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15" yWindow="5010" windowWidth="28770" windowHeight="7245" tabRatio="833" firstSheet="9" activeTab="17"/>
  </bookViews>
  <sheets>
    <sheet name="Index" sheetId="40" r:id="rId1"/>
    <sheet name="Principes et critères" sheetId="62" r:id="rId2"/>
    <sheet name="Contenus du rapport" sheetId="67" r:id="rId3"/>
    <sheet name="Qualité du rapport" sheetId="68" r:id="rId4"/>
    <sheet name="Délimitation du rapport" sheetId="69" r:id="rId5"/>
    <sheet name="Rythme de publication" sheetId="70" r:id="rId6"/>
    <sheet name="Résultat" sheetId="23" r:id="rId7"/>
    <sheet name="Financement" sheetId="26" r:id="rId8"/>
    <sheet name="Cash-flow et investissements" sheetId="24" r:id="rId9"/>
    <sheet name="Valeur de la marque" sheetId="22" r:id="rId10"/>
    <sheet name="Volumes" sheetId="31" r:id="rId11"/>
    <sheet name="Volume trafic des paiements" sheetId="76" r:id="rId12"/>
    <sheet name="Satisfaction de la clientèle" sheetId="10" r:id="rId13"/>
    <sheet name="Comparaison des prix" sheetId="18" r:id="rId14"/>
    <sheet name="Délais d’acheminement" sheetId="32" r:id="rId15"/>
    <sheet name="Traitement des justificatifs" sheetId="37" r:id="rId16"/>
    <sheet name="Temps d’attente au guichet" sheetId="73" r:id="rId17"/>
    <sheet name="Offices de poste" sheetId="7" r:id="rId18"/>
    <sheet name="Densité des points d’accès" sheetId="75" r:id="rId19"/>
    <sheet name="Parts de marché" sheetId="39" r:id="rId20"/>
    <sheet name="Effectif" sheetId="27" r:id="rId21"/>
    <sheet name="Fluctuation du personnel" sheetId="38" r:id="rId22"/>
    <sheet name="Apprentis" sheetId="28" r:id="rId23"/>
    <sheet name="Relève" sheetId="29" r:id="rId24"/>
    <sheet name="Rapports de travail" sheetId="59" r:id="rId25"/>
    <sheet name="Indemnités" sheetId="14" r:id="rId26"/>
    <sheet name="Caisse de pensions" sheetId="58" r:id="rId27"/>
    <sheet name="Répartition des sexes" sheetId="57" r:id="rId28"/>
    <sheet name="Femmes management" sheetId="63" r:id="rId29"/>
    <sheet name="Diversité linguistique" sheetId="55" r:id="rId30"/>
    <sheet name="Nationalités" sheetId="56" r:id="rId31"/>
    <sheet name="Démographie" sheetId="35" r:id="rId32"/>
    <sheet name="Temps partiel" sheetId="34" r:id="rId33"/>
    <sheet name="Gestion de la santé" sheetId="45" r:id="rId34"/>
    <sheet name="Satisfaction du personnel" sheetId="41" r:id="rId35"/>
    <sheet name="Motivation et engagement" sheetId="11" r:id="rId36"/>
    <sheet name="Bourse de l’emploi" sheetId="44" r:id="rId37"/>
    <sheet name="Besoins énergétiques" sheetId="77" r:id="rId38"/>
    <sheet name="Impact sur le climat" sheetId="82" r:id="rId39"/>
    <sheet name="Matériel" sheetId="78" r:id="rId40"/>
    <sheet name="Pollution atmosphérique" sheetId="83" r:id="rId41"/>
    <sheet name="Chaîne de livraison" sheetId="84" r:id="rId42"/>
    <sheet name="Bienfaisance et sponsoring" sheetId="33" r:id="rId43"/>
    <sheet name="Infractions à la loi" sheetId="60" r:id="rId44"/>
    <sheet name="Emplois dans les régions" sheetId="13" r:id="rId45"/>
    <sheet name="Répartition valeur ajoutée" sheetId="36" r:id="rId46"/>
  </sheets>
  <externalReferences>
    <externalReference r:id="rId47"/>
  </externalReferences>
  <definedNames>
    <definedName name="_xlnm._FilterDatabase" localSheetId="13" hidden="1">'Comparaison des prix'!$A$59:$L$59</definedName>
    <definedName name="_xlnm.Print_Area" localSheetId="13">'Comparaison des prix'!$A$1:$L$20</definedName>
    <definedName name="_xlnm.Print_Area" localSheetId="0">Index!$A$1:$I$59</definedName>
    <definedName name="Grundsatz_zur_Berichtsabgrenzung">'Délimitation du rapport'!$A$3</definedName>
    <definedName name="Grundsätze_und_Prinzipien_der_integrierten_Berichterstattung">'Principes et critères'!$A$3</definedName>
    <definedName name="Grundsätze_zur_Berichtsqualität">'Qualité du rapport'!$A$3</definedName>
    <definedName name="Grundsätze_zur_Bestimmung_der_Berichtsinhalte">'Contenus du rapport'!$A$3</definedName>
    <definedName name="Publikationsrhythmus">'Rythme de publication'!$A$3</definedName>
  </definedNames>
  <calcPr calcId="145621"/>
  <customWorkbookViews>
    <customWorkbookView name="hulligero - Persönliche Ansicht" guid="{F0335B52-931C-4173-85AE-87F3D6604B59}" mergeInterval="0" personalView="1" maximized="1" xWindow="1" yWindow="1" windowWidth="1280" windowHeight="765" activeSheetId="1"/>
    <customWorkbookView name="hodelm - Persönliche Ansicht" guid="{A4328FE7-0B36-4A96-9E82-0C2C10ECE34E}" mergeInterval="0" personalView="1" maximized="1" xWindow="1" yWindow="1" windowWidth="1024" windowHeight="509" activeSheetId="8"/>
    <customWorkbookView name="Annina Bernath - Persönliche Ansicht" guid="{09D980A6-7F22-44D6-B957-3B1FFC43B461}" mergeInterval="0" personalView="1" maximized="1" xWindow="1" yWindow="1" windowWidth="1280" windowHeight="765" activeSheetId="6"/>
    <customWorkbookView name="sutermarc - Persönliche Ansicht" guid="{34161360-80E4-4153-B1A5-19E7BBEDD5ED}" mergeInterval="0" personalView="1" maximized="1" windowWidth="900" windowHeight="847" activeSheetId="1"/>
    <customWorkbookView name="hodelhaslerm - Persönliche Ansicht" guid="{F90AD2DC-6F63-4FE7-9F4E-99C162A8727E}" mergeInterval="0" personalView="1" maximized="1" windowWidth="1276" windowHeight="783" activeSheetId="8"/>
    <customWorkbookView name="braunsteinc - Persönliche Ansicht" guid="{A8A9853C-301B-405A-92F6-9DCC8EB91B52}" mergeInterval="0" personalView="1" maximized="1" windowWidth="1276" windowHeight="808" activeSheetId="7"/>
    <customWorkbookView name="linigerh - Persönliche Ansicht" guid="{8144D8E7-8996-490F-8ACB-C7957A150DAC}" mergeInterval="0" personalView="1" maximized="1" windowWidth="1276" windowHeight="808" activeSheetId="1"/>
    <customWorkbookView name="bernatha - Persönliche Ansicht" guid="{4221DF2B-D9E6-40BE-9C37-8B5A92E46F7B}" mergeInterval="0" personalView="1" maximized="1" xWindow="1" yWindow="1" windowWidth="1280" windowHeight="807" activeSheetId="3"/>
    <customWorkbookView name="Andreas Sturm - Personal View" guid="{595D07C0-E761-11DC-9357-001B6391840E}" mergeInterval="0" personalView="1" yWindow="105" windowWidth="1551" windowHeight="1003" activeSheetId="9" showComments="commIndAndComment"/>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AH14" i="36" l="1"/>
  <c r="AH13" i="36"/>
  <c r="AH12" i="36"/>
  <c r="AH11" i="36"/>
  <c r="AH10" i="36"/>
  <c r="AH9" i="36"/>
  <c r="AH8" i="36"/>
  <c r="AH7" i="36"/>
  <c r="AH6" i="36"/>
  <c r="AH5" i="36"/>
  <c r="N71" i="13"/>
  <c r="N69" i="13"/>
  <c r="F9" i="83"/>
  <c r="E9" i="83"/>
  <c r="F8" i="83"/>
  <c r="E8" i="83"/>
  <c r="F7" i="83"/>
  <c r="E7" i="83"/>
  <c r="F6" i="83"/>
  <c r="E6" i="83"/>
  <c r="J39" i="82"/>
  <c r="J38" i="82"/>
  <c r="I38" i="82"/>
  <c r="H38" i="82"/>
  <c r="H36" i="82" s="1"/>
  <c r="G38" i="82"/>
  <c r="F38" i="82"/>
  <c r="F36" i="82" s="1"/>
  <c r="E38" i="82"/>
  <c r="J37" i="82"/>
  <c r="J36" i="82" s="1"/>
  <c r="I36" i="82"/>
  <c r="G36" i="82"/>
  <c r="E36" i="82"/>
  <c r="J32" i="82"/>
  <c r="I32" i="82"/>
  <c r="H32" i="82"/>
  <c r="G32" i="82"/>
  <c r="F32" i="82"/>
  <c r="E32" i="82"/>
  <c r="J28" i="82"/>
  <c r="J26" i="82"/>
  <c r="J17" i="82"/>
  <c r="J15" i="82"/>
  <c r="I15" i="82"/>
  <c r="H15" i="82"/>
  <c r="G15" i="82"/>
  <c r="F15" i="82"/>
  <c r="E15" i="82"/>
  <c r="J12" i="82"/>
  <c r="I12" i="82"/>
  <c r="H12" i="82"/>
  <c r="H7" i="82" s="1"/>
  <c r="G12" i="82"/>
  <c r="F12" i="82"/>
  <c r="E12" i="82"/>
  <c r="J9" i="82"/>
  <c r="J8" i="82" s="1"/>
  <c r="J7" i="82" s="1"/>
  <c r="I8" i="82"/>
  <c r="I7" i="82" s="1"/>
  <c r="H8" i="82"/>
  <c r="G8" i="82"/>
  <c r="F8" i="82"/>
  <c r="F7" i="82" s="1"/>
  <c r="E8" i="82"/>
  <c r="E7" i="82" s="1"/>
  <c r="G7" i="82"/>
  <c r="G48" i="82" s="1"/>
  <c r="J50" i="77"/>
  <c r="I50" i="77"/>
  <c r="H50" i="77"/>
  <c r="G50" i="77"/>
  <c r="F50" i="77"/>
  <c r="E50" i="77"/>
  <c r="J44" i="77"/>
  <c r="I44" i="77"/>
  <c r="H44" i="77"/>
  <c r="G44" i="77"/>
  <c r="F44" i="77"/>
  <c r="E44" i="77"/>
  <c r="I36" i="77"/>
  <c r="H36" i="77"/>
  <c r="E36" i="77"/>
  <c r="J35" i="77"/>
  <c r="J36" i="77" s="1"/>
  <c r="I35" i="77"/>
  <c r="I38" i="77" s="1"/>
  <c r="H35" i="77"/>
  <c r="H38" i="77" s="1"/>
  <c r="G35" i="77"/>
  <c r="G36" i="77" s="1"/>
  <c r="F35" i="77"/>
  <c r="F36" i="77" s="1"/>
  <c r="E35" i="77"/>
  <c r="E38" i="77" s="1"/>
  <c r="J17" i="77"/>
  <c r="J48" i="77" s="1"/>
  <c r="G17" i="77"/>
  <c r="G48" i="77" s="1"/>
  <c r="F17" i="77"/>
  <c r="F48" i="77" s="1"/>
  <c r="J16" i="77"/>
  <c r="J19" i="77" s="1"/>
  <c r="I16" i="77"/>
  <c r="H16" i="77"/>
  <c r="G16" i="77"/>
  <c r="G19" i="77" s="1"/>
  <c r="F16" i="77"/>
  <c r="F19" i="77" s="1"/>
  <c r="E16" i="77"/>
  <c r="P6" i="44"/>
  <c r="Q29" i="45"/>
  <c r="P20" i="45"/>
  <c r="O20" i="45"/>
  <c r="N20" i="45"/>
  <c r="P5" i="38"/>
  <c r="L7" i="26"/>
  <c r="L16" i="23"/>
  <c r="N14" i="23"/>
  <c r="L14" i="23"/>
  <c r="O10" i="23"/>
  <c r="N10" i="23"/>
  <c r="M10" i="23"/>
  <c r="L10" i="23"/>
  <c r="L8" i="23"/>
  <c r="E49" i="82" l="1"/>
  <c r="E47" i="82"/>
  <c r="E48" i="82"/>
  <c r="I49" i="82"/>
  <c r="I47" i="82"/>
  <c r="I48" i="82"/>
  <c r="F49" i="82"/>
  <c r="F47" i="82"/>
  <c r="F48" i="82"/>
  <c r="J49" i="82"/>
  <c r="J47" i="82"/>
  <c r="J48" i="82"/>
  <c r="H48" i="82"/>
  <c r="H49" i="82"/>
  <c r="H47" i="82"/>
  <c r="G47" i="82"/>
  <c r="G49" i="82"/>
  <c r="I48" i="77"/>
  <c r="H48" i="77"/>
  <c r="H19" i="77"/>
  <c r="F38" i="77"/>
  <c r="J38" i="77"/>
  <c r="E19" i="77"/>
  <c r="I19" i="77"/>
  <c r="G38" i="77"/>
  <c r="H17" i="77"/>
  <c r="E17" i="77"/>
  <c r="E48" i="77" s="1"/>
  <c r="I17" i="77"/>
</calcChain>
</file>

<file path=xl/sharedStrings.xml><?xml version="1.0" encoding="utf-8"?>
<sst xmlns="http://schemas.openxmlformats.org/spreadsheetml/2006/main" count="3093" uniqueCount="2422">
  <si>
    <r>
      <rPr>
        <b/>
        <sz val="14"/>
        <rFont val="Frutiger 45 Light"/>
        <family val="2"/>
      </rPr>
      <t>Chiffres clés sur le rapport de gestion 2015 de la Poste</t>
    </r>
  </si>
  <si>
    <r>
      <rPr>
        <b/>
        <sz val="12"/>
        <rFont val="Frutiger 45 Light"/>
        <family val="2"/>
      </rPr>
      <t>Principes et critères du rapport intégré</t>
    </r>
  </si>
  <si>
    <r>
      <rPr>
        <u/>
        <sz val="10"/>
        <color rgb="FF0000FF"/>
        <rFont val="Frutiger 45 Light"/>
        <family val="2"/>
      </rPr>
      <t>Principes et critères du rapport intégré</t>
    </r>
  </si>
  <si>
    <r>
      <rPr>
        <u/>
        <sz val="10"/>
        <color rgb="FF0000FF"/>
        <rFont val="Frutiger 45 Light"/>
        <family val="2"/>
      </rPr>
      <t>Principes concernant la définition des contenus du rapport</t>
    </r>
  </si>
  <si>
    <r>
      <rPr>
        <u/>
        <sz val="10"/>
        <color rgb="FF0000FF"/>
        <rFont val="Frutiger 45 Light"/>
        <family val="2"/>
      </rPr>
      <t>Principes concernant la qualité du rapport</t>
    </r>
  </si>
  <si>
    <r>
      <rPr>
        <u/>
        <sz val="10"/>
        <color rgb="FF0000FF"/>
        <rFont val="Frutiger 45 Light"/>
        <family val="2"/>
      </rPr>
      <t>Principes concernant la délimitation du rapport</t>
    </r>
  </si>
  <si>
    <r>
      <rPr>
        <u/>
        <sz val="10"/>
        <color rgb="FF0000FF"/>
        <rFont val="Frutiger 45 Light"/>
        <family val="2"/>
      </rPr>
      <t>Rythme de publication</t>
    </r>
  </si>
  <si>
    <r>
      <rPr>
        <b/>
        <sz val="12"/>
        <rFont val="Frutiger 45 Light"/>
        <family val="2"/>
      </rPr>
      <t>Chiffres clés</t>
    </r>
  </si>
  <si>
    <r>
      <rPr>
        <b/>
        <sz val="10"/>
        <rFont val="Frutiger 45 Light"/>
        <family val="2"/>
      </rPr>
      <t>Finances</t>
    </r>
  </si>
  <si>
    <r>
      <rPr>
        <u/>
        <sz val="10"/>
        <color rgb="FF0000FF"/>
        <rFont val="Frutiger 45 Light"/>
        <family val="2"/>
      </rPr>
      <t>Résultat financier du groupe et des segments</t>
    </r>
  </si>
  <si>
    <r>
      <rPr>
        <u/>
        <sz val="10"/>
        <color rgb="FF0000FF"/>
        <rFont val="Frutiger 45 Light"/>
        <family val="2"/>
      </rPr>
      <t>Financement</t>
    </r>
  </si>
  <si>
    <r>
      <rPr>
        <u/>
        <sz val="10"/>
        <color rgb="FF0000FF"/>
        <rFont val="Frutiger 45 Light"/>
        <family val="2"/>
      </rPr>
      <t>Cash-flow et investissements</t>
    </r>
  </si>
  <si>
    <r>
      <rPr>
        <u/>
        <sz val="10"/>
        <color rgb="FF0000FF"/>
        <rFont val="Frutiger 45 Light"/>
        <family val="2"/>
      </rPr>
      <t>Valeur de la marque</t>
    </r>
  </si>
  <si>
    <r>
      <rPr>
        <b/>
        <sz val="10"/>
        <rFont val="Frutiger 45 Light"/>
        <family val="2"/>
      </rPr>
      <t>Volumes</t>
    </r>
  </si>
  <si>
    <r>
      <rPr>
        <u/>
        <sz val="10"/>
        <color rgb="FF0000FF"/>
        <rFont val="Frutiger 45 Light"/>
        <family val="2"/>
      </rPr>
      <t>Evolution des volumes dans les segments et les unités</t>
    </r>
  </si>
  <si>
    <r>
      <rPr>
        <u/>
        <sz val="10"/>
        <color rgb="FF0000FF"/>
        <rFont val="Frutiger 45 Light"/>
        <family val="2"/>
      </rPr>
      <t>Volume du trafic des paiements</t>
    </r>
  </si>
  <si>
    <r>
      <rPr>
        <b/>
        <sz val="10"/>
        <rFont val="Frutiger 45 Light"/>
        <family val="2"/>
      </rPr>
      <t>Clients et qualité des prestations</t>
    </r>
  </si>
  <si>
    <r>
      <rPr>
        <u/>
        <sz val="10"/>
        <color rgb="FF0000FF"/>
        <rFont val="Frutiger 45 Light"/>
        <family val="2"/>
      </rPr>
      <t>Satisfaction de la clientèle</t>
    </r>
  </si>
  <si>
    <r>
      <rPr>
        <u/>
        <sz val="10"/>
        <color rgb="FF0000FF"/>
        <rFont val="Frutiger 45 Light"/>
        <family val="2"/>
      </rPr>
      <t>Comparaison des prix (indice du prix des lettres, indice du prix des colis)</t>
    </r>
  </si>
  <si>
    <r>
      <rPr>
        <u/>
        <sz val="10"/>
        <color rgb="FF0000FF"/>
        <rFont val="Frutiger 45 Light"/>
        <family val="2"/>
      </rPr>
      <t>Délais d’acheminement des lettres et des colis</t>
    </r>
  </si>
  <si>
    <r>
      <rPr>
        <u/>
        <sz val="10"/>
        <color rgb="FF0000FF"/>
        <rFont val="Frutiger 45 Light"/>
        <family val="2"/>
      </rPr>
      <t>Traitement des justificatifs (PostFinance) le jour prévu</t>
    </r>
  </si>
  <si>
    <r>
      <rPr>
        <u/>
        <sz val="10"/>
        <color rgb="FF0000FF"/>
        <rFont val="Frutiger 45 Light"/>
        <family val="2"/>
      </rPr>
      <t>Temps d’attente au guichet</t>
    </r>
  </si>
  <si>
    <r>
      <rPr>
        <u/>
        <sz val="10"/>
        <color rgb="FF0000FF"/>
        <rFont val="Frutiger 45 Light"/>
        <family val="2"/>
      </rPr>
      <t>Offices de poste</t>
    </r>
  </si>
  <si>
    <r>
      <rPr>
        <u/>
        <sz val="10"/>
        <color rgb="FF0000FF"/>
        <rFont val="Frutiger 45 Light"/>
        <family val="2"/>
      </rPr>
      <t>Densité des points d’accès</t>
    </r>
  </si>
  <si>
    <r>
      <rPr>
        <u/>
        <sz val="10"/>
        <color rgb="FF0000FF"/>
        <rFont val="Frutiger 45 Light"/>
        <family val="2"/>
      </rPr>
      <t>Parts de marché</t>
    </r>
  </si>
  <si>
    <r>
      <rPr>
        <b/>
        <sz val="10"/>
        <rFont val="Frutiger 45 Light"/>
        <family val="2"/>
      </rPr>
      <t>Collaborateurs</t>
    </r>
  </si>
  <si>
    <r>
      <rPr>
        <u/>
        <sz val="10"/>
        <color rgb="FF0000FF"/>
        <rFont val="Frutiger 45 Light"/>
        <family val="2"/>
      </rPr>
      <t>Effectif</t>
    </r>
  </si>
  <si>
    <r>
      <rPr>
        <u/>
        <sz val="10"/>
        <color rgb="FF0000FF"/>
        <rFont val="Frutiger 45 Light"/>
        <family val="2"/>
      </rPr>
      <t>Fluctuation du personnel</t>
    </r>
  </si>
  <si>
    <r>
      <rPr>
        <u/>
        <sz val="10"/>
        <color rgb="FF0000FF"/>
        <rFont val="Frutiger 45 Light"/>
        <family val="2"/>
      </rPr>
      <t>Apprentis</t>
    </r>
  </si>
  <si>
    <r>
      <rPr>
        <u/>
        <sz val="10"/>
        <color rgb="FF0000FF"/>
        <rFont val="Frutiger 45 Light"/>
        <family val="2"/>
      </rPr>
      <t>Relève</t>
    </r>
  </si>
  <si>
    <r>
      <rPr>
        <u/>
        <sz val="10"/>
        <color rgb="FF0000FF"/>
        <rFont val="Frutiger 45 Light"/>
        <family val="2"/>
      </rPr>
      <t>Rapports de travail</t>
    </r>
  </si>
  <si>
    <r>
      <rPr>
        <u/>
        <sz val="10"/>
        <color rgb="FF0000FF"/>
        <rFont val="Frutiger 45 Light"/>
        <family val="2"/>
      </rPr>
      <t>Indemnités</t>
    </r>
  </si>
  <si>
    <r>
      <rPr>
        <u/>
        <sz val="10"/>
        <color rgb="FF0000FF"/>
        <rFont val="Frutiger 45 Light"/>
        <family val="2"/>
      </rPr>
      <t>Caisse de pensions</t>
    </r>
  </si>
  <si>
    <r>
      <rPr>
        <u/>
        <sz val="10"/>
        <color rgb="FF0000FF"/>
        <rFont val="Frutiger 45 Light"/>
        <family val="2"/>
      </rPr>
      <t>Répartition des sexes</t>
    </r>
  </si>
  <si>
    <r>
      <rPr>
        <u/>
        <sz val="10"/>
        <color rgb="FF0000FF"/>
        <rFont val="Frutiger 45 Light"/>
        <family val="2"/>
      </rPr>
      <t>Part de femmes au sein du management</t>
    </r>
  </si>
  <si>
    <r>
      <rPr>
        <u/>
        <sz val="10"/>
        <color rgb="FF0000FF"/>
        <rFont val="Frutiger 45 Light"/>
        <family val="2"/>
      </rPr>
      <t>Diversité linguistique</t>
    </r>
  </si>
  <si>
    <r>
      <rPr>
        <u/>
        <sz val="10"/>
        <color rgb="FF0000FF"/>
        <rFont val="Frutiger 45 Light"/>
        <family val="2"/>
      </rPr>
      <t>Nationalités</t>
    </r>
  </si>
  <si>
    <r>
      <rPr>
        <u/>
        <sz val="10"/>
        <color rgb="FF0000FF"/>
        <rFont val="Frutiger 45 Light"/>
        <family val="2"/>
      </rPr>
      <t>Démographie (pyramide des âges)</t>
    </r>
  </si>
  <si>
    <r>
      <rPr>
        <u/>
        <sz val="10"/>
        <color rgb="FF0000FF"/>
        <rFont val="Frutiger 45 Light"/>
        <family val="2"/>
      </rPr>
      <t>Temps partiel</t>
    </r>
  </si>
  <si>
    <r>
      <rPr>
        <u/>
        <sz val="10"/>
        <color rgb="FF0000FF"/>
        <rFont val="Frutiger 45 Light"/>
        <family val="2"/>
      </rPr>
      <t>Gestion de la santé (accidents, absences par suite de maladie ou d’accident)</t>
    </r>
  </si>
  <si>
    <r>
      <rPr>
        <u/>
        <sz val="10"/>
        <color rgb="FF0000FF"/>
        <rFont val="Frutiger 45 Light"/>
        <family val="2"/>
      </rPr>
      <t>Satisfaction du personnel</t>
    </r>
  </si>
  <si>
    <r>
      <rPr>
        <u/>
        <sz val="10"/>
        <color rgb="FF0000FF"/>
        <rFont val="Frutiger 45 Light"/>
        <family val="2"/>
      </rPr>
      <t>Motivation et engagement</t>
    </r>
  </si>
  <si>
    <r>
      <rPr>
        <u/>
        <sz val="10"/>
        <color rgb="FF0000FF"/>
        <rFont val="Frutiger 45 Light"/>
        <family val="2"/>
      </rPr>
      <t>Bourse de l’emploi</t>
    </r>
  </si>
  <si>
    <r>
      <rPr>
        <b/>
        <sz val="10"/>
        <rFont val="Frutiger 45 Light"/>
        <family val="2"/>
      </rPr>
      <t>Environnement</t>
    </r>
  </si>
  <si>
    <r>
      <rPr>
        <u/>
        <sz val="10"/>
        <color rgb="FF0000FF"/>
        <rFont val="Frutiger 45 Light"/>
        <family val="2"/>
      </rPr>
      <t>Besoins énergétiques</t>
    </r>
  </si>
  <si>
    <r>
      <rPr>
        <u/>
        <sz val="10"/>
        <color rgb="FF0000FF"/>
        <rFont val="Frutiger 45 Light"/>
        <family val="2"/>
      </rPr>
      <t>Impact sur le climat</t>
    </r>
  </si>
  <si>
    <r>
      <rPr>
        <u/>
        <sz val="10"/>
        <color rgb="FF0000FF"/>
        <rFont val="Frutiger 45 Light"/>
        <family val="2"/>
      </rPr>
      <t>Papier Eau Déchets</t>
    </r>
  </si>
  <si>
    <r>
      <rPr>
        <u/>
        <sz val="10"/>
        <color rgb="FF0000FF"/>
        <rFont val="Frutiger 45 Light"/>
        <family val="2"/>
      </rPr>
      <t>Pollution atmosphérique</t>
    </r>
  </si>
  <si>
    <r>
      <rPr>
        <b/>
        <sz val="10"/>
        <rFont val="Frutiger 45 Light"/>
        <family val="2"/>
      </rPr>
      <t>Société</t>
    </r>
  </si>
  <si>
    <r>
      <rPr>
        <u/>
        <sz val="10"/>
        <color rgb="FF0000FF"/>
        <rFont val="Frutiger 45 Light"/>
        <family val="2"/>
      </rPr>
      <t>Chaîne de livraison</t>
    </r>
  </si>
  <si>
    <r>
      <rPr>
        <u/>
        <sz val="10"/>
        <color rgb="FF0000FF"/>
        <rFont val="Frutiger 45 Light"/>
        <family val="2"/>
      </rPr>
      <t>Actions de bienfaisance et sponsoring</t>
    </r>
  </si>
  <si>
    <r>
      <rPr>
        <u/>
        <sz val="10"/>
        <color rgb="FF0000FF"/>
        <rFont val="Frutiger 45 Light"/>
        <family val="2"/>
      </rPr>
      <t>Infractions à la loi</t>
    </r>
  </si>
  <si>
    <r>
      <rPr>
        <u/>
        <sz val="10"/>
        <color rgb="FF0000FF"/>
        <rFont val="Frutiger 45 Light"/>
        <family val="2"/>
      </rPr>
      <t>Emplois dans les régions (répartition cantonale, régions périphériques)</t>
    </r>
  </si>
  <si>
    <r>
      <rPr>
        <u/>
        <sz val="10"/>
        <color rgb="FF0000FF"/>
        <rFont val="Frutiger 45 Light"/>
        <family val="2"/>
      </rPr>
      <t>Répartition de la valeur ajoutée</t>
    </r>
  </si>
  <si>
    <r>
      <rPr>
        <u/>
        <sz val="10"/>
        <color rgb="FF0000FF"/>
        <rFont val="Frutiger 45 Light"/>
        <family val="2"/>
      </rPr>
      <t>Retour</t>
    </r>
  </si>
  <si>
    <r>
      <rPr>
        <b/>
        <sz val="12"/>
        <rFont val="Frutiger 45 Light"/>
        <family val="2"/>
      </rPr>
      <t>Principes et critères du rapport intégré</t>
    </r>
  </si>
  <si>
    <r>
      <rPr>
        <sz val="10"/>
        <rFont val="Frutiger 45 Light"/>
        <family val="2"/>
      </rPr>
      <t>Le rapport de gestion 2015 est le neuvième rapport intégré de la Poste: outre la dimension économique, le rapport annuel englobe les dimensions sociale et environnementale de nos activités (rapport de développement durable).</t>
    </r>
  </si>
  <si>
    <r>
      <rPr>
        <sz val="10"/>
        <rFont val="Frutiger 45 Light"/>
      </rPr>
      <t>Pour le rapport annuel, nous nous engageons à appliquer les principes et critères du rapport de développement durable exposés ci-après et à nous améliorer en permanence dans ce domaine.</t>
    </r>
  </si>
  <si>
    <r>
      <rPr>
        <sz val="10"/>
        <rFont val="Frutiger 45 Light"/>
        <family val="2"/>
      </rPr>
      <t>S’agissant de l’application et du respect de ces principes et critères, nous nous fondons sur une approche nouvelle pour nous. Par conséquent, les principes et critères ci-après doivent être considérés à la fois comme un jalon et un objectif.</t>
    </r>
  </si>
  <si>
    <r>
      <rPr>
        <u/>
        <sz val="10"/>
        <color rgb="FF0000FF"/>
        <rFont val="Frutiger 45 Light"/>
        <family val="2"/>
      </rPr>
      <t>Retour</t>
    </r>
  </si>
  <si>
    <r>
      <rPr>
        <b/>
        <sz val="11"/>
        <rFont val="Frutiger 45 Light"/>
        <family val="2"/>
      </rPr>
      <t>Principes concernant la définition des contenus du rapport</t>
    </r>
  </si>
  <si>
    <r>
      <rPr>
        <b/>
        <sz val="10"/>
        <rFont val="Frutiger 45 Light"/>
        <family val="2"/>
      </rPr>
      <t>Importance</t>
    </r>
  </si>
  <si>
    <r>
      <rPr>
        <sz val="10"/>
        <rFont val="Frutiger 45 Light"/>
        <family val="2"/>
      </rPr>
      <t>Notre rapport porte sur tous les aspects de notre activité que nous considérons comme importants pour le développement durable et dont la prise en compte permet une évaluation exhaustive de notre performance.</t>
    </r>
  </si>
  <si>
    <r>
      <rPr>
        <b/>
        <sz val="10"/>
        <rFont val="Frutiger 45 Light"/>
        <family val="2"/>
      </rPr>
      <t>Prise en compte</t>
    </r>
  </si>
  <si>
    <r>
      <rPr>
        <sz val="10"/>
        <rFont val="Frutiger 45 Light"/>
        <family val="2"/>
      </rPr>
      <t>Afin d’améliorer la qualité et la pertinence de notre communication en matière de développement durable, nous nous efforçons d’associer directement ou indirectement nos principales parties prenantes au processus de rapport et de communication.1)
Nous tenons compte de nos principales parties prenantes lors de la sélection des chiffres clés, de la définition du champ d’application des déclarations et de la forme du rapport. Nous entendons ainsi garantir que la forme et le contenu du rapport correspondent au mieux aux besoins des différents destinataires.</t>
    </r>
  </si>
  <si>
    <r>
      <rPr>
        <b/>
        <sz val="10"/>
        <rFont val="Frutiger 45 Light"/>
        <family val="2"/>
      </rPr>
      <t>Contexte du développement durable</t>
    </r>
  </si>
  <si>
    <r>
      <rPr>
        <sz val="10"/>
        <rFont val="Frutiger 45 Light"/>
        <family val="2"/>
      </rPr>
      <t>Sur la voie du développement durable, nous veillons à inscrire notre performance dans un contexte économique, social et écologique plus large.</t>
    </r>
  </si>
  <si>
    <r>
      <rPr>
        <b/>
        <sz val="10"/>
        <rFont val="Frutiger 45 Light"/>
        <family val="2"/>
      </rPr>
      <t>Exhaustivité</t>
    </r>
  </si>
  <si>
    <r>
      <rPr>
        <sz val="10"/>
        <rFont val="Frutiger 45 Light"/>
        <family val="2"/>
      </rPr>
      <t>Nous communiquons les informations dont nos principales parties prenantes ont besoin afin de pouvoir se faire une idée de notre performance sur la voie du développement durable pour le champ d’application défini au cours de la période couverte par le rapport. Nous prenons notamment en considération l’actualité politique et sociale au niveau national et international.</t>
    </r>
  </si>
  <si>
    <r>
      <rPr>
        <sz val="9"/>
        <rFont val="Frutiger 45 Light"/>
        <family val="2"/>
      </rPr>
      <t>1) Cette prise en compte des parties prenantes est fondée sur une enquête standardisée réalisée auprès des parties prenantes ainsi que sur l’adhésion aux organisations, institutions et initiatives suivantes et la collaboration en leur sein:</t>
    </r>
  </si>
  <si>
    <r>
      <rPr>
        <sz val="9"/>
        <rFont val="Frutiger 45 Light"/>
        <family val="2"/>
      </rPr>
      <t>– öbu - works for sustainability</t>
    </r>
  </si>
  <si>
    <r>
      <rPr>
        <sz val="9"/>
        <rFont val="Frutiger 45 Light"/>
        <family val="2"/>
      </rPr>
      <t>öbu regroupe 400 entreprises suisses. Elle a pour objectif le développement de l’économie suisse dans le respect des principes du développement durable.</t>
    </r>
  </si>
  <si>
    <r>
      <rPr>
        <sz val="9"/>
        <rFont val="Frutiger 45 Light"/>
        <family val="2"/>
      </rPr>
      <t>– WWF Climate Savers:</t>
    </r>
  </si>
  <si>
    <r>
      <rPr>
        <sz val="9"/>
        <rFont val="Frutiger 45 Light"/>
        <family val="2"/>
      </rPr>
      <t>La Poste y adhère depuis le 1</t>
    </r>
    <r>
      <rPr>
        <vertAlign val="superscript"/>
        <sz val="9"/>
        <rFont val="Frutiger 45 Light"/>
      </rPr>
      <t>er</t>
    </r>
    <r>
      <rPr>
        <sz val="9"/>
        <rFont val="Frutiger 45 Light"/>
        <family val="2"/>
      </rPr>
      <t xml:space="preserve"> trimestre 2009. Les partenaires des WWF Climate Savers se sont engagés à optimiser leur consommation énergétique et à produire le moins possible d'émissions de CO</t>
    </r>
    <r>
      <rPr>
        <vertAlign val="subscript"/>
        <sz val="9"/>
        <rFont val="Frutiger 45 Light"/>
      </rPr>
      <t>2</t>
    </r>
    <r>
      <rPr>
        <sz val="9"/>
        <rFont val="Frutiger 45 Light"/>
        <family val="2"/>
      </rPr>
      <t xml:space="preserve"> avec leurs produits. </t>
    </r>
  </si>
  <si>
    <r>
      <rPr>
        <sz val="9"/>
        <rFont val="Frutiger 45 Light"/>
        <family val="2"/>
      </rPr>
      <t>– International Post Corporation (IPC) Environmental Measurement and Monitoring System (EMMS)</t>
    </r>
  </si>
  <si>
    <r>
      <rPr>
        <sz val="9"/>
        <rFont val="Frutiger 45 Light"/>
        <family val="2"/>
      </rPr>
      <t>Rapport sur les stratégies environnementales, les performances environnementales et les résultats conformément à la structure conjointe de rapport</t>
    </r>
  </si>
  <si>
    <r>
      <rPr>
        <sz val="9"/>
        <rFont val="Frutiger 45 Light"/>
        <family val="2"/>
      </rPr>
      <t>- PostEurop (PE) programme de réduction des gaz à effet de serre</t>
    </r>
  </si>
  <si>
    <r>
      <rPr>
        <sz val="9"/>
        <rFont val="Frutiger 45 Light"/>
        <family val="2"/>
      </rPr>
      <t>Participation à la définition de critères et rapport annuel</t>
    </r>
  </si>
  <si>
    <r>
      <rPr>
        <sz val="9"/>
        <rFont val="Frutiger 45 Light"/>
        <family val="2"/>
      </rPr>
      <t>– Groupe de travail «Sustainability» de l’Union postale universelle:</t>
    </r>
  </si>
  <si>
    <r>
      <rPr>
        <sz val="9"/>
        <rFont val="Frutiger 45 Light"/>
        <family val="2"/>
      </rPr>
      <t>Ce groupe de travail a pour mission de sensibiliser les pays membres aux questions écologiques et de proposer des mesures concrètes de mise en œuvre.</t>
    </r>
  </si>
  <si>
    <r>
      <rPr>
        <u/>
        <sz val="10"/>
        <color rgb="FF0000FF"/>
        <rFont val="Frutiger 45 Light"/>
        <family val="2"/>
      </rPr>
      <t>Retour</t>
    </r>
  </si>
  <si>
    <r>
      <rPr>
        <b/>
        <sz val="11"/>
        <rFont val="Frutiger 45 Light"/>
        <family val="2"/>
      </rPr>
      <t>Principes concernant la qualité du rapport</t>
    </r>
  </si>
  <si>
    <r>
      <rPr>
        <b/>
        <sz val="10"/>
        <rFont val="Frutiger 45 Light"/>
        <family val="2"/>
      </rPr>
      <t>Equilibre</t>
    </r>
  </si>
  <si>
    <r>
      <rPr>
        <sz val="10"/>
        <rFont val="Frutiger 45 Light"/>
      </rPr>
      <t>Nous nous efforçons de présenter notre prestation pour la mise en œuvre d’un développement durable de l’entreprise de façon impartiale, équilibrée et neutre.</t>
    </r>
  </si>
  <si>
    <r>
      <rPr>
        <b/>
        <sz val="10"/>
        <rFont val="Frutiger 45 Light"/>
        <family val="2"/>
      </rPr>
      <t>Comparabilité</t>
    </r>
  </si>
  <si>
    <r>
      <rPr>
        <sz val="10"/>
        <rFont val="Frutiger 45 Light"/>
      </rPr>
      <t>Nous veillons à ce que les principaux chiffres clés puissent être comparés dans le temps. Pour cela, nous exposons par ordre chronologique les modifications concernant la délimitation du rapport et communiquons les principaux changements liés aux produits, aux prestations et/ou aux entreprises ainsi que les principales nouveautés concernant la création de valeur. De plus, nous publions les changements de nature méthodologique.</t>
    </r>
  </si>
  <si>
    <r>
      <rPr>
        <b/>
        <sz val="10"/>
        <rFont val="Frutiger 45 Light"/>
        <family val="2"/>
      </rPr>
      <t>Exactitude</t>
    </r>
  </si>
  <si>
    <r>
      <rPr>
        <sz val="10"/>
        <rFont val="Frutiger 45 Light"/>
      </rPr>
      <t>Nous nous efforçons, pour toute information qualitative et quantitative, de parvenir à un degré d’exactitude conforme à l’importance de l’information. Les destinataires de l’information doivent pouvoir juger celle-ci sur la base d’informations fiables.</t>
    </r>
  </si>
  <si>
    <r>
      <rPr>
        <b/>
        <sz val="10"/>
        <rFont val="Frutiger 45 Light"/>
        <family val="2"/>
      </rPr>
      <t>Actualité</t>
    </r>
  </si>
  <si>
    <r>
      <rPr>
        <sz val="10"/>
        <rFont val="Frutiger 45 Light"/>
        <family val="2"/>
      </rPr>
      <t>Le rapport intégré complet est établi chaque année. Nous nous efforçons de communiquer des informations et des données aussi actuelles que possible. Au cours de l’année, nous communiquons le plus rapidement possible sur des événements précis, principalement par le biais d’Internet.</t>
    </r>
  </si>
  <si>
    <r>
      <rPr>
        <b/>
        <sz val="10"/>
        <rFont val="Frutiger 45 Light"/>
        <family val="2"/>
      </rPr>
      <t>Clarté</t>
    </r>
  </si>
  <si>
    <r>
      <rPr>
        <sz val="10"/>
        <rFont val="Frutiger 45 Light"/>
      </rPr>
      <t>Nous nous efforçons de présenter les informations de sorte qu’elles soient intelligibles et exploitables aux yeux des principaux destinataires du rapport intégré.</t>
    </r>
  </si>
  <si>
    <r>
      <rPr>
        <b/>
        <sz val="10"/>
        <rFont val="Frutiger 45 Light"/>
        <family val="2"/>
      </rPr>
      <t>Fiabilité</t>
    </r>
  </si>
  <si>
    <r>
      <rPr>
        <sz val="10"/>
        <rFont val="Frutiger 45 Light"/>
      </rPr>
      <t>Nous veillons à ce que notre processus de compte rendu soit transparent. Nous publions les processus, méthodes et hypothèses sur lesquels s’appuient les informations du rapport. Nous garantissons ainsi la crédibilité du rapport et rendons l’information encore plus utile pour le destinataire. Nous collectons, analysons et communiquons nos données et informations de sorte que les auditeurs internes et externes puissent attester de leur fiabilité.</t>
    </r>
  </si>
  <si>
    <r>
      <rPr>
        <u/>
        <sz val="10"/>
        <color rgb="FF0000FF"/>
        <rFont val="Frutiger 45 Light"/>
        <family val="2"/>
      </rPr>
      <t>Retour</t>
    </r>
  </si>
  <si>
    <r>
      <rPr>
        <b/>
        <sz val="11"/>
        <rFont val="Frutiger 45 Light"/>
        <family val="2"/>
      </rPr>
      <t>Principes concernant la délimitation du rapport</t>
    </r>
  </si>
  <si>
    <r>
      <rPr>
        <sz val="10"/>
        <rFont val="Frutiger 45 Light"/>
        <family val="2"/>
      </rPr>
      <t>Les informations contenues dans les présentes données chiffrées se basent en principe sur un exercice (du 1</t>
    </r>
    <r>
      <rPr>
        <vertAlign val="superscript"/>
        <sz val="10"/>
        <rFont val="Frutiger 45 Light"/>
      </rPr>
      <t>er</t>
    </r>
    <r>
      <rPr>
        <sz val="10"/>
        <rFont val="Frutiger 45 Light"/>
        <family val="2"/>
      </rPr>
      <t xml:space="preserve"> janvier au 31 décembre) et englobent</t>
    </r>
  </si>
  <si>
    <r>
      <rPr>
        <sz val="10"/>
        <rFont val="Frutiger 45 Light"/>
        <family val="2"/>
      </rPr>
      <t>– tous les activités, produits et prestations,</t>
    </r>
  </si>
  <si>
    <r>
      <rPr>
        <sz val="10"/>
        <rFont val="Frutiger 45 Light"/>
        <family val="2"/>
      </rPr>
      <t>– dans tous les pays,</t>
    </r>
  </si>
  <si>
    <r>
      <rPr>
        <sz val="10"/>
        <rFont val="Frutiger 45 Light"/>
        <family val="2"/>
      </rPr>
      <t>– pour toutes les sociétés.</t>
    </r>
  </si>
  <si>
    <r>
      <rPr>
        <sz val="10"/>
        <rFont val="Frutiger 45 Light"/>
        <family val="2"/>
      </rPr>
      <t>Les écarts par rapport à ce principe font l’objet d’une mention.</t>
    </r>
  </si>
  <si>
    <r>
      <rPr>
        <u/>
        <sz val="10"/>
        <color rgb="FF0000FF"/>
        <rFont val="Frutiger 45 Light"/>
        <family val="2"/>
      </rPr>
      <t>Retour</t>
    </r>
  </si>
  <si>
    <r>
      <rPr>
        <b/>
        <sz val="11"/>
        <rFont val="Frutiger 45 Light"/>
        <family val="2"/>
      </rPr>
      <t>Rythme de publication</t>
    </r>
  </si>
  <si>
    <r>
      <rPr>
        <sz val="10"/>
        <rFont val="Frutiger 45 Light"/>
        <family val="2"/>
      </rPr>
      <t>Le rapport de gestion est publié chaque année. Il intègre et remplace le rapport sur l’environnement (dernier rapport en 2005) et le rapport social (dernier rapport en 2004, chiffres clés sur le personnel actualisés en 2005).</t>
    </r>
  </si>
  <si>
    <r>
      <rPr>
        <u/>
        <sz val="10"/>
        <color rgb="FF0000FF"/>
        <rFont val="Frutiger 45 Light"/>
        <family val="2"/>
      </rPr>
      <t>Retour</t>
    </r>
  </si>
  <si>
    <r>
      <rPr>
        <b/>
        <sz val="10"/>
        <rFont val="Frutiger 45 Light"/>
        <family val="2"/>
      </rPr>
      <t>Résultat</t>
    </r>
  </si>
  <si>
    <r>
      <rPr>
        <sz val="10"/>
        <rFont val="Frutiger 45 Light"/>
      </rPr>
      <t>Notes de bas de page</t>
    </r>
  </si>
  <si>
    <r>
      <rPr>
        <sz val="10"/>
        <rFont val="Frutiger 45 Light"/>
      </rPr>
      <t>Index GRI</t>
    </r>
  </si>
  <si>
    <r>
      <rPr>
        <b/>
        <sz val="10"/>
        <rFont val="Frutiger 45 Light"/>
        <family val="2"/>
      </rPr>
      <t>Groupe</t>
    </r>
  </si>
  <si>
    <r>
      <rPr>
        <sz val="10"/>
        <rFont val="Frutiger 45 Light"/>
      </rPr>
      <t>Produits d’exploitation</t>
    </r>
  </si>
  <si>
    <r>
      <rPr>
        <sz val="10"/>
        <rFont val="Frutiger 45 Light"/>
      </rPr>
      <t>EC1</t>
    </r>
  </si>
  <si>
    <r>
      <rPr>
        <sz val="10"/>
        <rFont val="Frutiger 45 Light"/>
      </rPr>
      <t>générés à l’étranger</t>
    </r>
  </si>
  <si>
    <r>
      <rPr>
        <sz val="10"/>
        <rFont val="Frutiger 45 Light"/>
      </rPr>
      <t>EC1</t>
    </r>
  </si>
  <si>
    <r>
      <rPr>
        <sz val="10"/>
        <rFont val="Frutiger 45 Light"/>
      </rPr>
      <t>EC1</t>
    </r>
  </si>
  <si>
    <r>
      <rPr>
        <sz val="10"/>
        <rFont val="Frutiger 45 Light"/>
      </rPr>
      <t>Services réservés</t>
    </r>
  </si>
  <si>
    <r>
      <rPr>
        <sz val="10"/>
        <rFont val="Frutiger 45 Light"/>
      </rPr>
      <t>EC1</t>
    </r>
  </si>
  <si>
    <r>
      <rPr>
        <sz val="10"/>
        <rFont val="Frutiger 45 Light"/>
      </rPr>
      <t>EC1</t>
    </r>
  </si>
  <si>
    <r>
      <rPr>
        <sz val="10"/>
        <rFont val="Frutiger 45 Light"/>
      </rPr>
      <t>Charges d’exploitation</t>
    </r>
  </si>
  <si>
    <r>
      <rPr>
        <sz val="10"/>
        <rFont val="Frutiger 45 Light"/>
      </rPr>
      <t>EC1</t>
    </r>
  </si>
  <si>
    <r>
      <rPr>
        <sz val="10"/>
        <rFont val="Frutiger 45 Light"/>
      </rPr>
      <t>Charges de personnel</t>
    </r>
  </si>
  <si>
    <r>
      <rPr>
        <sz val="10"/>
        <rFont val="Frutiger 45 Light"/>
      </rPr>
      <t>EC1</t>
    </r>
  </si>
  <si>
    <r>
      <rPr>
        <sz val="10"/>
        <rFont val="Frutiger 45 Light"/>
      </rPr>
      <t>Résultat d’exploitation</t>
    </r>
  </si>
  <si>
    <r>
      <rPr>
        <sz val="10"/>
        <rFont val="Frutiger 45 Light"/>
      </rPr>
      <t>EC1</t>
    </r>
  </si>
  <si>
    <r>
      <rPr>
        <sz val="10"/>
        <rFont val="Frutiger 45 Light"/>
      </rPr>
      <t>en proportion des produits d’exploitation</t>
    </r>
  </si>
  <si>
    <r>
      <rPr>
        <sz val="10"/>
        <rFont val="Frutiger 45 Light"/>
      </rPr>
      <t>EC1</t>
    </r>
  </si>
  <si>
    <r>
      <rPr>
        <sz val="10"/>
        <rFont val="Frutiger 45 Light"/>
      </rPr>
      <t>générés à l’étranger</t>
    </r>
  </si>
  <si>
    <r>
      <rPr>
        <sz val="10"/>
        <rFont val="Frutiger 45 Light"/>
      </rPr>
      <t>EC1</t>
    </r>
  </si>
  <si>
    <r>
      <rPr>
        <sz val="10"/>
        <rFont val="Frutiger 45 Light"/>
      </rPr>
      <t>EC1</t>
    </r>
  </si>
  <si>
    <r>
      <rPr>
        <sz val="10"/>
        <rFont val="Frutiger 45 Light"/>
      </rPr>
      <t>Bénéfice consolidé</t>
    </r>
  </si>
  <si>
    <r>
      <rPr>
        <sz val="10"/>
        <rFont val="Frutiger 45 Light"/>
      </rPr>
      <t>EC1</t>
    </r>
  </si>
  <si>
    <r>
      <rPr>
        <sz val="10"/>
        <rFont val="Frutiger 45 Light"/>
      </rPr>
      <t>Flux de trésorerie des activités d’exploitation</t>
    </r>
  </si>
  <si>
    <r>
      <rPr>
        <sz val="10"/>
        <rFont val="Frutiger 45 Light"/>
      </rPr>
      <t>EC1</t>
    </r>
  </si>
  <si>
    <r>
      <rPr>
        <sz val="10"/>
        <rFont val="Frutiger 45 Light"/>
      </rPr>
      <t>Valeur ajoutée de l’entreprise</t>
    </r>
  </si>
  <si>
    <r>
      <rPr>
        <sz val="10"/>
        <rFont val="Frutiger 45 Light"/>
      </rPr>
      <t>3, 4</t>
    </r>
  </si>
  <si>
    <r>
      <rPr>
        <sz val="10"/>
        <rFont val="Frutiger 45 Light"/>
      </rPr>
      <t>EC1</t>
    </r>
  </si>
  <si>
    <r>
      <rPr>
        <b/>
        <sz val="10"/>
        <rFont val="Frutiger 45 Light"/>
        <family val="2"/>
      </rPr>
      <t>Segments</t>
    </r>
  </si>
  <si>
    <r>
      <rPr>
        <b/>
        <i/>
        <sz val="10"/>
        <rFont val="Frutiger 45 Light"/>
        <family val="2"/>
      </rPr>
      <t>– Marché de la communication</t>
    </r>
  </si>
  <si>
    <r>
      <rPr>
        <b/>
        <i/>
        <sz val="10"/>
        <rFont val="Frutiger 45 Light"/>
        <family val="2"/>
      </rPr>
      <t>PostMail</t>
    </r>
  </si>
  <si>
    <r>
      <rPr>
        <sz val="10"/>
        <rFont val="Frutiger 45 Light"/>
      </rPr>
      <t>Produits d’exploitation</t>
    </r>
  </si>
  <si>
    <r>
      <rPr>
        <sz val="10"/>
        <rFont val="Frutiger 45 Light"/>
      </rPr>
      <t>EC1</t>
    </r>
  </si>
  <si>
    <r>
      <rPr>
        <sz val="10"/>
        <rFont val="Frutiger 45 Light"/>
      </rPr>
      <t>Services réservés</t>
    </r>
  </si>
  <si>
    <r>
      <rPr>
        <sz val="10"/>
        <rFont val="Frutiger 45 Light"/>
      </rPr>
      <t>EC1</t>
    </r>
  </si>
  <si>
    <r>
      <rPr>
        <sz val="10"/>
        <rFont val="Frutiger 45 Light"/>
      </rPr>
      <t>Résultat d’exploitation</t>
    </r>
  </si>
  <si>
    <r>
      <rPr>
        <sz val="10"/>
        <rFont val="Frutiger 45 Light"/>
      </rPr>
      <t>EC1</t>
    </r>
  </si>
  <si>
    <r>
      <rPr>
        <b/>
        <i/>
        <sz val="10"/>
        <rFont val="Frutiger 45 Light"/>
        <family val="2"/>
      </rPr>
      <t>Swiss Post Solutions</t>
    </r>
  </si>
  <si>
    <r>
      <rPr>
        <sz val="10"/>
        <rFont val="Frutiger 45 Light"/>
      </rPr>
      <t>Produits d’exploitation</t>
    </r>
  </si>
  <si>
    <r>
      <rPr>
        <sz val="10"/>
        <rFont val="Frutiger 45 Light"/>
      </rPr>
      <t>EC1</t>
    </r>
  </si>
  <si>
    <r>
      <rPr>
        <sz val="10"/>
        <rFont val="Frutiger 45 Light"/>
      </rPr>
      <t>Résultat d’exploitation</t>
    </r>
  </si>
  <si>
    <r>
      <rPr>
        <sz val="10"/>
        <rFont val="Frutiger 45 Light"/>
      </rPr>
      <t>EC1</t>
    </r>
  </si>
  <si>
    <r>
      <rPr>
        <b/>
        <i/>
        <sz val="10"/>
        <rFont val="Frutiger 45 Light"/>
        <family val="2"/>
      </rPr>
      <t>Réseau postal et vente</t>
    </r>
  </si>
  <si>
    <r>
      <rPr>
        <sz val="10"/>
        <rFont val="Frutiger 45 Light"/>
      </rPr>
      <t>Produits d’exploitation</t>
    </r>
  </si>
  <si>
    <r>
      <rPr>
        <sz val="10"/>
        <rFont val="Frutiger 45 Light"/>
      </rPr>
      <t>EC1</t>
    </r>
  </si>
  <si>
    <r>
      <rPr>
        <sz val="10"/>
        <rFont val="Frutiger 45 Light"/>
        <family val="2"/>
      </rPr>
      <t>Services réservés</t>
    </r>
  </si>
  <si>
    <r>
      <rPr>
        <sz val="10"/>
        <rFont val="Frutiger 45 Light"/>
      </rPr>
      <t>EC1</t>
    </r>
  </si>
  <si>
    <r>
      <rPr>
        <sz val="10"/>
        <rFont val="Frutiger 45 Light"/>
      </rPr>
      <t>Chiffre d’affaires net autres articles de marque</t>
    </r>
  </si>
  <si>
    <r>
      <rPr>
        <sz val="10"/>
        <rFont val="Frutiger 45 Light"/>
      </rPr>
      <t>EC1</t>
    </r>
  </si>
  <si>
    <r>
      <rPr>
        <sz val="10"/>
        <rFont val="Frutiger 45 Light"/>
      </rPr>
      <t>Résultat d’exploitation</t>
    </r>
  </si>
  <si>
    <r>
      <rPr>
        <sz val="10"/>
        <rFont val="Frutiger 45 Light"/>
      </rPr>
      <t>EC1</t>
    </r>
  </si>
  <si>
    <r>
      <rPr>
        <b/>
        <i/>
        <sz val="10"/>
        <rFont val="Frutiger 45 Light"/>
        <family val="2"/>
      </rPr>
      <t>– Marché de la logistique</t>
    </r>
  </si>
  <si>
    <r>
      <rPr>
        <b/>
        <i/>
        <sz val="10"/>
        <rFont val="Frutiger 45 Light"/>
        <family val="2"/>
      </rPr>
      <t>PostLogistics</t>
    </r>
  </si>
  <si>
    <r>
      <rPr>
        <sz val="10"/>
        <rFont val="Frutiger 45 Light"/>
      </rPr>
      <t>Produits d’exploitation</t>
    </r>
  </si>
  <si>
    <r>
      <rPr>
        <sz val="10"/>
        <rFont val="Frutiger 45 Light"/>
      </rPr>
      <t>EC1</t>
    </r>
  </si>
  <si>
    <r>
      <rPr>
        <sz val="10"/>
        <rFont val="Frutiger 45 Light"/>
      </rPr>
      <t>Résultat d’exploitation</t>
    </r>
  </si>
  <si>
    <r>
      <rPr>
        <sz val="10"/>
        <rFont val="Frutiger 45 Light"/>
      </rPr>
      <t>EC1</t>
    </r>
  </si>
  <si>
    <r>
      <rPr>
        <b/>
        <i/>
        <sz val="10"/>
        <rFont val="Frutiger 45 Light"/>
        <family val="2"/>
      </rPr>
      <t>– Marché des services financiers</t>
    </r>
  </si>
  <si>
    <r>
      <rPr>
        <b/>
        <i/>
        <sz val="10"/>
        <rFont val="Frutiger 45 Light"/>
        <family val="2"/>
      </rPr>
      <t>PostFinance</t>
    </r>
  </si>
  <si>
    <r>
      <rPr>
        <sz val="10"/>
        <rFont val="Frutiger 45 Light"/>
      </rPr>
      <t>Produits d’exploitation</t>
    </r>
  </si>
  <si>
    <r>
      <rPr>
        <sz val="10"/>
        <rFont val="Frutiger 45 Light"/>
      </rPr>
      <t>EC1</t>
    </r>
  </si>
  <si>
    <r>
      <rPr>
        <sz val="10"/>
        <rFont val="Frutiger 45 Light"/>
      </rPr>
      <t>Résultat d’exploitation</t>
    </r>
  </si>
  <si>
    <r>
      <rPr>
        <sz val="10"/>
        <rFont val="Frutiger 45 Light"/>
      </rPr>
      <t>EC1</t>
    </r>
  </si>
  <si>
    <r>
      <rPr>
        <b/>
        <i/>
        <sz val="10"/>
        <rFont val="Frutiger 45 Light"/>
        <family val="2"/>
      </rPr>
      <t>– Marché du transport de voyageurs</t>
    </r>
  </si>
  <si>
    <r>
      <rPr>
        <b/>
        <i/>
        <sz val="10"/>
        <rFont val="Frutiger 45 Light"/>
        <family val="2"/>
      </rPr>
      <t>CarPostal</t>
    </r>
  </si>
  <si>
    <r>
      <rPr>
        <sz val="10"/>
        <rFont val="Frutiger 45 Light"/>
      </rPr>
      <t>Produits d’exploitation</t>
    </r>
  </si>
  <si>
    <r>
      <rPr>
        <sz val="10"/>
        <rFont val="Frutiger 45 Light"/>
      </rPr>
      <t>EC1</t>
    </r>
  </si>
  <si>
    <r>
      <rPr>
        <sz val="10"/>
        <rFont val="Frutiger 45 Light"/>
      </rPr>
      <t>générés à l’étranger</t>
    </r>
  </si>
  <si>
    <r>
      <rPr>
        <sz val="10"/>
        <rFont val="Frutiger 45 Light"/>
      </rPr>
      <t>EC1</t>
    </r>
  </si>
  <si>
    <r>
      <rPr>
        <sz val="10"/>
        <rFont val="Frutiger 45 Light"/>
      </rPr>
      <t>Résultat d’exploitation</t>
    </r>
  </si>
  <si>
    <r>
      <rPr>
        <sz val="10"/>
        <rFont val="Frutiger 45 Light"/>
      </rPr>
      <t>EC1</t>
    </r>
  </si>
  <si>
    <r>
      <rPr>
        <b/>
        <i/>
        <sz val="10"/>
        <rFont val="Frutiger 45 Light"/>
        <family val="2"/>
      </rPr>
      <t>– Autres</t>
    </r>
  </si>
  <si>
    <r>
      <rPr>
        <b/>
        <i/>
        <sz val="10"/>
        <rFont val="Frutiger 45 Light"/>
        <family val="2"/>
      </rPr>
      <t>Autres</t>
    </r>
  </si>
  <si>
    <r>
      <rPr>
        <sz val="10"/>
        <rFont val="Frutiger 45 Light"/>
      </rPr>
      <t>Produits d’exploitation</t>
    </r>
  </si>
  <si>
    <r>
      <rPr>
        <sz val="10"/>
        <rFont val="Frutiger 45 Light"/>
      </rPr>
      <t>EC1</t>
    </r>
  </si>
  <si>
    <r>
      <rPr>
        <sz val="10"/>
        <rFont val="Frutiger 45 Light"/>
      </rPr>
      <t>Résultat d’exploitation</t>
    </r>
  </si>
  <si>
    <r>
      <rPr>
        <sz val="10"/>
        <rFont val="Frutiger 45 Light"/>
      </rPr>
      <t>EC1</t>
    </r>
  </si>
  <si>
    <r>
      <rPr>
        <sz val="9"/>
        <rFont val="Frutiger 45 Light"/>
        <family val="2"/>
      </rPr>
      <t>1) En adéquation avec le segment 2 dans le rapport financier. Etranger = trafic transfrontalier compris</t>
    </r>
  </si>
  <si>
    <r>
      <rPr>
        <sz val="9"/>
        <rFont val="Frutiger 45 Light"/>
        <family val="2"/>
      </rPr>
      <t>2) Les services réservés sont les prestations de la desserte postale de base qui sont proposées exclusivement par la Poste et que celle-ci est tenue de fournir. Ils relèvent du monopole.</t>
    </r>
  </si>
  <si>
    <r>
      <rPr>
        <sz val="9"/>
        <rFont val="Frutiger 45 Light"/>
        <family val="2"/>
      </rPr>
      <t>3) La valeur ajoutée de l’entreprise (Post Value Added, PVA) s’exprime en valeur absolue (millions de francs) et rend compte de la plus-value dégagée par l’ensemble de l’entreprise ou par un segment. Il y a plus-value lorsque le résultat d’exploitation après impôt est supérieur à la rémunération exigée du capital investi.</t>
    </r>
  </si>
  <si>
    <r>
      <rPr>
        <sz val="9"/>
        <rFont val="Frutiger 45 Light"/>
        <family val="2"/>
      </rPr>
      <t>4) Valeurs de l’exercice précédent adaptées</t>
    </r>
  </si>
  <si>
    <r>
      <rPr>
        <sz val="9"/>
        <rFont val="Frutiger 45 Light"/>
        <family val="2"/>
      </rPr>
      <t>5) En 2007, les sociétés du groupe des segments PostMail (DocumentServices SA, SwissSign SA) et PostLogistics (yellowworld SA) ont été rattachées au segment Swiss Post Solutions.</t>
    </r>
  </si>
  <si>
    <r>
      <rPr>
        <sz val="9"/>
        <rFont val="Frutiger 45 Light"/>
        <family val="2"/>
      </rPr>
      <t>6) Valeurs normalisées 2015 et 2013</t>
    </r>
  </si>
  <si>
    <t>Mio. CHF</t>
  </si>
  <si>
    <t>Mio. CHF</t>
  </si>
  <si>
    <t>% des Betriebsertrags</t>
  </si>
  <si>
    <t>Mio. CHF</t>
  </si>
  <si>
    <t>% des Betriebsertrags</t>
  </si>
  <si>
    <t>Mio. CHF</t>
  </si>
  <si>
    <t>Mio. CHF</t>
  </si>
  <si>
    <t>Mio. CHF</t>
  </si>
  <si>
    <t>%</t>
  </si>
  <si>
    <t>Mio. CHF</t>
  </si>
  <si>
    <t>% des Betriebsergebnisses</t>
  </si>
  <si>
    <t>Mio. CHF</t>
  </si>
  <si>
    <t>Mio. CHF</t>
  </si>
  <si>
    <t>Mio. CHF</t>
  </si>
  <si>
    <t>Mio. CHF</t>
  </si>
  <si>
    <t>%</t>
  </si>
  <si>
    <t>Mio. CHF</t>
  </si>
  <si>
    <t>Mio. CHF</t>
  </si>
  <si>
    <t>Mio. CHF</t>
  </si>
  <si>
    <t>Mio. CHF</t>
  </si>
  <si>
    <t>%</t>
  </si>
  <si>
    <t>Mio. CHF</t>
  </si>
  <si>
    <t>Mio. CHF</t>
  </si>
  <si>
    <t>Mio. CHF</t>
  </si>
  <si>
    <t>Mio. CHF</t>
  </si>
  <si>
    <t>Mio. CHF</t>
  </si>
  <si>
    <t>Mio. CHF</t>
  </si>
  <si>
    <t>Mio. CHF</t>
  </si>
  <si>
    <t>%</t>
  </si>
  <si>
    <t>Mio. CHF</t>
  </si>
  <si>
    <t>Mio. CHF</t>
  </si>
  <si>
    <t>Mio. CHF</t>
  </si>
  <si>
    <r>
      <rPr>
        <u/>
        <sz val="10"/>
        <color rgb="FF0000FF"/>
        <rFont val="Frutiger 45 Light"/>
        <family val="2"/>
      </rPr>
      <t>Retour</t>
    </r>
  </si>
  <si>
    <r>
      <rPr>
        <b/>
        <sz val="10"/>
        <rFont val="Frutiger 45 Light"/>
        <family val="2"/>
      </rPr>
      <t>Financement</t>
    </r>
  </si>
  <si>
    <r>
      <rPr>
        <sz val="10"/>
        <rFont val="Frutiger 45 Light"/>
      </rPr>
      <t>Notes de bas de page</t>
    </r>
  </si>
  <si>
    <r>
      <rPr>
        <sz val="10"/>
        <rFont val="Frutiger 45 Light"/>
      </rPr>
      <t>Index GRI</t>
    </r>
  </si>
  <si>
    <r>
      <rPr>
        <sz val="10"/>
        <rFont val="Frutiger 45 Light"/>
      </rPr>
      <t>Total du bilan</t>
    </r>
  </si>
  <si>
    <r>
      <rPr>
        <sz val="10"/>
        <rFont val="Frutiger 45 Light"/>
      </rPr>
      <t>Millions de CHF</t>
    </r>
  </si>
  <si>
    <r>
      <rPr>
        <sz val="10"/>
        <rFont val="Frutiger 45 Light"/>
      </rPr>
      <t>G4-9</t>
    </r>
  </si>
  <si>
    <r>
      <rPr>
        <sz val="10"/>
        <rFont val="Frutiger 45 Light"/>
      </rPr>
      <t>Fonds des clients PostFinance</t>
    </r>
  </si>
  <si>
    <r>
      <rPr>
        <sz val="10"/>
        <rFont val="Frutiger 45 Light"/>
      </rPr>
      <t>Millions de CHF</t>
    </r>
  </si>
  <si>
    <r>
      <rPr>
        <sz val="10"/>
        <rFont val="Frutiger 45 Light"/>
      </rPr>
      <t>G4-9</t>
    </r>
  </si>
  <si>
    <r>
      <rPr>
        <sz val="10"/>
        <rFont val="Frutiger 45 Light"/>
      </rPr>
      <t>Part du total du bilan</t>
    </r>
  </si>
  <si>
    <r>
      <rPr>
        <sz val="10"/>
        <rFont val="Frutiger 45 Light"/>
      </rPr>
      <t>%</t>
    </r>
  </si>
  <si>
    <r>
      <rPr>
        <sz val="10"/>
        <rFont val="Frutiger 45 Light"/>
      </rPr>
      <t>G4-9</t>
    </r>
  </si>
  <si>
    <r>
      <rPr>
        <sz val="10"/>
        <rFont val="Frutiger 45 Light"/>
      </rPr>
      <t>Fonds propres</t>
    </r>
  </si>
  <si>
    <r>
      <rPr>
        <sz val="10"/>
        <rFont val="Frutiger 45 Light"/>
      </rPr>
      <t>Millions de CHF</t>
    </r>
  </si>
  <si>
    <r>
      <rPr>
        <sz val="10"/>
        <rFont val="Frutiger 45 Light"/>
      </rPr>
      <t>G4-9</t>
    </r>
  </si>
  <si>
    <r>
      <rPr>
        <sz val="10"/>
        <rFont val="Frutiger 45 Light"/>
        <family val="2"/>
      </rPr>
      <t>1) Valeurs de l’exercice précédent adaptées</t>
    </r>
  </si>
  <si>
    <r>
      <rPr>
        <u/>
        <sz val="10"/>
        <color rgb="FF0000FF"/>
        <rFont val="Frutiger 45 Light"/>
        <family val="2"/>
      </rPr>
      <t>Retour</t>
    </r>
  </si>
  <si>
    <r>
      <rPr>
        <b/>
        <sz val="10"/>
        <rFont val="Frutiger 45 Light"/>
        <family val="2"/>
      </rPr>
      <t>Cash-flow et investissements</t>
    </r>
  </si>
  <si>
    <r>
      <rPr>
        <sz val="10"/>
        <rFont val="Frutiger 45 Light"/>
      </rPr>
      <t>Notes de bas de page</t>
    </r>
  </si>
  <si>
    <r>
      <rPr>
        <sz val="10"/>
        <rFont val="Frutiger 45 Light"/>
      </rPr>
      <t>Index GRI</t>
    </r>
  </si>
  <si>
    <r>
      <rPr>
        <sz val="10"/>
        <rFont val="Frutiger 45 Light"/>
        <family val="2"/>
      </rPr>
      <t>Flux de trésorerie des activités d’exploitation</t>
    </r>
  </si>
  <si>
    <r>
      <rPr>
        <sz val="10"/>
        <rFont val="Frutiger 45 Light"/>
      </rPr>
      <t>Millions de CHF</t>
    </r>
  </si>
  <si>
    <r>
      <rPr>
        <sz val="10"/>
        <rFont val="Frutiger 45 Light"/>
      </rPr>
      <t>G4-9</t>
    </r>
  </si>
  <si>
    <r>
      <rPr>
        <sz val="10"/>
        <rFont val="Frutiger 45 Light"/>
      </rPr>
      <t>Investissements</t>
    </r>
  </si>
  <si>
    <r>
      <rPr>
        <sz val="10"/>
        <rFont val="Frutiger 45 Light"/>
      </rPr>
      <t>Millions de CHF</t>
    </r>
  </si>
  <si>
    <r>
      <rPr>
        <sz val="10"/>
        <rFont val="Frutiger 45 Light"/>
      </rPr>
      <t>G4-9</t>
    </r>
  </si>
  <si>
    <r>
      <rPr>
        <sz val="10"/>
        <rFont val="Frutiger 45 Light"/>
      </rPr>
      <t xml:space="preserve">   Autres immobilisations corporelles, immobilisations incorporelles</t>
    </r>
  </si>
  <si>
    <r>
      <rPr>
        <sz val="10"/>
        <rFont val="Frutiger 45 Light"/>
      </rPr>
      <t>Millions de CHF</t>
    </r>
  </si>
  <si>
    <r>
      <rPr>
        <sz val="10"/>
        <rFont val="Frutiger 45 Light"/>
      </rPr>
      <t>G4-9</t>
    </r>
  </si>
  <si>
    <r>
      <rPr>
        <sz val="10"/>
        <rFont val="Frutiger 45 Light"/>
      </rPr>
      <t xml:space="preserve">   Immeubles d’exploitation</t>
    </r>
  </si>
  <si>
    <r>
      <rPr>
        <sz val="10"/>
        <rFont val="Frutiger 45 Light"/>
      </rPr>
      <t>Millions de CHF</t>
    </r>
  </si>
  <si>
    <r>
      <rPr>
        <sz val="10"/>
        <rFont val="Frutiger 45 Light"/>
      </rPr>
      <t>G4-9</t>
    </r>
  </si>
  <si>
    <r>
      <rPr>
        <sz val="10"/>
        <rFont val="Frutiger 45 Light"/>
        <family val="2"/>
      </rPr>
      <t>Immeubles de placement</t>
    </r>
  </si>
  <si>
    <r>
      <rPr>
        <sz val="10"/>
        <rFont val="Frutiger 45 Light"/>
      </rPr>
      <t>Millions de CHF</t>
    </r>
  </si>
  <si>
    <r>
      <rPr>
        <sz val="10"/>
        <rFont val="Frutiger 45 Light"/>
      </rPr>
      <t>G4-9</t>
    </r>
  </si>
  <si>
    <r>
      <rPr>
        <sz val="10"/>
        <rFont val="Frutiger 45 Light"/>
      </rPr>
      <t xml:space="preserve">   Participations</t>
    </r>
  </si>
  <si>
    <r>
      <rPr>
        <sz val="10"/>
        <rFont val="Frutiger 45 Light"/>
      </rPr>
      <t>Millions de CHF</t>
    </r>
  </si>
  <si>
    <r>
      <rPr>
        <sz val="10"/>
        <rFont val="Frutiger 45 Light"/>
      </rPr>
      <t>G4-9</t>
    </r>
  </si>
  <si>
    <r>
      <rPr>
        <sz val="10"/>
        <rFont val="Frutiger 45 Light"/>
      </rPr>
      <t>Degré des investissements autofinancés</t>
    </r>
  </si>
  <si>
    <r>
      <rPr>
        <sz val="10"/>
        <rFont val="Frutiger 45 Light"/>
      </rPr>
      <t>%</t>
    </r>
  </si>
  <si>
    <r>
      <rPr>
        <sz val="10"/>
        <rFont val="Frutiger 45 Light"/>
      </rPr>
      <t>G4-9</t>
    </r>
  </si>
  <si>
    <r>
      <rPr>
        <vertAlign val="superscript"/>
        <sz val="10"/>
        <rFont val="Frutiger 45 Light"/>
        <family val="2"/>
      </rPr>
      <t>1)</t>
    </r>
    <r>
      <rPr>
        <sz val="10"/>
        <rFont val="Frutiger 45 Light"/>
      </rPr>
      <t xml:space="preserve"> Le cash-flow 2015, 2014, 2013 et 2012 tient compte désormais des variations de postes des services financiers (PostFinance).</t>
    </r>
  </si>
  <si>
    <r>
      <rPr>
        <u/>
        <sz val="10"/>
        <color rgb="FF0000FF"/>
        <rFont val="Frutiger 45 Light"/>
        <family val="2"/>
      </rPr>
      <t>Retour</t>
    </r>
  </si>
  <si>
    <r>
      <rPr>
        <b/>
        <sz val="10"/>
        <rFont val="Frutiger 45 Light"/>
        <family val="2"/>
      </rPr>
      <t>Valeur de la marque</t>
    </r>
  </si>
  <si>
    <r>
      <rPr>
        <sz val="10"/>
        <rFont val="Frutiger 45 Light"/>
      </rPr>
      <t>Notes de bas de page</t>
    </r>
  </si>
  <si>
    <r>
      <rPr>
        <sz val="10"/>
        <rFont val="Frutiger 45 Light"/>
      </rPr>
      <t>Index GRI</t>
    </r>
  </si>
  <si>
    <r>
      <rPr>
        <sz val="10"/>
        <rFont val="Frutiger 45 Light"/>
      </rPr>
      <t>Valeur monétaire de la marque Poste</t>
    </r>
  </si>
  <si>
    <r>
      <rPr>
        <sz val="10"/>
        <rFont val="Frutiger 45 Light"/>
      </rPr>
      <t>Millions de CHF</t>
    </r>
  </si>
  <si>
    <r>
      <rPr>
        <sz val="10"/>
        <rFont val="Frutiger 45 Light"/>
      </rPr>
      <t>G4-4</t>
    </r>
  </si>
  <si>
    <r>
      <rPr>
        <sz val="10"/>
        <rFont val="Frutiger 45 Light"/>
        <family val="2"/>
      </rPr>
      <t xml:space="preserve">   Part de la marque faîtière «la Poste»</t>
    </r>
  </si>
  <si>
    <r>
      <rPr>
        <sz val="10"/>
        <rFont val="Frutiger 45 Light"/>
      </rPr>
      <t>%</t>
    </r>
  </si>
  <si>
    <r>
      <rPr>
        <sz val="10"/>
        <rFont val="Frutiger 45 Light"/>
      </rPr>
      <t>1, 2</t>
    </r>
  </si>
  <si>
    <r>
      <rPr>
        <sz val="10"/>
        <rFont val="Frutiger 45 Light"/>
      </rPr>
      <t>G4-4</t>
    </r>
  </si>
  <si>
    <r>
      <rPr>
        <sz val="10"/>
        <rFont val="Frutiger 45 Light"/>
        <family val="2"/>
      </rPr>
      <t xml:space="preserve">   Part des marques de prestations «PostFinance» et «CarPostal»</t>
    </r>
  </si>
  <si>
    <r>
      <rPr>
        <sz val="10"/>
        <rFont val="Frutiger 45 Light"/>
      </rPr>
      <t>%</t>
    </r>
  </si>
  <si>
    <r>
      <rPr>
        <sz val="10"/>
        <rFont val="Frutiger 45 Light"/>
      </rPr>
      <t>1, 2</t>
    </r>
  </si>
  <si>
    <r>
      <rPr>
        <sz val="10"/>
        <rFont val="Frutiger 45 Light"/>
      </rPr>
      <t>G4-4</t>
    </r>
  </si>
  <si>
    <r>
      <rPr>
        <sz val="9"/>
        <rFont val="Frutiger 45 Light"/>
        <family val="2"/>
      </rPr>
      <t>1)</t>
    </r>
    <r>
      <rPr>
        <sz val="9"/>
        <rFont val="Frutiger 45 Light"/>
      </rPr>
      <t xml:space="preserve"> Depuis 2008, intégration de PostMail et de PostLogistics dans la marque faîtière; la part des marques de prestations ne comprend donc plus que PostFinance et CarPostal.</t>
    </r>
  </si>
  <si>
    <r>
      <rPr>
        <sz val="9"/>
        <rFont val="Frutiger 45 Light"/>
        <family val="2"/>
      </rPr>
      <t>2) Depuis 2012, les valeurs monétaires des marques ne sont plus calculées.</t>
    </r>
  </si>
  <si>
    <r>
      <rPr>
        <u/>
        <sz val="10"/>
        <color rgb="FF0000FF"/>
        <rFont val="Frutiger 45 Light"/>
        <family val="2"/>
      </rPr>
      <t>Retour</t>
    </r>
  </si>
  <si>
    <r>
      <rPr>
        <b/>
        <sz val="10"/>
        <rFont val="Frutiger 45 Light"/>
        <family val="2"/>
      </rPr>
      <t>Evolution des volumes au sein du groupe, dans les segments et les unités</t>
    </r>
  </si>
  <si>
    <r>
      <rPr>
        <sz val="10"/>
        <rFont val="Frutiger 45 Light"/>
      </rPr>
      <t>Notes de bas de page</t>
    </r>
  </si>
  <si>
    <r>
      <rPr>
        <sz val="10"/>
        <rFont val="Frutiger 45 Light"/>
      </rPr>
      <t>Index GRI</t>
    </r>
  </si>
  <si>
    <r>
      <rPr>
        <b/>
        <sz val="10"/>
        <rFont val="Frutiger 45 Light"/>
        <family val="2"/>
      </rPr>
      <t>Groupe</t>
    </r>
  </si>
  <si>
    <r>
      <rPr>
        <sz val="10"/>
        <rFont val="Frutiger 45 Light"/>
        <family val="2"/>
      </rPr>
      <t>Lettres adressées</t>
    </r>
  </si>
  <si>
    <r>
      <rPr>
        <sz val="10"/>
        <rFont val="Frutiger 45 Light"/>
      </rPr>
      <t>Quantité en millions</t>
    </r>
  </si>
  <si>
    <r>
      <rPr>
        <sz val="10"/>
        <rFont val="Frutiger 45 Light"/>
      </rPr>
      <t>1, 7</t>
    </r>
  </si>
  <si>
    <r>
      <rPr>
        <sz val="10"/>
        <rFont val="Frutiger 45 Light"/>
      </rPr>
      <t>G4-9</t>
    </r>
  </si>
  <si>
    <r>
      <rPr>
        <sz val="10"/>
        <rFont val="Frutiger 45 Light"/>
        <family val="2"/>
      </rPr>
      <t>Colis</t>
    </r>
  </si>
  <si>
    <r>
      <rPr>
        <sz val="10"/>
        <rFont val="Frutiger 45 Light"/>
      </rPr>
      <t>Quantité en millions</t>
    </r>
  </si>
  <si>
    <r>
      <rPr>
        <sz val="10"/>
        <rFont val="Frutiger 45 Light"/>
      </rPr>
      <t>1, 7</t>
    </r>
  </si>
  <si>
    <r>
      <rPr>
        <sz val="10"/>
        <rFont val="Frutiger 45 Light"/>
      </rPr>
      <t>G4-9</t>
    </r>
  </si>
  <si>
    <r>
      <rPr>
        <sz val="10"/>
        <rFont val="Frutiger 45 Light"/>
        <family val="2"/>
      </rPr>
      <t>Niveau moyen des fonds des clients (PostFinance)</t>
    </r>
  </si>
  <si>
    <r>
      <rPr>
        <sz val="10"/>
        <rFont val="Frutiger 45 Light"/>
      </rPr>
      <t>Millions de CHF</t>
    </r>
  </si>
  <si>
    <r>
      <rPr>
        <sz val="10"/>
        <rFont val="Frutiger 45 Light"/>
      </rPr>
      <t>G4-9</t>
    </r>
  </si>
  <si>
    <r>
      <rPr>
        <sz val="10"/>
        <rFont val="Frutiger 45 Light"/>
      </rPr>
      <t>Nombre de voyageurs (Suisse)</t>
    </r>
  </si>
  <si>
    <r>
      <rPr>
        <sz val="10"/>
        <rFont val="Frutiger 45 Light"/>
      </rPr>
      <t>En millions</t>
    </r>
  </si>
  <si>
    <r>
      <rPr>
        <sz val="10"/>
        <rFont val="Frutiger 45 Light"/>
      </rPr>
      <t>G4-9</t>
    </r>
  </si>
  <si>
    <r>
      <rPr>
        <b/>
        <sz val="10"/>
        <rFont val="Frutiger 45 Light"/>
        <family val="2"/>
      </rPr>
      <t>PostMail</t>
    </r>
  </si>
  <si>
    <r>
      <rPr>
        <sz val="10"/>
        <rFont val="Frutiger 45 Light"/>
      </rPr>
      <t>Lettres adressées</t>
    </r>
  </si>
  <si>
    <r>
      <rPr>
        <sz val="10"/>
        <rFont val="Frutiger 45 Light"/>
      </rPr>
      <t>Quantité en millions</t>
    </r>
  </si>
  <si>
    <r>
      <rPr>
        <sz val="10"/>
        <rFont val="Frutiger 45 Light"/>
      </rPr>
      <t>1, 7</t>
    </r>
  </si>
  <si>
    <r>
      <rPr>
        <sz val="10"/>
        <rFont val="Frutiger 45 Light"/>
      </rPr>
      <t>G4-9</t>
    </r>
  </si>
  <si>
    <r>
      <rPr>
        <sz val="10"/>
        <rFont val="Frutiger 45 Light"/>
      </rPr>
      <t>Envois prioritaires</t>
    </r>
  </si>
  <si>
    <r>
      <rPr>
        <sz val="10"/>
        <rFont val="Frutiger 45 Light"/>
      </rPr>
      <t>Quantité en millions</t>
    </r>
  </si>
  <si>
    <r>
      <rPr>
        <sz val="10"/>
        <rFont val="Frutiger 45 Light"/>
      </rPr>
      <t>1, 7</t>
    </r>
  </si>
  <si>
    <r>
      <rPr>
        <sz val="10"/>
        <rFont val="Frutiger 45 Light"/>
      </rPr>
      <t>G4-9</t>
    </r>
  </si>
  <si>
    <r>
      <rPr>
        <sz val="10"/>
        <rFont val="Frutiger 45 Light"/>
        <family val="2"/>
      </rPr>
      <t>Envois isolés non prioritaires</t>
    </r>
  </si>
  <si>
    <r>
      <rPr>
        <sz val="10"/>
        <rFont val="Frutiger 45 Light"/>
      </rPr>
      <t>Quantité en millions</t>
    </r>
  </si>
  <si>
    <r>
      <rPr>
        <sz val="10"/>
        <rFont val="Frutiger 45 Light"/>
      </rPr>
      <t>1, 7</t>
    </r>
  </si>
  <si>
    <r>
      <rPr>
        <sz val="10"/>
        <rFont val="Frutiger 45 Light"/>
      </rPr>
      <t>G4-9</t>
    </r>
  </si>
  <si>
    <r>
      <rPr>
        <sz val="10"/>
        <rFont val="Frutiger 45 Light"/>
      </rPr>
      <t>Envois en nombre non prioritaires</t>
    </r>
  </si>
  <si>
    <r>
      <rPr>
        <sz val="10"/>
        <rFont val="Frutiger 45 Light"/>
      </rPr>
      <t>Quantité en millions</t>
    </r>
  </si>
  <si>
    <r>
      <rPr>
        <sz val="10"/>
        <rFont val="Frutiger 45 Light"/>
      </rPr>
      <t>1, 7</t>
    </r>
  </si>
  <si>
    <r>
      <rPr>
        <sz val="10"/>
        <rFont val="Frutiger 45 Light"/>
      </rPr>
      <t>G4-9</t>
    </r>
  </si>
  <si>
    <r>
      <rPr>
        <sz val="10"/>
        <rFont val="Frutiger 45 Light"/>
      </rPr>
      <t>Envois non adressés</t>
    </r>
  </si>
  <si>
    <r>
      <rPr>
        <sz val="10"/>
        <rFont val="Frutiger 45 Light"/>
      </rPr>
      <t>Quantité en millions</t>
    </r>
  </si>
  <si>
    <r>
      <rPr>
        <sz val="10"/>
        <rFont val="Frutiger 45 Light"/>
      </rPr>
      <t>1, 7</t>
    </r>
  </si>
  <si>
    <r>
      <rPr>
        <sz val="10"/>
        <rFont val="Frutiger 45 Light"/>
      </rPr>
      <t>G4-9</t>
    </r>
  </si>
  <si>
    <r>
      <rPr>
        <sz val="10"/>
        <rFont val="Frutiger 45 Light"/>
      </rPr>
      <t>Journaux</t>
    </r>
  </si>
  <si>
    <r>
      <rPr>
        <sz val="10"/>
        <rFont val="Frutiger 45 Light"/>
      </rPr>
      <t>Quantité en millions</t>
    </r>
  </si>
  <si>
    <r>
      <rPr>
        <sz val="10"/>
        <rFont val="Frutiger 45 Light"/>
      </rPr>
      <t>1, 7</t>
    </r>
  </si>
  <si>
    <r>
      <rPr>
        <sz val="10"/>
        <rFont val="Frutiger 45 Light"/>
      </rPr>
      <t>G4-9</t>
    </r>
  </si>
  <si>
    <r>
      <rPr>
        <b/>
        <sz val="10"/>
        <rFont val="Frutiger 45 Light"/>
        <family val="2"/>
      </rPr>
      <t>PostLogistics</t>
    </r>
  </si>
  <si>
    <r>
      <rPr>
        <sz val="10"/>
        <rFont val="Frutiger 45 Light"/>
        <family val="2"/>
      </rPr>
      <t>Colis (Prio et Eco)</t>
    </r>
  </si>
  <si>
    <r>
      <rPr>
        <sz val="10"/>
        <rFont val="Frutiger 45 Light"/>
      </rPr>
      <t>Quantité en millions</t>
    </r>
  </si>
  <si>
    <r>
      <rPr>
        <sz val="10"/>
        <rFont val="Frutiger 45 Light"/>
        <family val="2"/>
      </rPr>
      <t>1, 7</t>
    </r>
  </si>
  <si>
    <r>
      <rPr>
        <sz val="10"/>
        <rFont val="Frutiger 45 Light"/>
      </rPr>
      <t>G4-9</t>
    </r>
  </si>
  <si>
    <r>
      <rPr>
        <sz val="10"/>
        <rFont val="Frutiger 45 Light"/>
        <family val="2"/>
      </rPr>
      <t>Colis (Prio) CC</t>
    </r>
  </si>
  <si>
    <r>
      <rPr>
        <sz val="10"/>
        <rFont val="Frutiger 45 Light"/>
      </rPr>
      <t>Quantité en millions</t>
    </r>
  </si>
  <si>
    <r>
      <rPr>
        <sz val="10"/>
        <rFont val="Frutiger 45 Light"/>
        <family val="2"/>
      </rPr>
      <t>1, 7</t>
    </r>
  </si>
  <si>
    <r>
      <rPr>
        <sz val="10"/>
        <rFont val="Frutiger 45 Light"/>
      </rPr>
      <t>G4-9</t>
    </r>
  </si>
  <si>
    <r>
      <rPr>
        <sz val="10"/>
        <rFont val="Frutiger 45 Light"/>
        <family val="2"/>
      </rPr>
      <t>Swiss-Express</t>
    </r>
  </si>
  <si>
    <r>
      <rPr>
        <sz val="10"/>
        <rFont val="Frutiger 45 Light"/>
      </rPr>
      <t>Quantité en millions</t>
    </r>
  </si>
  <si>
    <r>
      <rPr>
        <sz val="10"/>
        <rFont val="Frutiger 45 Light"/>
      </rPr>
      <t>G4-9</t>
    </r>
  </si>
  <si>
    <r>
      <rPr>
        <sz val="10"/>
        <rFont val="Frutiger 45 Light"/>
      </rPr>
      <t>Logistique de stockage</t>
    </r>
  </si>
  <si>
    <r>
      <rPr>
        <sz val="10"/>
        <rFont val="Frutiger 45 Light"/>
      </rPr>
      <t>Chiffre d’affaires net (en mio. CHF)</t>
    </r>
  </si>
  <si>
    <r>
      <rPr>
        <sz val="10"/>
        <rFont val="Frutiger 45 Light"/>
      </rPr>
      <t>G4-9</t>
    </r>
  </si>
  <si>
    <r>
      <rPr>
        <sz val="10"/>
        <rFont val="Frutiger 45 Light"/>
        <family val="2"/>
      </rPr>
      <t>Swiss-Express «Innight»</t>
    </r>
  </si>
  <si>
    <r>
      <rPr>
        <sz val="10"/>
        <rFont val="Frutiger 45 Light"/>
      </rPr>
      <t>Chiffre d’affaires net (en mio. CHF)</t>
    </r>
  </si>
  <si>
    <r>
      <rPr>
        <sz val="10"/>
        <rFont val="Frutiger 45 Light"/>
      </rPr>
      <t>G4-9</t>
    </r>
  </si>
  <si>
    <r>
      <rPr>
        <b/>
        <sz val="10"/>
        <rFont val="Frutiger 45 Light"/>
        <family val="2"/>
      </rPr>
      <t>international</t>
    </r>
  </si>
  <si>
    <r>
      <rPr>
        <sz val="10"/>
        <rFont val="Frutiger 45 Light"/>
        <family val="2"/>
      </rPr>
      <t>Lettres, exportation</t>
    </r>
  </si>
  <si>
    <r>
      <rPr>
        <sz val="10"/>
        <rFont val="Frutiger 45 Light"/>
        <family val="2"/>
      </rPr>
      <t>Quantité en millions</t>
    </r>
  </si>
  <si>
    <r>
      <rPr>
        <sz val="10"/>
        <rFont val="Frutiger 45 Light"/>
      </rPr>
      <t>2, 7</t>
    </r>
  </si>
  <si>
    <r>
      <rPr>
        <sz val="10"/>
        <rFont val="Frutiger 45 Light"/>
      </rPr>
      <t>G4-9</t>
    </r>
  </si>
  <si>
    <r>
      <rPr>
        <sz val="10"/>
        <rFont val="Frutiger 45 Light"/>
        <family val="2"/>
      </rPr>
      <t>Colis, exportation</t>
    </r>
  </si>
  <si>
    <r>
      <rPr>
        <sz val="10"/>
        <rFont val="Frutiger 45 Light"/>
        <family val="2"/>
      </rPr>
      <t>Quantité en millions</t>
    </r>
  </si>
  <si>
    <r>
      <rPr>
        <sz val="10"/>
        <rFont val="Frutiger 45 Light"/>
        <family val="2"/>
      </rPr>
      <t>2, 7</t>
    </r>
  </si>
  <si>
    <r>
      <rPr>
        <sz val="10"/>
        <rFont val="Frutiger 45 Light"/>
      </rPr>
      <t>G4-9</t>
    </r>
  </si>
  <si>
    <r>
      <rPr>
        <sz val="10"/>
        <rFont val="Frutiger 45 Light"/>
        <family val="2"/>
      </rPr>
      <t>GLS</t>
    </r>
  </si>
  <si>
    <r>
      <rPr>
        <sz val="10"/>
        <rFont val="Frutiger 45 Light"/>
        <family val="2"/>
      </rPr>
      <t>Quantité en millions</t>
    </r>
  </si>
  <si>
    <r>
      <rPr>
        <sz val="10"/>
        <rFont val="Frutiger 45 Light"/>
      </rPr>
      <t>G4-9</t>
    </r>
  </si>
  <si>
    <r>
      <rPr>
        <sz val="10"/>
        <rFont val="Frutiger 45 Light"/>
        <family val="2"/>
      </rPr>
      <t>Courrier rapide, exportation (TNT Swiss Post SA)</t>
    </r>
  </si>
  <si>
    <r>
      <rPr>
        <sz val="10"/>
        <rFont val="Frutiger 45 Light"/>
        <family val="2"/>
      </rPr>
      <t>Quantité en millions</t>
    </r>
  </si>
  <si>
    <r>
      <rPr>
        <sz val="10"/>
        <rFont val="Frutiger 45 Light"/>
      </rPr>
      <t>G4-9</t>
    </r>
  </si>
  <si>
    <r>
      <rPr>
        <sz val="10"/>
        <rFont val="Frutiger 45 Light"/>
        <family val="2"/>
      </rPr>
      <t>Journaux, exportation</t>
    </r>
  </si>
  <si>
    <r>
      <rPr>
        <sz val="10"/>
        <rFont val="Frutiger 45 Light"/>
        <family val="2"/>
      </rPr>
      <t>Quantité en millions</t>
    </r>
  </si>
  <si>
    <r>
      <rPr>
        <sz val="10"/>
        <rFont val="Frutiger 45 Light"/>
      </rPr>
      <t>G4-9</t>
    </r>
  </si>
  <si>
    <r>
      <rPr>
        <sz val="10"/>
        <rFont val="Frutiger 45 Light"/>
        <family val="2"/>
      </rPr>
      <t>Lettres, importation</t>
    </r>
  </si>
  <si>
    <r>
      <rPr>
        <sz val="10"/>
        <rFont val="Frutiger 45 Light"/>
        <family val="2"/>
      </rPr>
      <t>Quantité en millions</t>
    </r>
  </si>
  <si>
    <r>
      <rPr>
        <sz val="10"/>
        <rFont val="Frutiger 45 Light"/>
      </rPr>
      <t>2, 7</t>
    </r>
  </si>
  <si>
    <r>
      <rPr>
        <sz val="10"/>
        <rFont val="Frutiger 45 Light"/>
      </rPr>
      <t>G4-9</t>
    </r>
  </si>
  <si>
    <r>
      <rPr>
        <sz val="10"/>
        <rFont val="Frutiger 45 Light"/>
        <family val="2"/>
      </rPr>
      <t>Colis, importation</t>
    </r>
  </si>
  <si>
    <r>
      <rPr>
        <sz val="10"/>
        <rFont val="Frutiger 45 Light"/>
        <family val="2"/>
      </rPr>
      <t>Quantité en millions</t>
    </r>
  </si>
  <si>
    <r>
      <rPr>
        <sz val="10"/>
        <rFont val="Frutiger 45 Light"/>
      </rPr>
      <t>2, 7</t>
    </r>
  </si>
  <si>
    <r>
      <rPr>
        <sz val="10"/>
        <rFont val="Frutiger 45 Light"/>
      </rPr>
      <t>G4-9</t>
    </r>
  </si>
  <si>
    <r>
      <rPr>
        <sz val="10"/>
        <rFont val="Frutiger 45 Light"/>
        <family val="2"/>
      </rPr>
      <t>GLS</t>
    </r>
  </si>
  <si>
    <r>
      <rPr>
        <sz val="10"/>
        <rFont val="Frutiger 45 Light"/>
        <family val="2"/>
      </rPr>
      <t>Quantité en millions</t>
    </r>
  </si>
  <si>
    <r>
      <rPr>
        <sz val="10"/>
        <rFont val="Frutiger 45 Light"/>
      </rPr>
      <t>G4-9</t>
    </r>
  </si>
  <si>
    <r>
      <rPr>
        <sz val="10"/>
        <rFont val="Frutiger 45 Light"/>
        <family val="2"/>
      </rPr>
      <t>Courrier rapide, importation (EMS)</t>
    </r>
  </si>
  <si>
    <r>
      <rPr>
        <sz val="10"/>
        <rFont val="Frutiger 45 Light"/>
        <family val="2"/>
      </rPr>
      <t>Quantité en millions</t>
    </r>
  </si>
  <si>
    <r>
      <rPr>
        <sz val="10"/>
        <rFont val="Frutiger 45 Light"/>
      </rPr>
      <t>G4-9</t>
    </r>
  </si>
  <si>
    <r>
      <rPr>
        <sz val="10"/>
        <rFont val="Frutiger 45 Light"/>
        <family val="2"/>
      </rPr>
      <t>Journaux, importation</t>
    </r>
  </si>
  <si>
    <r>
      <rPr>
        <sz val="10"/>
        <rFont val="Frutiger 45 Light"/>
        <family val="2"/>
      </rPr>
      <t>Quantité en millions</t>
    </r>
  </si>
  <si>
    <r>
      <rPr>
        <sz val="10"/>
        <rFont val="Frutiger 45 Light"/>
      </rPr>
      <t>G4-9</t>
    </r>
  </si>
  <si>
    <r>
      <rPr>
        <b/>
        <sz val="10"/>
        <rFont val="Frutiger 45 Light"/>
        <family val="2"/>
      </rPr>
      <t>Swiss Post Solutions</t>
    </r>
  </si>
  <si>
    <r>
      <rPr>
        <sz val="10"/>
        <rFont val="Frutiger 45 Light"/>
        <family val="2"/>
      </rPr>
      <t>Communications téléphoniques (Customer Care)</t>
    </r>
  </si>
  <si>
    <r>
      <rPr>
        <sz val="10"/>
        <rFont val="Frutiger 45 Light"/>
        <family val="2"/>
      </rPr>
      <t>En millions</t>
    </r>
  </si>
  <si>
    <r>
      <rPr>
        <sz val="10"/>
        <rFont val="Frutiger 45 Light"/>
      </rPr>
      <t>G4-9</t>
    </r>
  </si>
  <si>
    <r>
      <rPr>
        <sz val="10"/>
        <rFont val="Frutiger 45 Light"/>
        <family val="2"/>
      </rPr>
      <t>Pages scannées (Solutions document)</t>
    </r>
  </si>
  <si>
    <r>
      <rPr>
        <sz val="10"/>
        <rFont val="Frutiger 45 Light"/>
        <family val="2"/>
      </rPr>
      <t>En millions</t>
    </r>
  </si>
  <si>
    <r>
      <rPr>
        <sz val="10"/>
        <rFont val="Frutiger 45 Light"/>
      </rPr>
      <t>G4-9</t>
    </r>
  </si>
  <si>
    <r>
      <rPr>
        <sz val="10"/>
        <rFont val="Frutiger 45 Light"/>
        <family val="2"/>
      </rPr>
      <t>Cartes personnalisées (Cards)</t>
    </r>
  </si>
  <si>
    <r>
      <rPr>
        <sz val="10"/>
        <rFont val="Frutiger 45 Light"/>
        <family val="2"/>
      </rPr>
      <t>En millions</t>
    </r>
  </si>
  <si>
    <r>
      <rPr>
        <sz val="10"/>
        <rFont val="Frutiger 45 Light"/>
      </rPr>
      <t>G4-9</t>
    </r>
  </si>
  <si>
    <r>
      <rPr>
        <sz val="10"/>
        <rFont val="Frutiger 45 Light"/>
        <family val="2"/>
      </rPr>
      <t>Cartes non personnalisées (Cards)</t>
    </r>
  </si>
  <si>
    <r>
      <rPr>
        <sz val="10"/>
        <rFont val="Frutiger 45 Light"/>
        <family val="2"/>
      </rPr>
      <t>En millions</t>
    </r>
  </si>
  <si>
    <r>
      <rPr>
        <sz val="10"/>
        <rFont val="Frutiger 45 Light"/>
      </rPr>
      <t>G4-9</t>
    </r>
  </si>
  <si>
    <r>
      <rPr>
        <sz val="10"/>
        <rFont val="Frutiger 45 Light"/>
        <family val="2"/>
      </rPr>
      <t>Envois produits (Edition de documents)</t>
    </r>
  </si>
  <si>
    <r>
      <rPr>
        <sz val="10"/>
        <rFont val="Frutiger 45 Light"/>
        <family val="2"/>
      </rPr>
      <t>En millions</t>
    </r>
  </si>
  <si>
    <r>
      <rPr>
        <sz val="10"/>
        <rFont val="Frutiger 45 Light"/>
      </rPr>
      <t>G4-9</t>
    </r>
  </si>
  <si>
    <r>
      <rPr>
        <sz val="10"/>
        <rFont val="Frutiger 45 Light"/>
        <family val="2"/>
      </rPr>
      <t>Volume des mandats clôturés (total SPS)</t>
    </r>
  </si>
  <si>
    <r>
      <rPr>
        <sz val="10"/>
        <rFont val="Frutiger 45 Light"/>
        <family val="2"/>
      </rPr>
      <t>Millions de CHF</t>
    </r>
  </si>
  <si>
    <r>
      <rPr>
        <sz val="10"/>
        <rFont val="Frutiger 45 Light"/>
      </rPr>
      <t>G4-9</t>
    </r>
  </si>
  <si>
    <r>
      <rPr>
        <b/>
        <sz val="10"/>
        <rFont val="Frutiger 45 Light"/>
        <family val="2"/>
      </rPr>
      <t>Réseau postal et vente</t>
    </r>
  </si>
  <si>
    <r>
      <rPr>
        <sz val="10"/>
        <rFont val="Frutiger 45 Light"/>
        <family val="2"/>
      </rPr>
      <t>Lettres adressées Suisse</t>
    </r>
  </si>
  <si>
    <r>
      <rPr>
        <sz val="10"/>
        <rFont val="Frutiger 45 Light"/>
      </rPr>
      <t>En millions</t>
    </r>
  </si>
  <si>
    <r>
      <rPr>
        <sz val="10"/>
        <rFont val="Frutiger 45 Light"/>
        <family val="2"/>
      </rPr>
      <t>1, 10</t>
    </r>
  </si>
  <si>
    <r>
      <rPr>
        <sz val="10"/>
        <rFont val="Frutiger 45 Light"/>
      </rPr>
      <t>G4-9</t>
    </r>
  </si>
  <si>
    <r>
      <rPr>
        <sz val="10"/>
        <rFont val="Frutiger 45 Light"/>
        <family val="2"/>
      </rPr>
      <t>Colis Suisse</t>
    </r>
  </si>
  <si>
    <r>
      <rPr>
        <sz val="10"/>
        <rFont val="Frutiger 45 Light"/>
      </rPr>
      <t>En millions</t>
    </r>
  </si>
  <si>
    <r>
      <rPr>
        <sz val="10"/>
        <rFont val="Frutiger 45 Light"/>
      </rPr>
      <t>G4-9</t>
    </r>
  </si>
  <si>
    <r>
      <rPr>
        <sz val="10"/>
        <rFont val="Frutiger 45 Light"/>
        <family val="2"/>
      </rPr>
      <t>Lettres et colis, exportation</t>
    </r>
  </si>
  <si>
    <r>
      <rPr>
        <sz val="10"/>
        <rFont val="Frutiger 45 Light"/>
      </rPr>
      <t>En millions</t>
    </r>
  </si>
  <si>
    <r>
      <rPr>
        <sz val="10"/>
        <rFont val="Frutiger 45 Light"/>
      </rPr>
      <t>G4-9</t>
    </r>
  </si>
  <si>
    <r>
      <rPr>
        <sz val="10"/>
        <rFont val="Frutiger 45 Light"/>
        <family val="2"/>
      </rPr>
      <t>Chiffre d’affaires net autres articles de marque</t>
    </r>
  </si>
  <si>
    <r>
      <rPr>
        <sz val="10"/>
        <rFont val="Frutiger 45 Light"/>
      </rPr>
      <t>Millions de CHF</t>
    </r>
  </si>
  <si>
    <r>
      <rPr>
        <sz val="10"/>
        <rFont val="Frutiger 45 Light"/>
        <family val="2"/>
      </rPr>
      <t>1, 10</t>
    </r>
  </si>
  <si>
    <r>
      <rPr>
        <sz val="10"/>
        <rFont val="Frutiger 45 Light"/>
      </rPr>
      <t>G4-9</t>
    </r>
  </si>
  <si>
    <r>
      <rPr>
        <sz val="10"/>
        <rFont val="Frutiger 45 Light"/>
        <family val="2"/>
      </rPr>
      <t>Versements</t>
    </r>
  </si>
  <si>
    <r>
      <rPr>
        <sz val="10"/>
        <rFont val="Frutiger 45 Light"/>
        <family val="2"/>
      </rPr>
      <t>En millions</t>
    </r>
  </si>
  <si>
    <r>
      <rPr>
        <sz val="10"/>
        <rFont val="Frutiger 45 Light"/>
      </rPr>
      <t>G4-9</t>
    </r>
  </si>
  <si>
    <r>
      <rPr>
        <b/>
        <sz val="10"/>
        <rFont val="Frutiger 45 Light"/>
        <family val="2"/>
      </rPr>
      <t>PostFinance</t>
    </r>
  </si>
  <si>
    <r>
      <rPr>
        <sz val="10"/>
        <rFont val="Frutiger 45 Light"/>
      </rPr>
      <t>Afflux de nouveaux capitaux</t>
    </r>
  </si>
  <si>
    <r>
      <rPr>
        <sz val="10"/>
        <rFont val="Frutiger 45 Light"/>
      </rPr>
      <t>Millions de CHF</t>
    </r>
  </si>
  <si>
    <r>
      <rPr>
        <sz val="10"/>
        <rFont val="Frutiger 45 Light"/>
      </rPr>
      <t>G4-9</t>
    </r>
  </si>
  <si>
    <r>
      <rPr>
        <sz val="10"/>
        <rFont val="Frutiger 45 Light"/>
      </rPr>
      <t>Nombres de comptes clients</t>
    </r>
  </si>
  <si>
    <r>
      <rPr>
        <sz val="10"/>
        <rFont val="Frutiger 45 Light"/>
      </rPr>
      <t>Milliers</t>
    </r>
  </si>
  <si>
    <r>
      <rPr>
        <sz val="10"/>
        <rFont val="Frutiger 45 Light"/>
      </rPr>
      <t>G4-9</t>
    </r>
  </si>
  <si>
    <r>
      <rPr>
        <sz val="10"/>
        <rFont val="Frutiger 45 Light"/>
        <family val="2"/>
      </rPr>
      <t>Patrimoine moyen des clients</t>
    </r>
  </si>
  <si>
    <r>
      <rPr>
        <sz val="10"/>
        <rFont val="Frutiger 45 Light"/>
      </rPr>
      <t>Millions de CHF</t>
    </r>
  </si>
  <si>
    <r>
      <rPr>
        <sz val="10"/>
        <rFont val="Frutiger 45 Light"/>
      </rPr>
      <t>G4-9</t>
    </r>
  </si>
  <si>
    <r>
      <rPr>
        <sz val="10"/>
        <rFont val="Frutiger 45 Light"/>
        <family val="2"/>
      </rPr>
      <t>Montant moyen des fonds des clients</t>
    </r>
  </si>
  <si>
    <r>
      <rPr>
        <sz val="10"/>
        <rFont val="Frutiger 45 Light"/>
      </rPr>
      <t>Millions de CHF</t>
    </r>
  </si>
  <si>
    <r>
      <rPr>
        <sz val="10"/>
        <rFont val="Frutiger 45 Light"/>
      </rPr>
      <t>G4-9</t>
    </r>
  </si>
  <si>
    <r>
      <rPr>
        <sz val="10"/>
        <rFont val="Frutiger 45 Light"/>
      </rPr>
      <t>Nombre de transactions</t>
    </r>
  </si>
  <si>
    <r>
      <rPr>
        <sz val="10"/>
        <rFont val="Frutiger 45 Light"/>
      </rPr>
      <t>En millions</t>
    </r>
  </si>
  <si>
    <r>
      <rPr>
        <sz val="10"/>
        <rFont val="Frutiger 45 Light"/>
      </rPr>
      <t>G4-9</t>
    </r>
  </si>
  <si>
    <r>
      <rPr>
        <sz val="10"/>
        <rFont val="Frutiger 45 Light"/>
        <family val="2"/>
      </rPr>
      <t>Adhérents e-finance</t>
    </r>
  </si>
  <si>
    <r>
      <rPr>
        <sz val="10"/>
        <rFont val="Frutiger 45 Light"/>
      </rPr>
      <t>Clients</t>
    </r>
  </si>
  <si>
    <r>
      <rPr>
        <sz val="10"/>
        <rFont val="Frutiger 45 Light"/>
      </rPr>
      <t>G4-9</t>
    </r>
  </si>
  <si>
    <r>
      <rPr>
        <sz val="10"/>
        <rFont val="Frutiger 45 Light"/>
        <family val="2"/>
      </rPr>
      <t>Volume des fonds (fonds PostFinance sans fonds émis par des tiers)</t>
    </r>
  </si>
  <si>
    <r>
      <rPr>
        <sz val="10"/>
        <rFont val="Frutiger 45 Light"/>
      </rPr>
      <t>Millions de CHF</t>
    </r>
  </si>
  <si>
    <r>
      <rPr>
        <sz val="10"/>
        <rFont val="Frutiger 45 Light"/>
      </rPr>
      <t>G4-9</t>
    </r>
  </si>
  <si>
    <r>
      <rPr>
        <sz val="10"/>
        <rFont val="Frutiger 45 Light"/>
        <family val="2"/>
      </rPr>
      <t>Volume des fonds (émis par PostFinance et par des tiers)</t>
    </r>
  </si>
  <si>
    <r>
      <rPr>
        <sz val="10"/>
        <rFont val="Frutiger 45 Light"/>
      </rPr>
      <t>Millions de CHF</t>
    </r>
  </si>
  <si>
    <r>
      <rPr>
        <sz val="10"/>
        <rFont val="Frutiger 45 Light"/>
      </rPr>
      <t>G4-9</t>
    </r>
  </si>
  <si>
    <r>
      <rPr>
        <sz val="10"/>
        <rFont val="Frutiger 45 Light"/>
      </rPr>
      <t>Volume des prêts Clients commerciaux</t>
    </r>
  </si>
  <si>
    <r>
      <rPr>
        <sz val="10"/>
        <rFont val="Frutiger 45 Light"/>
      </rPr>
      <t>Millions de CHF</t>
    </r>
  </si>
  <si>
    <r>
      <rPr>
        <sz val="10"/>
        <rFont val="Frutiger 45 Light"/>
      </rPr>
      <t>G4-9</t>
    </r>
  </si>
  <si>
    <r>
      <rPr>
        <sz val="10"/>
        <rFont val="Frutiger 45 Light"/>
      </rPr>
      <t>Volume des hypothèques Clients privés</t>
    </r>
  </si>
  <si>
    <r>
      <rPr>
        <sz val="10"/>
        <rFont val="Frutiger 45 Light"/>
      </rPr>
      <t>Millions de CHF</t>
    </r>
  </si>
  <si>
    <r>
      <rPr>
        <sz val="10"/>
        <rFont val="Frutiger 45 Light"/>
      </rPr>
      <t>G4-9</t>
    </r>
  </si>
  <si>
    <r>
      <rPr>
        <b/>
        <sz val="10"/>
        <rFont val="Frutiger 45 Light"/>
        <family val="2"/>
      </rPr>
      <t>CarPostal</t>
    </r>
  </si>
  <si>
    <r>
      <rPr>
        <sz val="10"/>
        <rFont val="Frutiger 45 Light"/>
      </rPr>
      <t>Nombre de voyageurs</t>
    </r>
  </si>
  <si>
    <r>
      <rPr>
        <sz val="10"/>
        <rFont val="Frutiger 45 Light"/>
      </rPr>
      <t>En millions</t>
    </r>
  </si>
  <si>
    <r>
      <rPr>
        <sz val="10"/>
        <rFont val="Frutiger 45 Light"/>
      </rPr>
      <t>G4-9</t>
    </r>
  </si>
  <si>
    <r>
      <rPr>
        <sz val="10"/>
        <rFont val="Frutiger 45 Light"/>
      </rPr>
      <t>Prestation annuelle</t>
    </r>
  </si>
  <si>
    <r>
      <rPr>
        <sz val="10"/>
        <rFont val="Frutiger 45 Light"/>
      </rPr>
      <t>Millions de kilomètres</t>
    </r>
  </si>
  <si>
    <r>
      <rPr>
        <sz val="10"/>
        <rFont val="Frutiger 45 Light"/>
        <family val="2"/>
      </rPr>
      <t>1, 4</t>
    </r>
  </si>
  <si>
    <r>
      <rPr>
        <sz val="10"/>
        <rFont val="Frutiger 45 Light"/>
      </rPr>
      <t>G4-9</t>
    </r>
  </si>
  <si>
    <r>
      <rPr>
        <sz val="10"/>
        <rFont val="Frutiger 45 Light"/>
      </rPr>
      <t>Véhicules</t>
    </r>
  </si>
  <si>
    <r>
      <rPr>
        <sz val="10"/>
        <rFont val="Frutiger 45 Light"/>
      </rPr>
      <t>Nombre</t>
    </r>
  </si>
  <si>
    <r>
      <rPr>
        <sz val="10"/>
        <rFont val="Frutiger 45 Light"/>
      </rPr>
      <t>4, 5</t>
    </r>
  </si>
  <si>
    <r>
      <rPr>
        <sz val="10"/>
        <rFont val="Frutiger 45 Light"/>
      </rPr>
      <t>G4-9</t>
    </r>
  </si>
  <si>
    <r>
      <rPr>
        <sz val="10"/>
        <rFont val="Frutiger 45 Light"/>
      </rPr>
      <t>Réseau CarPostal</t>
    </r>
  </si>
  <si>
    <r>
      <rPr>
        <sz val="10"/>
        <rFont val="Frutiger 45 Light"/>
      </rPr>
      <t>km</t>
    </r>
  </si>
  <si>
    <r>
      <rPr>
        <sz val="10"/>
        <rFont val="Frutiger 45 Light"/>
      </rPr>
      <t>4, 6</t>
    </r>
  </si>
  <si>
    <r>
      <rPr>
        <sz val="10"/>
        <rFont val="Frutiger 45 Light"/>
      </rPr>
      <t>G4-9</t>
    </r>
  </si>
  <si>
    <r>
      <rPr>
        <b/>
        <sz val="10"/>
        <rFont val="Frutiger 45 Light"/>
        <family val="2"/>
      </rPr>
      <t>Immobilier</t>
    </r>
  </si>
  <si>
    <r>
      <rPr>
        <sz val="10"/>
        <rFont val="Frutiger 45 Light"/>
      </rPr>
      <t>Immeubles</t>
    </r>
  </si>
  <si>
    <r>
      <rPr>
        <sz val="10"/>
        <rFont val="Frutiger 45 Light"/>
        <family val="2"/>
      </rPr>
      <t>Nombre</t>
    </r>
  </si>
  <si>
    <r>
      <rPr>
        <sz val="10"/>
        <rFont val="Frutiger 45 Light"/>
      </rPr>
      <t>G4-9</t>
    </r>
  </si>
  <si>
    <r>
      <rPr>
        <sz val="10"/>
        <rFont val="Frutiger 45 Light"/>
        <family val="2"/>
      </rPr>
      <t xml:space="preserve">   propre</t>
    </r>
  </si>
  <si>
    <r>
      <rPr>
        <sz val="10"/>
        <rFont val="Frutiger 45 Light"/>
        <family val="2"/>
      </rPr>
      <t>Nombre</t>
    </r>
  </si>
  <si>
    <r>
      <rPr>
        <sz val="10"/>
        <rFont val="Frutiger 45 Light"/>
      </rPr>
      <t>G4-9</t>
    </r>
  </si>
  <si>
    <r>
      <rPr>
        <sz val="10"/>
        <rFont val="Frutiger 45 Light"/>
      </rPr>
      <t xml:space="preserve">   loués</t>
    </r>
  </si>
  <si>
    <r>
      <rPr>
        <sz val="10"/>
        <rFont val="Frutiger 45 Light"/>
        <family val="2"/>
      </rPr>
      <t>Nombre</t>
    </r>
  </si>
  <si>
    <r>
      <rPr>
        <sz val="10"/>
        <rFont val="Frutiger 45 Light"/>
      </rPr>
      <t>G4-9</t>
    </r>
  </si>
  <si>
    <r>
      <rPr>
        <sz val="10"/>
        <rFont val="Frutiger 45 Light"/>
      </rPr>
      <t>Surface gérée</t>
    </r>
  </si>
  <si>
    <r>
      <rPr>
        <sz val="10"/>
        <rFont val="Frutiger 45 Light"/>
        <family val="2"/>
      </rPr>
      <t>Mio. m</t>
    </r>
    <r>
      <rPr>
        <vertAlign val="superscript"/>
        <sz val="10"/>
        <rFont val="Frutiger 45 Light"/>
      </rPr>
      <t>2</t>
    </r>
  </si>
  <si>
    <r>
      <rPr>
        <sz val="10"/>
        <rFont val="Frutiger 45 Light"/>
      </rPr>
      <t>G4-9</t>
    </r>
  </si>
  <si>
    <r>
      <rPr>
        <sz val="10"/>
        <rFont val="Frutiger 45 Light"/>
      </rPr>
      <t xml:space="preserve">   Surface louée</t>
    </r>
  </si>
  <si>
    <r>
      <rPr>
        <sz val="10"/>
        <rFont val="Frutiger 45 Light"/>
        <family val="2"/>
      </rPr>
      <t>Mio. m</t>
    </r>
    <r>
      <rPr>
        <vertAlign val="superscript"/>
        <sz val="10"/>
        <rFont val="Frutiger 45 Light"/>
      </rPr>
      <t>2</t>
    </r>
  </si>
  <si>
    <r>
      <rPr>
        <sz val="10"/>
        <rFont val="Frutiger 45 Light"/>
      </rPr>
      <t>G4-9</t>
    </r>
  </si>
  <si>
    <r>
      <rPr>
        <sz val="10"/>
        <rFont val="Frutiger 45 Light"/>
      </rPr>
      <t xml:space="preserve">   Surface louée</t>
    </r>
  </si>
  <si>
    <r>
      <rPr>
        <sz val="10"/>
        <rFont val="Frutiger 45 Light"/>
      </rPr>
      <t>Millions de CHF</t>
    </r>
  </si>
  <si>
    <r>
      <rPr>
        <sz val="10"/>
        <rFont val="Frutiger 45 Light"/>
      </rPr>
      <t>G4-9</t>
    </r>
  </si>
  <si>
    <r>
      <rPr>
        <sz val="10"/>
        <rFont val="Frutiger 45 Light"/>
      </rPr>
      <t>Valeur d’investissement</t>
    </r>
  </si>
  <si>
    <r>
      <rPr>
        <sz val="10"/>
        <rFont val="Frutiger 45 Light"/>
        <family val="2"/>
      </rPr>
      <t>Millions de CHF</t>
    </r>
  </si>
  <si>
    <r>
      <rPr>
        <sz val="10"/>
        <rFont val="Frutiger 45 Light"/>
      </rPr>
      <t>G4-9</t>
    </r>
  </si>
  <si>
    <r>
      <rPr>
        <sz val="10"/>
        <rFont val="Frutiger 45 Light"/>
      </rPr>
      <t>Produits locatifs internes</t>
    </r>
  </si>
  <si>
    <r>
      <rPr>
        <sz val="10"/>
        <rFont val="Frutiger 45 Light"/>
        <family val="2"/>
      </rPr>
      <t>Millions de CHF</t>
    </r>
  </si>
  <si>
    <r>
      <rPr>
        <sz val="10"/>
        <rFont val="Frutiger 45 Light"/>
      </rPr>
      <t>G4-9</t>
    </r>
  </si>
  <si>
    <r>
      <rPr>
        <sz val="10"/>
        <rFont val="Frutiger 45 Light"/>
      </rPr>
      <t>Produits locatifs externes</t>
    </r>
  </si>
  <si>
    <r>
      <rPr>
        <sz val="10"/>
        <rFont val="Frutiger 45 Light"/>
        <family val="2"/>
      </rPr>
      <t>Millions de CHF</t>
    </r>
  </si>
  <si>
    <r>
      <rPr>
        <sz val="10"/>
        <rFont val="Frutiger 45 Light"/>
      </rPr>
      <t>G4-9</t>
    </r>
  </si>
  <si>
    <r>
      <rPr>
        <sz val="10"/>
        <rFont val="Frutiger 45 Light"/>
      </rPr>
      <t>Volumes d’investissements</t>
    </r>
  </si>
  <si>
    <r>
      <rPr>
        <sz val="10"/>
        <rFont val="Frutiger 45 Light"/>
        <family val="2"/>
      </rPr>
      <t>Millions de CHF</t>
    </r>
  </si>
  <si>
    <r>
      <rPr>
        <sz val="10"/>
        <rFont val="Frutiger 45 Light"/>
      </rPr>
      <t>G4-9</t>
    </r>
  </si>
  <si>
    <r>
      <rPr>
        <sz val="10"/>
        <rFont val="Frutiger 45 Light"/>
      </rPr>
      <t>Volumes d’entretien</t>
    </r>
  </si>
  <si>
    <r>
      <rPr>
        <sz val="10"/>
        <rFont val="Frutiger 45 Light"/>
        <family val="2"/>
      </rPr>
      <t>Millions de CHF</t>
    </r>
  </si>
  <si>
    <r>
      <rPr>
        <sz val="10"/>
        <rFont val="Frutiger 45 Light"/>
      </rPr>
      <t>G4-9</t>
    </r>
  </si>
  <si>
    <r>
      <rPr>
        <sz val="10"/>
        <rFont val="Frutiger 45 Light"/>
      </rPr>
      <t>Projets en cours</t>
    </r>
  </si>
  <si>
    <r>
      <rPr>
        <sz val="10"/>
        <rFont val="Frutiger 45 Light"/>
        <family val="2"/>
      </rPr>
      <t>Nombre</t>
    </r>
  </si>
  <si>
    <r>
      <rPr>
        <sz val="10"/>
        <rFont val="Frutiger 45 Light"/>
      </rPr>
      <t>G4-9</t>
    </r>
  </si>
  <si>
    <r>
      <rPr>
        <b/>
        <sz val="10"/>
        <rFont val="Frutiger 45 Light"/>
        <family val="2"/>
      </rPr>
      <t>Technologies de l’information</t>
    </r>
  </si>
  <si>
    <r>
      <rPr>
        <sz val="10"/>
        <rFont val="Frutiger 45 Light"/>
      </rPr>
      <t xml:space="preserve">Contacts User Help Desk </t>
    </r>
  </si>
  <si>
    <r>
      <rPr>
        <sz val="10"/>
        <rFont val="Frutiger 45 Light"/>
        <family val="2"/>
      </rPr>
      <t>Nombre moyen par mois</t>
    </r>
  </si>
  <si>
    <r>
      <rPr>
        <sz val="10"/>
        <rFont val="Frutiger 45 Light"/>
      </rPr>
      <t>G4-9</t>
    </r>
  </si>
  <si>
    <r>
      <rPr>
        <sz val="10"/>
        <rFont val="Frutiger 45 Light"/>
      </rPr>
      <t>Appareils gérés</t>
    </r>
  </si>
  <si>
    <r>
      <rPr>
        <sz val="10"/>
        <rFont val="Frutiger 45 Light"/>
        <family val="2"/>
      </rPr>
      <t>Nombre</t>
    </r>
  </si>
  <si>
    <r>
      <rPr>
        <sz val="10"/>
        <rFont val="Frutiger 45 Light"/>
      </rPr>
      <t>G4-9</t>
    </r>
  </si>
  <si>
    <r>
      <rPr>
        <sz val="10"/>
        <rFont val="Frutiger 45 Light"/>
      </rPr>
      <t>Nombre d’applications différentes</t>
    </r>
  </si>
  <si>
    <r>
      <rPr>
        <sz val="10"/>
        <rFont val="Frutiger 45 Light"/>
        <family val="2"/>
      </rPr>
      <t>Nombre</t>
    </r>
  </si>
  <si>
    <r>
      <rPr>
        <sz val="10"/>
        <rFont val="Frutiger 45 Light"/>
      </rPr>
      <t>G4-9</t>
    </r>
  </si>
  <si>
    <r>
      <rPr>
        <sz val="10"/>
        <rFont val="Frutiger 45 Light"/>
      </rPr>
      <t>Volume de données sauvegardées par année</t>
    </r>
  </si>
  <si>
    <r>
      <rPr>
        <sz val="10"/>
        <rFont val="Frutiger 45 Light"/>
        <family val="2"/>
      </rPr>
      <t>Gigaoctets</t>
    </r>
  </si>
  <si>
    <r>
      <rPr>
        <sz val="10"/>
        <rFont val="Frutiger 45 Light"/>
      </rPr>
      <t>G4-9</t>
    </r>
  </si>
  <si>
    <r>
      <rPr>
        <sz val="10"/>
        <rFont val="Frutiger 45 Light"/>
      </rPr>
      <t>Taux de résolution à la 1re intervention</t>
    </r>
  </si>
  <si>
    <r>
      <rPr>
        <sz val="10"/>
        <rFont val="Frutiger 45 Light"/>
        <family val="2"/>
      </rPr>
      <t>Pourcentage de cas</t>
    </r>
  </si>
  <si>
    <r>
      <rPr>
        <sz val="10"/>
        <rFont val="Frutiger 45 Light"/>
      </rPr>
      <t>G4-9</t>
    </r>
  </si>
  <si>
    <r>
      <rPr>
        <sz val="10"/>
        <rFont val="Frutiger 45 Light"/>
      </rPr>
      <t>Assistance</t>
    </r>
  </si>
  <si>
    <r>
      <rPr>
        <sz val="10"/>
        <rFont val="Frutiger 45 Light"/>
        <family val="2"/>
      </rPr>
      <t>Nombre par an</t>
    </r>
  </si>
  <si>
    <r>
      <rPr>
        <sz val="10"/>
        <rFont val="Frutiger 45 Light"/>
      </rPr>
      <t>G4-9</t>
    </r>
  </si>
  <si>
    <r>
      <rPr>
        <sz val="9"/>
        <rFont val="Frutiger 45 Light"/>
        <family val="2"/>
      </rPr>
      <t>1) Valeurs de 2013 adaptées</t>
    </r>
  </si>
  <si>
    <r>
      <rPr>
        <sz val="9"/>
        <rFont val="Frutiger 45 Light"/>
        <family val="2"/>
      </rPr>
      <t>2) A partir de l’exercice 2012, Swiss Post International ne constitue plus un segment autonome. Ses activités commerciales ont été transférées aux unités d'affaires PostMail et PostLogistics à compter du 1</t>
    </r>
    <r>
      <rPr>
        <vertAlign val="superscript"/>
        <sz val="9"/>
        <rFont val="Frutiger 45 Light"/>
      </rPr>
      <t>er</t>
    </r>
    <r>
      <rPr>
        <sz val="9"/>
        <rFont val="Frutiger 45 Light"/>
        <family val="2"/>
      </rPr>
      <t xml:space="preserve"> janvier 2012 Les indicateurs continuent d'être relevés.</t>
    </r>
  </si>
  <si>
    <r>
      <rPr>
        <sz val="9"/>
        <rFont val="Frutiger 45 Light"/>
        <family val="2"/>
      </rPr>
      <t>3) En 2007, les sociétés du groupe des segments PostMail (DocumentServices SA, SwissSign SA) et PostLogistics (yellowworld SA) ont été rattachées au segment Swiss Post Solutions.</t>
    </r>
  </si>
  <si>
    <r>
      <rPr>
        <sz val="9"/>
        <rFont val="Frutiger 45 Light"/>
        <family val="2"/>
      </rPr>
      <t>4) Valeurs en Suisse</t>
    </r>
  </si>
  <si>
    <r>
      <rPr>
        <sz val="9"/>
        <rFont val="Frutiger 45 Light"/>
        <family val="2"/>
      </rPr>
      <t>5) Groupe Suisse</t>
    </r>
  </si>
  <si>
    <r>
      <rPr>
        <sz val="9"/>
        <rFont val="Frutiger 45 Light"/>
        <family val="2"/>
      </rPr>
      <t>6) Nouvelle base de calcul pour 2007, les valeurs ne sauraient être comparées à celles des années précédentes</t>
    </r>
  </si>
  <si>
    <r>
      <rPr>
        <sz val="9"/>
        <rFont val="Frutiger 45 Light"/>
        <family val="2"/>
      </rPr>
      <t>7) Jusqu’en 2009 clients privés compris, à partir de 2010, clients commerciaux uniquement</t>
    </r>
  </si>
  <si>
    <r>
      <rPr>
        <sz val="9"/>
        <rFont val="Frutiger 45 Light"/>
        <family val="2"/>
      </rPr>
      <t>8) A partir de 2010 Swiss-Express et clients commerciaux uniquement, jusqu’en 2009 envois exprès (Swiss-Express «Lune»)</t>
    </r>
  </si>
  <si>
    <r>
      <rPr>
        <sz val="9"/>
        <rFont val="Frutiger 45 Light"/>
        <family val="2"/>
      </rPr>
      <t>9) 2011 déconsolidation des activités Mail</t>
    </r>
  </si>
  <si>
    <r>
      <rPr>
        <sz val="9"/>
        <rFont val="Frutiger 45 Light"/>
        <family val="2"/>
      </rPr>
      <t>10) A partir du 1.1.2010, reprise des clients privés</t>
    </r>
  </si>
  <si>
    <r>
      <rPr>
        <u/>
        <sz val="10"/>
        <color rgb="FF0000FF"/>
        <rFont val="Frutiger 45 Light"/>
        <family val="2"/>
      </rPr>
      <t>Retour</t>
    </r>
  </si>
  <si>
    <r>
      <rPr>
        <b/>
        <sz val="10"/>
        <rFont val="Frutiger 45 Light"/>
        <family val="2"/>
      </rPr>
      <t>Volume des versements et des virements</t>
    </r>
  </si>
  <si>
    <r>
      <rPr>
        <sz val="10"/>
        <rFont val="Frutiger 45 Light"/>
      </rPr>
      <t>Notes de bas de page</t>
    </r>
  </si>
  <si>
    <r>
      <rPr>
        <sz val="10"/>
        <rFont val="Frutiger 45 Light"/>
      </rPr>
      <t>Index GRI</t>
    </r>
  </si>
  <si>
    <r>
      <rPr>
        <sz val="10"/>
        <rFont val="Verdana"/>
        <family val="2"/>
      </rPr>
      <t>Virements e-finance (canal électronique)</t>
    </r>
  </si>
  <si>
    <r>
      <rPr>
        <sz val="10"/>
        <rFont val="Verdana"/>
        <family val="2"/>
      </rPr>
      <t>Nombre</t>
    </r>
  </si>
  <si>
    <r>
      <rPr>
        <sz val="10"/>
        <rFont val="Frutiger 45 Light"/>
      </rPr>
      <t>G4-9</t>
    </r>
  </si>
  <si>
    <r>
      <rPr>
        <sz val="10"/>
        <rFont val="Verdana"/>
        <family val="2"/>
      </rPr>
      <t>Virements EFT/POS (commerces, offices de poste, agences)</t>
    </r>
  </si>
  <si>
    <r>
      <rPr>
        <sz val="10"/>
        <rFont val="Verdana"/>
        <family val="2"/>
      </rPr>
      <t>Nombre</t>
    </r>
  </si>
  <si>
    <r>
      <rPr>
        <sz val="10"/>
        <rFont val="Frutiger 45 Light"/>
      </rPr>
      <t>G4-9</t>
    </r>
  </si>
  <si>
    <r>
      <rPr>
        <sz val="10"/>
        <rFont val="Verdana"/>
        <family val="2"/>
      </rPr>
      <t>Virements papier</t>
    </r>
  </si>
  <si>
    <r>
      <rPr>
        <sz val="10"/>
        <rFont val="Verdana"/>
        <family val="2"/>
      </rPr>
      <t>Nombre</t>
    </r>
  </si>
  <si>
    <r>
      <rPr>
        <sz val="10"/>
        <rFont val="Frutiger 45 Light"/>
      </rPr>
      <t>G4-9</t>
    </r>
  </si>
  <si>
    <r>
      <rPr>
        <sz val="10"/>
        <rFont val="Verdana"/>
        <family val="2"/>
      </rPr>
      <t>Virements Divers</t>
    </r>
  </si>
  <si>
    <r>
      <rPr>
        <sz val="10"/>
        <rFont val="Verdana"/>
        <family val="2"/>
      </rPr>
      <t>Nombre</t>
    </r>
  </si>
  <si>
    <r>
      <rPr>
        <sz val="10"/>
        <rFont val="Frutiger 45 Light"/>
      </rPr>
      <t>G4-9</t>
    </r>
  </si>
  <si>
    <r>
      <rPr>
        <sz val="10"/>
        <rFont val="Frutiger 45 Light"/>
      </rPr>
      <t>Versements</t>
    </r>
  </si>
  <si>
    <r>
      <rPr>
        <sz val="10"/>
        <rFont val="Verdana"/>
        <family val="2"/>
      </rPr>
      <t>Nombre</t>
    </r>
  </si>
  <si>
    <r>
      <rPr>
        <sz val="10"/>
        <rFont val="Frutiger 45 Light"/>
      </rPr>
      <t>G4-9</t>
    </r>
  </si>
  <si>
    <r>
      <rPr>
        <sz val="10"/>
        <rFont val="Verdana"/>
        <family val="2"/>
      </rPr>
      <t>Montant</t>
    </r>
  </si>
  <si>
    <r>
      <rPr>
        <sz val="10"/>
        <rFont val="Verdana"/>
        <family val="2"/>
      </rPr>
      <t>Nombre</t>
    </r>
  </si>
  <si>
    <r>
      <rPr>
        <sz val="10"/>
        <rFont val="Frutiger 45 Light"/>
      </rPr>
      <t>G4-9</t>
    </r>
  </si>
  <si>
    <r>
      <rPr>
        <b/>
        <sz val="10"/>
        <rFont val="Frutiger 45 Light"/>
        <family val="2"/>
      </rPr>
      <t>Volume des paiements</t>
    </r>
  </si>
  <si>
    <r>
      <rPr>
        <sz val="10"/>
        <rFont val="Frutiger 45 Light"/>
      </rPr>
      <t>Retraits au Postomat (sans Bancomat)</t>
    </r>
  </si>
  <si>
    <r>
      <rPr>
        <sz val="10"/>
        <rFont val="Frutiger 45 Light"/>
        <family val="2"/>
      </rPr>
      <t>Nombre</t>
    </r>
  </si>
  <si>
    <r>
      <rPr>
        <sz val="10"/>
        <rFont val="Frutiger 45 Light"/>
      </rPr>
      <t>G4-9</t>
    </r>
  </si>
  <si>
    <r>
      <rPr>
        <sz val="10"/>
        <rFont val="Frutiger 45 Light"/>
      </rPr>
      <t>Paiements dans les offices de poste/agences</t>
    </r>
  </si>
  <si>
    <r>
      <rPr>
        <sz val="10"/>
        <rFont val="Frutiger 45 Light"/>
        <family val="2"/>
      </rPr>
      <t>Nombre</t>
    </r>
  </si>
  <si>
    <r>
      <rPr>
        <sz val="10"/>
        <rFont val="Frutiger 45 Light"/>
      </rPr>
      <t>G4-9</t>
    </r>
  </si>
  <si>
    <r>
      <rPr>
        <sz val="10"/>
        <rFont val="Frutiger 45 Light"/>
      </rPr>
      <t>BPR, BPR+, BP</t>
    </r>
  </si>
  <si>
    <r>
      <rPr>
        <sz val="10"/>
        <rFont val="Frutiger 45 Light"/>
        <family val="2"/>
      </rPr>
      <t>Nombre</t>
    </r>
  </si>
  <si>
    <r>
      <rPr>
        <sz val="10"/>
        <rFont val="Frutiger 45 Light"/>
      </rPr>
      <t>G4-9</t>
    </r>
  </si>
  <si>
    <r>
      <rPr>
        <sz val="10"/>
        <rFont val="Frutiger 45 Light"/>
      </rPr>
      <t>Mandat de paiement</t>
    </r>
  </si>
  <si>
    <r>
      <rPr>
        <sz val="10"/>
        <rFont val="Frutiger 45 Light"/>
        <family val="2"/>
      </rPr>
      <t>Nombre</t>
    </r>
  </si>
  <si>
    <r>
      <rPr>
        <sz val="10"/>
        <rFont val="Frutiger 45 Light"/>
      </rPr>
      <t>G4-9</t>
    </r>
  </si>
  <si>
    <r>
      <rPr>
        <sz val="10"/>
        <rFont val="Frutiger 45 Light"/>
      </rPr>
      <t>Chèque</t>
    </r>
  </si>
  <si>
    <r>
      <rPr>
        <sz val="10"/>
        <rFont val="Frutiger 45 Light"/>
        <family val="2"/>
      </rPr>
      <t>Nombre</t>
    </r>
  </si>
  <si>
    <r>
      <rPr>
        <sz val="10"/>
        <rFont val="Frutiger 45 Light"/>
      </rPr>
      <t>G4-9</t>
    </r>
  </si>
  <si>
    <r>
      <rPr>
        <sz val="10"/>
        <rFont val="Frutiger 45 Light"/>
      </rPr>
      <t>Mandat en espèces</t>
    </r>
  </si>
  <si>
    <r>
      <rPr>
        <sz val="10"/>
        <rFont val="Frutiger 45 Light"/>
        <family val="2"/>
      </rPr>
      <t>Nombre</t>
    </r>
  </si>
  <si>
    <r>
      <rPr>
        <sz val="10"/>
        <rFont val="Frutiger 45 Light"/>
      </rPr>
      <t>G4-9</t>
    </r>
  </si>
  <si>
    <r>
      <rPr>
        <sz val="10"/>
        <rFont val="Frutiger 45 Light"/>
      </rPr>
      <t>Montant</t>
    </r>
  </si>
  <si>
    <r>
      <rPr>
        <sz val="10"/>
        <rFont val="Frutiger 45 Light"/>
        <family val="2"/>
      </rPr>
      <t>Nombre</t>
    </r>
  </si>
  <si>
    <r>
      <rPr>
        <sz val="10"/>
        <rFont val="Frutiger 45 Light"/>
      </rPr>
      <t>G4-9</t>
    </r>
  </si>
  <si>
    <r>
      <rPr>
        <u/>
        <sz val="10"/>
        <color rgb="FF0000FF"/>
        <rFont val="Frutiger 45 Light"/>
        <family val="2"/>
      </rPr>
      <t>Retour</t>
    </r>
  </si>
  <si>
    <r>
      <rPr>
        <b/>
        <sz val="10"/>
        <rFont val="Frutiger 45 Light"/>
        <family val="2"/>
      </rPr>
      <t>Satisfaction de la clientèle</t>
    </r>
  </si>
  <si>
    <r>
      <rPr>
        <sz val="10"/>
        <rFont val="Frutiger 45 Light"/>
      </rPr>
      <t>Notes de bas de page</t>
    </r>
  </si>
  <si>
    <r>
      <rPr>
        <sz val="10"/>
        <rFont val="Frutiger 45 Light"/>
      </rPr>
      <t>Index GRI</t>
    </r>
  </si>
  <si>
    <r>
      <rPr>
        <b/>
        <sz val="10"/>
        <rFont val="Frutiger 45 Light"/>
        <family val="2"/>
      </rPr>
      <t>Clients privés</t>
    </r>
  </si>
  <si>
    <r>
      <rPr>
        <sz val="10"/>
        <rFont val="Frutiger 45 Light"/>
        <family val="2"/>
      </rPr>
      <t>Offices de poste Clients privés</t>
    </r>
  </si>
  <si>
    <r>
      <rPr>
        <sz val="10"/>
        <rFont val="Frutiger 45 Light"/>
        <family val="2"/>
      </rPr>
      <t>Index</t>
    </r>
  </si>
  <si>
    <r>
      <rPr>
        <sz val="10"/>
        <rFont val="Frutiger 45 Light"/>
      </rPr>
      <t>PR5</t>
    </r>
  </si>
  <si>
    <r>
      <rPr>
        <sz val="10"/>
        <rFont val="Frutiger 45 Light"/>
        <family val="2"/>
      </rPr>
      <t>Offices de poste PME</t>
    </r>
  </si>
  <si>
    <r>
      <rPr>
        <sz val="10"/>
        <rFont val="Frutiger 45 Light"/>
        <family val="2"/>
      </rPr>
      <t>Index</t>
    </r>
  </si>
  <si>
    <r>
      <rPr>
        <sz val="10"/>
        <rFont val="Frutiger 45 Light"/>
      </rPr>
      <t>PR5</t>
    </r>
  </si>
  <si>
    <r>
      <rPr>
        <sz val="10"/>
        <rFont val="Frutiger 45 Light"/>
        <family val="2"/>
      </rPr>
      <t>PostFinance</t>
    </r>
  </si>
  <si>
    <r>
      <rPr>
        <sz val="10"/>
        <rFont val="Frutiger 45 Light"/>
        <family val="2"/>
      </rPr>
      <t>Index</t>
    </r>
  </si>
  <si>
    <r>
      <rPr>
        <sz val="10"/>
        <rFont val="Frutiger 45 Light"/>
        <family val="2"/>
      </rPr>
      <t>1, 2</t>
    </r>
  </si>
  <si>
    <r>
      <rPr>
        <sz val="10"/>
        <rFont val="Frutiger 45 Light"/>
      </rPr>
      <t>PR5</t>
    </r>
  </si>
  <si>
    <r>
      <rPr>
        <sz val="10"/>
        <rFont val="Frutiger 45 Light"/>
        <family val="2"/>
      </rPr>
      <t>CarPostal, voyageurs de loisirs</t>
    </r>
  </si>
  <si>
    <r>
      <rPr>
        <sz val="10"/>
        <rFont val="Frutiger 45 Light"/>
        <family val="2"/>
      </rPr>
      <t>Index</t>
    </r>
  </si>
  <si>
    <r>
      <rPr>
        <sz val="10"/>
        <rFont val="Frutiger 45 Light"/>
      </rPr>
      <t>1, 3</t>
    </r>
  </si>
  <si>
    <r>
      <rPr>
        <sz val="10"/>
        <rFont val="Frutiger 45 Light"/>
      </rPr>
      <t>PR5</t>
    </r>
  </si>
  <si>
    <r>
      <rPr>
        <sz val="10"/>
        <rFont val="Frutiger 45 Light"/>
        <family val="2"/>
      </rPr>
      <t>CarPostal, clients pendulaires</t>
    </r>
  </si>
  <si>
    <r>
      <rPr>
        <sz val="10"/>
        <rFont val="Frutiger 45 Light"/>
        <family val="2"/>
      </rPr>
      <t>Index</t>
    </r>
  </si>
  <si>
    <r>
      <rPr>
        <sz val="10"/>
        <rFont val="Frutiger 45 Light"/>
      </rPr>
      <t>1, 3</t>
    </r>
  </si>
  <si>
    <r>
      <rPr>
        <sz val="10"/>
        <rFont val="Frutiger 45 Light"/>
      </rPr>
      <t>PR5</t>
    </r>
  </si>
  <si>
    <r>
      <rPr>
        <b/>
        <sz val="10"/>
        <rFont val="Frutiger 45 Light"/>
        <family val="2"/>
      </rPr>
      <t>Clients commerciaux</t>
    </r>
  </si>
  <si>
    <r>
      <rPr>
        <sz val="10"/>
        <rFont val="Frutiger 45 Light"/>
        <family val="2"/>
      </rPr>
      <t>PostMail</t>
    </r>
  </si>
  <si>
    <r>
      <rPr>
        <sz val="10"/>
        <rFont val="Frutiger 45 Light"/>
        <family val="2"/>
      </rPr>
      <t>Index</t>
    </r>
  </si>
  <si>
    <r>
      <rPr>
        <sz val="10"/>
        <rFont val="Frutiger 45 Light"/>
      </rPr>
      <t>1, 4</t>
    </r>
  </si>
  <si>
    <r>
      <rPr>
        <sz val="10"/>
        <rFont val="Frutiger 45 Light"/>
      </rPr>
      <t>PR5</t>
    </r>
  </si>
  <si>
    <r>
      <rPr>
        <sz val="10"/>
        <rFont val="Frutiger 45 Light"/>
        <family val="2"/>
      </rPr>
      <t>PostLogistics</t>
    </r>
  </si>
  <si>
    <r>
      <rPr>
        <sz val="10"/>
        <rFont val="Frutiger 45 Light"/>
        <family val="2"/>
      </rPr>
      <t>Index</t>
    </r>
  </si>
  <si>
    <r>
      <rPr>
        <sz val="10"/>
        <rFont val="Frutiger 45 Light"/>
      </rPr>
      <t>1, 5</t>
    </r>
  </si>
  <si>
    <r>
      <rPr>
        <sz val="10"/>
        <rFont val="Frutiger 45 Light"/>
      </rPr>
      <t>PR5</t>
    </r>
  </si>
  <si>
    <r>
      <rPr>
        <sz val="10"/>
        <rFont val="Frutiger 45 Light"/>
        <family val="2"/>
      </rPr>
      <t>Swiss Post International</t>
    </r>
  </si>
  <si>
    <r>
      <rPr>
        <sz val="10"/>
        <rFont val="Frutiger 45 Light"/>
        <family val="2"/>
      </rPr>
      <t>Index</t>
    </r>
  </si>
  <si>
    <r>
      <rPr>
        <sz val="10"/>
        <rFont val="Frutiger 45 Light"/>
        <family val="2"/>
      </rPr>
      <t>1, 6</t>
    </r>
  </si>
  <si>
    <r>
      <rPr>
        <sz val="10"/>
        <rFont val="Frutiger 45 Light"/>
      </rPr>
      <t>PR5</t>
    </r>
  </si>
  <si>
    <r>
      <rPr>
        <sz val="10"/>
        <rFont val="Frutiger 45 Light"/>
      </rPr>
      <t xml:space="preserve">   Lettres</t>
    </r>
  </si>
  <si>
    <r>
      <rPr>
        <sz val="10"/>
        <rFont val="Frutiger 45 Light"/>
      </rPr>
      <t>Index</t>
    </r>
  </si>
  <si>
    <r>
      <rPr>
        <sz val="10"/>
        <rFont val="Frutiger 45 Light"/>
        <family val="2"/>
      </rPr>
      <t>1, 6</t>
    </r>
  </si>
  <si>
    <r>
      <rPr>
        <sz val="10"/>
        <rFont val="Frutiger 45 Light"/>
      </rPr>
      <t>PR5</t>
    </r>
  </si>
  <si>
    <r>
      <rPr>
        <sz val="10"/>
        <rFont val="Frutiger 45 Light"/>
      </rPr>
      <t xml:space="preserve">   Colis</t>
    </r>
  </si>
  <si>
    <r>
      <rPr>
        <sz val="10"/>
        <rFont val="Frutiger 45 Light"/>
      </rPr>
      <t>Index</t>
    </r>
  </si>
  <si>
    <r>
      <rPr>
        <sz val="10"/>
        <rFont val="Frutiger 45 Light"/>
        <family val="2"/>
      </rPr>
      <t>1, 6</t>
    </r>
  </si>
  <si>
    <r>
      <rPr>
        <sz val="10"/>
        <rFont val="Frutiger 45 Light"/>
      </rPr>
      <t>PR5</t>
    </r>
  </si>
  <si>
    <r>
      <rPr>
        <sz val="10"/>
        <rFont val="Frutiger 45 Light"/>
        <family val="2"/>
      </rPr>
      <t>Swiss Post Solutions</t>
    </r>
  </si>
  <si>
    <r>
      <rPr>
        <sz val="10"/>
        <rFont val="Frutiger 45 Light"/>
        <family val="2"/>
      </rPr>
      <t>Index</t>
    </r>
  </si>
  <si>
    <r>
      <rPr>
        <sz val="10"/>
        <rFont val="Frutiger 45 Light"/>
        <family val="2"/>
      </rPr>
      <t>1, 7</t>
    </r>
  </si>
  <si>
    <r>
      <rPr>
        <sz val="10"/>
        <rFont val="Frutiger 45 Light"/>
      </rPr>
      <t>PR5</t>
    </r>
  </si>
  <si>
    <r>
      <rPr>
        <sz val="10"/>
        <rFont val="Frutiger 45 Light"/>
        <family val="2"/>
      </rPr>
      <t>PostFinance</t>
    </r>
  </si>
  <si>
    <r>
      <rPr>
        <sz val="10"/>
        <rFont val="Frutiger 45 Light"/>
        <family val="2"/>
      </rPr>
      <t>Index</t>
    </r>
  </si>
  <si>
    <r>
      <rPr>
        <sz val="10"/>
        <rFont val="Frutiger 45 Light"/>
        <family val="2"/>
      </rPr>
      <t>1, 2</t>
    </r>
  </si>
  <si>
    <r>
      <rPr>
        <sz val="10"/>
        <rFont val="Frutiger 45 Light"/>
      </rPr>
      <t>PR5</t>
    </r>
  </si>
  <si>
    <r>
      <rPr>
        <sz val="9"/>
        <rFont val="Frutiger 45 Light"/>
        <family val="2"/>
      </rPr>
      <t>1) Dans le cadre de l’enquête sur la satisfaction de la clientèle, les clients sont interrogés chaque année sur leur satisfaction quant aux prestations de la Poste. Les résultats sont représentés au moyen d’un indice.</t>
    </r>
  </si>
  <si>
    <r>
      <rPr>
        <sz val="9"/>
        <rFont val="Frutiger 45 Light"/>
        <family val="2"/>
      </rPr>
      <t>2) Le tirage au sort de l’échantillon ayant été modifié, les résultats de 2015 ne sont pas comparables avec ceux des exercices précédents.</t>
    </r>
  </si>
  <si>
    <r>
      <rPr>
        <sz val="9"/>
        <rFont val="Frutiger 45 Light"/>
        <family val="2"/>
      </rPr>
      <t>3) Groupe Suisse</t>
    </r>
  </si>
  <si>
    <r>
      <rPr>
        <sz val="9"/>
        <rFont val="Frutiger 45 Light"/>
        <family val="2"/>
      </rPr>
      <t>4) Poste CH SA sans les sociétés du groupe en Suisse et à l’étranger.</t>
    </r>
  </si>
  <si>
    <r>
      <rPr>
        <sz val="9"/>
        <rFont val="Frutiger 45 Light"/>
        <family val="2"/>
      </rPr>
      <t>5) La satisfaction de la clientèle de l’unité du groupe PostLogistics a été mesurée pour la première fois en 2007; les valeurs des années précédentes sont celles de l’ancienne unité PosteColis.</t>
    </r>
  </si>
  <si>
    <r>
      <rPr>
        <sz val="9"/>
        <rFont val="Frutiger 45 Light"/>
        <family val="2"/>
      </rPr>
      <t>6) A partir de l’exercice 2012, Swiss Post International ne constitue plus un segment autonome. Les valeurs la concernant ont été répercutées sur les unités d'affaires PostMail et PostLogistics au 1</t>
    </r>
    <r>
      <rPr>
        <vertAlign val="superscript"/>
        <sz val="9"/>
        <rFont val="Frutiger 45 Light"/>
      </rPr>
      <t>er</t>
    </r>
    <r>
      <rPr>
        <sz val="9"/>
        <rFont val="Frutiger 45 Light"/>
        <family val="2"/>
      </rPr>
      <t xml:space="preserve"> janvier 2012.</t>
    </r>
  </si>
  <si>
    <r>
      <rPr>
        <sz val="9"/>
        <rFont val="Frutiger 45 Light"/>
        <family val="2"/>
      </rPr>
      <t>7) La satisfaction de la clientèle de Swiss Post Solutions a été mesurée pour la première fois en 2009; les valeurs des années précédentes sont celles de l’unité Clients stratégiques et solutions, y compris de la section Gestion des clients stratégiques et pour les années 2005 – 2007, celles de la section Gestion des clients stratégiques.</t>
    </r>
  </si>
  <si>
    <r>
      <rPr>
        <u/>
        <sz val="10"/>
        <color rgb="FF0000FF"/>
        <rFont val="Frutiger 45 Light"/>
        <family val="2"/>
      </rPr>
      <t>Retour</t>
    </r>
  </si>
  <si>
    <r>
      <rPr>
        <b/>
        <sz val="10"/>
        <rFont val="Frutiger 45 Light"/>
        <family val="2"/>
      </rPr>
      <t>Indice du prix des lettres corrigé du taux de change</t>
    </r>
  </si>
  <si>
    <r>
      <rPr>
        <sz val="10"/>
        <rFont val="Frutiger 45 Light"/>
      </rPr>
      <t>Notes de bas de page</t>
    </r>
  </si>
  <si>
    <r>
      <rPr>
        <sz val="10"/>
        <rFont val="Frutiger 45 Light"/>
      </rPr>
      <t>Index GRI</t>
    </r>
  </si>
  <si>
    <r>
      <rPr>
        <sz val="10"/>
        <rFont val="Frutiger 45 Light"/>
        <family val="2"/>
      </rPr>
      <t>Italie</t>
    </r>
  </si>
  <si>
    <r>
      <rPr>
        <sz val="10"/>
        <rFont val="Frutiger 45 Light"/>
        <family val="2"/>
      </rPr>
      <t>Index</t>
    </r>
  </si>
  <si>
    <r>
      <rPr>
        <sz val="10"/>
        <rFont val="Frutiger 45 Light"/>
        <family val="2"/>
      </rPr>
      <t>Norvège</t>
    </r>
  </si>
  <si>
    <r>
      <rPr>
        <sz val="10"/>
        <rFont val="Frutiger 45 Light"/>
        <family val="2"/>
      </rPr>
      <t>Index</t>
    </r>
  </si>
  <si>
    <r>
      <rPr>
        <sz val="10"/>
        <rFont val="Frutiger 45 Light"/>
        <family val="2"/>
      </rPr>
      <t>Danemark</t>
    </r>
  </si>
  <si>
    <r>
      <rPr>
        <sz val="10"/>
        <rFont val="Frutiger 45 Light"/>
        <family val="2"/>
      </rPr>
      <t>Index</t>
    </r>
  </si>
  <si>
    <r>
      <rPr>
        <sz val="10"/>
        <rFont val="Frutiger 45 Light"/>
        <family val="2"/>
      </rPr>
      <t>Finlande</t>
    </r>
  </si>
  <si>
    <r>
      <rPr>
        <sz val="10"/>
        <rFont val="Frutiger 45 Light"/>
        <family val="2"/>
      </rPr>
      <t>Index</t>
    </r>
  </si>
  <si>
    <r>
      <rPr>
        <sz val="10"/>
        <rFont val="Frutiger 45 Light"/>
        <family val="2"/>
      </rPr>
      <t>Suède</t>
    </r>
  </si>
  <si>
    <r>
      <rPr>
        <sz val="10"/>
        <rFont val="Frutiger 45 Light"/>
        <family val="2"/>
      </rPr>
      <t>Index</t>
    </r>
  </si>
  <si>
    <r>
      <rPr>
        <sz val="10"/>
        <rFont val="Frutiger 45 Light"/>
        <family val="2"/>
      </rPr>
      <t>Pays-Bas</t>
    </r>
  </si>
  <si>
    <r>
      <rPr>
        <sz val="10"/>
        <rFont val="Frutiger 45 Light"/>
        <family val="2"/>
      </rPr>
      <t>Index</t>
    </r>
  </si>
  <si>
    <r>
      <rPr>
        <sz val="10"/>
        <rFont val="Frutiger 45 Light"/>
        <family val="2"/>
      </rPr>
      <t>France</t>
    </r>
  </si>
  <si>
    <r>
      <rPr>
        <sz val="10"/>
        <rFont val="Frutiger 45 Light"/>
        <family val="2"/>
      </rPr>
      <t>Index</t>
    </r>
  </si>
  <si>
    <r>
      <rPr>
        <sz val="10"/>
        <rFont val="Frutiger 45 Light"/>
        <family val="2"/>
      </rPr>
      <t>Belgique</t>
    </r>
  </si>
  <si>
    <r>
      <rPr>
        <sz val="10"/>
        <rFont val="Frutiger 45 Light"/>
        <family val="2"/>
      </rPr>
      <t>Index</t>
    </r>
  </si>
  <si>
    <r>
      <rPr>
        <sz val="10"/>
        <rFont val="Frutiger 45 Light"/>
        <family val="2"/>
      </rPr>
      <t>Suisse</t>
    </r>
  </si>
  <si>
    <r>
      <rPr>
        <sz val="10"/>
        <rFont val="Frutiger 45 Light"/>
        <family val="2"/>
      </rPr>
      <t>Index</t>
    </r>
  </si>
  <si>
    <r>
      <rPr>
        <sz val="10"/>
        <rFont val="Frutiger 45 Light"/>
        <family val="2"/>
      </rPr>
      <t>Grande-Bretagne</t>
    </r>
  </si>
  <si>
    <r>
      <rPr>
        <sz val="10"/>
        <rFont val="Frutiger 45 Light"/>
        <family val="2"/>
      </rPr>
      <t>Index</t>
    </r>
  </si>
  <si>
    <r>
      <rPr>
        <sz val="10"/>
        <rFont val="Frutiger 45 Light"/>
        <family val="2"/>
      </rPr>
      <t>Autriche</t>
    </r>
  </si>
  <si>
    <r>
      <rPr>
        <sz val="10"/>
        <rFont val="Frutiger 45 Light"/>
        <family val="2"/>
      </rPr>
      <t>Index</t>
    </r>
  </si>
  <si>
    <r>
      <rPr>
        <sz val="10"/>
        <rFont val="Frutiger 45 Light"/>
        <family val="2"/>
      </rPr>
      <t>Irlande</t>
    </r>
  </si>
  <si>
    <r>
      <rPr>
        <sz val="10"/>
        <rFont val="Frutiger 45 Light"/>
        <family val="2"/>
      </rPr>
      <t>Index</t>
    </r>
  </si>
  <si>
    <r>
      <rPr>
        <sz val="10"/>
        <rFont val="Frutiger 45 Light"/>
        <family val="2"/>
      </rPr>
      <t>Allemagne</t>
    </r>
  </si>
  <si>
    <r>
      <rPr>
        <sz val="10"/>
        <rFont val="Frutiger 45 Light"/>
        <family val="2"/>
      </rPr>
      <t>Index</t>
    </r>
  </si>
  <si>
    <r>
      <rPr>
        <sz val="10"/>
        <rFont val="Frutiger 45 Light"/>
        <family val="2"/>
      </rPr>
      <t>Portugal</t>
    </r>
  </si>
  <si>
    <r>
      <rPr>
        <sz val="10"/>
        <rFont val="Frutiger 45 Light"/>
        <family val="2"/>
      </rPr>
      <t>Index</t>
    </r>
  </si>
  <si>
    <r>
      <rPr>
        <sz val="10"/>
        <rFont val="Frutiger 45 Light"/>
        <family val="2"/>
      </rPr>
      <t>Espagne</t>
    </r>
  </si>
  <si>
    <r>
      <rPr>
        <sz val="10"/>
        <rFont val="Frutiger 45 Light"/>
        <family val="2"/>
      </rPr>
      <t>Index</t>
    </r>
  </si>
  <si>
    <r>
      <rPr>
        <b/>
        <sz val="10"/>
        <rFont val="Frutiger 45 Light"/>
        <family val="2"/>
      </rPr>
      <t>Indice du prix des lettres en parité de pouvoir d’achat</t>
    </r>
  </si>
  <si>
    <r>
      <rPr>
        <sz val="10"/>
        <rFont val="Frutiger 45 Light"/>
        <family val="2"/>
      </rPr>
      <t>Italie</t>
    </r>
  </si>
  <si>
    <r>
      <rPr>
        <sz val="10"/>
        <rFont val="Frutiger 45 Light"/>
        <family val="2"/>
      </rPr>
      <t>Index</t>
    </r>
  </si>
  <si>
    <r>
      <rPr>
        <sz val="10"/>
        <rFont val="Frutiger 45 Light"/>
        <family val="2"/>
      </rPr>
      <t>Norvège</t>
    </r>
  </si>
  <si>
    <r>
      <rPr>
        <sz val="10"/>
        <rFont val="Frutiger 45 Light"/>
        <family val="2"/>
      </rPr>
      <t>Index</t>
    </r>
  </si>
  <si>
    <r>
      <rPr>
        <sz val="10"/>
        <rFont val="Frutiger 45 Light"/>
        <family val="2"/>
      </rPr>
      <t>Danemark</t>
    </r>
  </si>
  <si>
    <r>
      <rPr>
        <sz val="10"/>
        <rFont val="Frutiger 45 Light"/>
        <family val="2"/>
      </rPr>
      <t>Index</t>
    </r>
  </si>
  <si>
    <r>
      <rPr>
        <sz val="10"/>
        <rFont val="Frutiger 45 Light"/>
        <family val="2"/>
      </rPr>
      <t>Pays-Bas</t>
    </r>
  </si>
  <si>
    <r>
      <rPr>
        <sz val="10"/>
        <rFont val="Frutiger 45 Light"/>
        <family val="2"/>
      </rPr>
      <t>Index</t>
    </r>
  </si>
  <si>
    <r>
      <rPr>
        <sz val="10"/>
        <rFont val="Frutiger 45 Light"/>
        <family val="2"/>
      </rPr>
      <t>France</t>
    </r>
  </si>
  <si>
    <r>
      <rPr>
        <sz val="10"/>
        <rFont val="Frutiger 45 Light"/>
        <family val="2"/>
      </rPr>
      <t>Index</t>
    </r>
  </si>
  <si>
    <r>
      <rPr>
        <sz val="10"/>
        <rFont val="Frutiger 45 Light"/>
        <family val="2"/>
      </rPr>
      <t>Finlande</t>
    </r>
  </si>
  <si>
    <r>
      <rPr>
        <sz val="10"/>
        <rFont val="Frutiger 45 Light"/>
        <family val="2"/>
      </rPr>
      <t>Index</t>
    </r>
  </si>
  <si>
    <r>
      <rPr>
        <sz val="10"/>
        <rFont val="Frutiger 45 Light"/>
        <family val="2"/>
      </rPr>
      <t>Suède</t>
    </r>
  </si>
  <si>
    <r>
      <rPr>
        <sz val="10"/>
        <rFont val="Frutiger 45 Light"/>
        <family val="2"/>
      </rPr>
      <t>Index</t>
    </r>
  </si>
  <si>
    <r>
      <rPr>
        <sz val="10"/>
        <rFont val="Frutiger 45 Light"/>
        <family val="2"/>
      </rPr>
      <t>Portugal</t>
    </r>
  </si>
  <si>
    <r>
      <rPr>
        <sz val="10"/>
        <rFont val="Frutiger 45 Light"/>
        <family val="2"/>
      </rPr>
      <t>Index</t>
    </r>
  </si>
  <si>
    <r>
      <rPr>
        <sz val="10"/>
        <rFont val="Frutiger 45 Light"/>
        <family val="2"/>
      </rPr>
      <t>Belgique</t>
    </r>
  </si>
  <si>
    <r>
      <rPr>
        <sz val="10"/>
        <rFont val="Frutiger 45 Light"/>
        <family val="2"/>
      </rPr>
      <t>Index</t>
    </r>
  </si>
  <si>
    <r>
      <rPr>
        <sz val="10"/>
        <rFont val="Frutiger 45 Light"/>
        <family val="2"/>
      </rPr>
      <t>Autriche</t>
    </r>
  </si>
  <si>
    <r>
      <rPr>
        <sz val="10"/>
        <rFont val="Frutiger 45 Light"/>
        <family val="2"/>
      </rPr>
      <t>Index</t>
    </r>
  </si>
  <si>
    <r>
      <rPr>
        <sz val="10"/>
        <rFont val="Frutiger 45 Light"/>
        <family val="2"/>
      </rPr>
      <t>Allemagne</t>
    </r>
  </si>
  <si>
    <r>
      <rPr>
        <sz val="10"/>
        <rFont val="Frutiger 45 Light"/>
        <family val="2"/>
      </rPr>
      <t>Index</t>
    </r>
  </si>
  <si>
    <r>
      <rPr>
        <sz val="10"/>
        <rFont val="Frutiger 45 Light"/>
        <family val="2"/>
      </rPr>
      <t>Irlande</t>
    </r>
  </si>
  <si>
    <r>
      <rPr>
        <sz val="10"/>
        <rFont val="Frutiger 45 Light"/>
        <family val="2"/>
      </rPr>
      <t>Index</t>
    </r>
  </si>
  <si>
    <r>
      <rPr>
        <sz val="10"/>
        <rFont val="Frutiger 45 Light"/>
        <family val="2"/>
      </rPr>
      <t>Grande-Bretagne</t>
    </r>
  </si>
  <si>
    <r>
      <rPr>
        <sz val="10"/>
        <rFont val="Frutiger 45 Light"/>
        <family val="2"/>
      </rPr>
      <t>Index</t>
    </r>
  </si>
  <si>
    <r>
      <rPr>
        <sz val="10"/>
        <rFont val="Frutiger 45 Light"/>
        <family val="2"/>
      </rPr>
      <t>Espagne</t>
    </r>
  </si>
  <si>
    <r>
      <rPr>
        <sz val="10"/>
        <rFont val="Frutiger 45 Light"/>
        <family val="2"/>
      </rPr>
      <t>Index</t>
    </r>
  </si>
  <si>
    <r>
      <rPr>
        <sz val="10"/>
        <rFont val="Frutiger 45 Light"/>
        <family val="2"/>
      </rPr>
      <t>Suisse</t>
    </r>
  </si>
  <si>
    <r>
      <rPr>
        <sz val="10"/>
        <rFont val="Frutiger 45 Light"/>
        <family val="2"/>
      </rPr>
      <t>Index</t>
    </r>
  </si>
  <si>
    <r>
      <rPr>
        <b/>
        <sz val="10"/>
        <rFont val="Frutiger 45 Light"/>
        <family val="2"/>
      </rPr>
      <t>Indice du prix des colis corrigé du taux de change</t>
    </r>
  </si>
  <si>
    <r>
      <rPr>
        <sz val="10"/>
        <rFont val="Frutiger 45 Light"/>
        <family val="2"/>
      </rPr>
      <t>Finlande</t>
    </r>
  </si>
  <si>
    <r>
      <rPr>
        <sz val="10"/>
        <rFont val="Frutiger 45 Light"/>
        <family val="2"/>
      </rPr>
      <t>Index</t>
    </r>
  </si>
  <si>
    <r>
      <rPr>
        <sz val="10"/>
        <rFont val="Frutiger 45 Light"/>
        <family val="2"/>
      </rPr>
      <t>Suède</t>
    </r>
  </si>
  <si>
    <r>
      <rPr>
        <sz val="10"/>
        <rFont val="Frutiger 45 Light"/>
        <family val="2"/>
      </rPr>
      <t>Index</t>
    </r>
  </si>
  <si>
    <r>
      <rPr>
        <sz val="10"/>
        <rFont val="Frutiger 45 Light"/>
        <family val="2"/>
      </rPr>
      <t>Norvège</t>
    </r>
  </si>
  <si>
    <r>
      <rPr>
        <sz val="10"/>
        <rFont val="Frutiger 45 Light"/>
        <family val="2"/>
      </rPr>
      <t>Index</t>
    </r>
  </si>
  <si>
    <r>
      <rPr>
        <sz val="10"/>
        <rFont val="Frutiger 45 Light"/>
        <family val="2"/>
      </rPr>
      <t>Danemark</t>
    </r>
  </si>
  <si>
    <r>
      <rPr>
        <sz val="10"/>
        <rFont val="Frutiger 45 Light"/>
        <family val="2"/>
      </rPr>
      <t>Index</t>
    </r>
  </si>
  <si>
    <r>
      <rPr>
        <sz val="10"/>
        <rFont val="Frutiger 45 Light"/>
        <family val="2"/>
      </rPr>
      <t>Italie</t>
    </r>
  </si>
  <si>
    <r>
      <rPr>
        <sz val="10"/>
        <rFont val="Frutiger 45 Light"/>
        <family val="2"/>
      </rPr>
      <t>Index</t>
    </r>
  </si>
  <si>
    <r>
      <rPr>
        <sz val="10"/>
        <rFont val="Frutiger 45 Light"/>
        <family val="2"/>
      </rPr>
      <t>Espagne</t>
    </r>
  </si>
  <si>
    <r>
      <rPr>
        <sz val="10"/>
        <rFont val="Frutiger 45 Light"/>
        <family val="2"/>
      </rPr>
      <t>Index</t>
    </r>
  </si>
  <si>
    <r>
      <rPr>
        <sz val="10"/>
        <rFont val="Frutiger 45 Light"/>
        <family val="2"/>
      </rPr>
      <t>Irlande</t>
    </r>
  </si>
  <si>
    <r>
      <rPr>
        <sz val="10"/>
        <rFont val="Frutiger 45 Light"/>
        <family val="2"/>
      </rPr>
      <t>Index</t>
    </r>
  </si>
  <si>
    <r>
      <rPr>
        <sz val="10"/>
        <rFont val="Frutiger 45 Light"/>
        <family val="2"/>
      </rPr>
      <t>France</t>
    </r>
  </si>
  <si>
    <r>
      <rPr>
        <sz val="10"/>
        <rFont val="Frutiger 45 Light"/>
        <family val="2"/>
      </rPr>
      <t>Index</t>
    </r>
  </si>
  <si>
    <r>
      <rPr>
        <sz val="10"/>
        <rFont val="Frutiger 45 Light"/>
        <family val="2"/>
      </rPr>
      <t>Portugal</t>
    </r>
  </si>
  <si>
    <r>
      <rPr>
        <sz val="10"/>
        <rFont val="Frutiger 45 Light"/>
        <family val="2"/>
      </rPr>
      <t>Index</t>
    </r>
  </si>
  <si>
    <r>
      <rPr>
        <sz val="10"/>
        <rFont val="Frutiger 45 Light"/>
        <family val="2"/>
      </rPr>
      <t>Grande-Bretagne</t>
    </r>
  </si>
  <si>
    <r>
      <rPr>
        <sz val="10"/>
        <rFont val="Frutiger 45 Light"/>
        <family val="2"/>
      </rPr>
      <t>Index</t>
    </r>
  </si>
  <si>
    <r>
      <rPr>
        <sz val="10"/>
        <rFont val="Frutiger 45 Light"/>
        <family val="2"/>
      </rPr>
      <t>Suisse</t>
    </r>
  </si>
  <si>
    <r>
      <rPr>
        <sz val="10"/>
        <rFont val="Frutiger 45 Light"/>
        <family val="2"/>
      </rPr>
      <t>Index</t>
    </r>
  </si>
  <si>
    <r>
      <rPr>
        <sz val="10"/>
        <rFont val="Frutiger 45 Light"/>
        <family val="2"/>
      </rPr>
      <t>Pays-Bas</t>
    </r>
  </si>
  <si>
    <r>
      <rPr>
        <sz val="10"/>
        <rFont val="Frutiger 45 Light"/>
        <family val="2"/>
      </rPr>
      <t>Index</t>
    </r>
  </si>
  <si>
    <r>
      <rPr>
        <sz val="10"/>
        <rFont val="Frutiger 45 Light"/>
        <family val="2"/>
      </rPr>
      <t>Belgique</t>
    </r>
  </si>
  <si>
    <r>
      <rPr>
        <sz val="10"/>
        <rFont val="Frutiger 45 Light"/>
        <family val="2"/>
      </rPr>
      <t>Index</t>
    </r>
  </si>
  <si>
    <r>
      <rPr>
        <sz val="10"/>
        <rFont val="Frutiger 45 Light"/>
        <family val="2"/>
      </rPr>
      <t>Autriche</t>
    </r>
  </si>
  <si>
    <r>
      <rPr>
        <sz val="10"/>
        <rFont val="Frutiger 45 Light"/>
        <family val="2"/>
      </rPr>
      <t>Index</t>
    </r>
  </si>
  <si>
    <r>
      <rPr>
        <sz val="10"/>
        <rFont val="Frutiger 45 Light"/>
        <family val="2"/>
      </rPr>
      <t>Allemagne</t>
    </r>
  </si>
  <si>
    <r>
      <rPr>
        <sz val="10"/>
        <rFont val="Frutiger 45 Light"/>
        <family val="2"/>
      </rPr>
      <t>Index</t>
    </r>
  </si>
  <si>
    <r>
      <rPr>
        <b/>
        <sz val="10"/>
        <rFont val="Frutiger 45 Light"/>
        <family val="2"/>
      </rPr>
      <t>Indice du prix des colis en parité de pouvoir d’achat</t>
    </r>
  </si>
  <si>
    <r>
      <rPr>
        <sz val="10"/>
        <rFont val="Frutiger 45 Light"/>
        <family val="2"/>
      </rPr>
      <t>Finlande</t>
    </r>
  </si>
  <si>
    <r>
      <rPr>
        <sz val="10"/>
        <rFont val="Frutiger 45 Light"/>
        <family val="2"/>
      </rPr>
      <t>Index</t>
    </r>
  </si>
  <si>
    <r>
      <rPr>
        <sz val="10"/>
        <rFont val="Frutiger 45 Light"/>
        <family val="2"/>
      </rPr>
      <t>Suède</t>
    </r>
  </si>
  <si>
    <r>
      <rPr>
        <sz val="10"/>
        <rFont val="Frutiger 45 Light"/>
        <family val="2"/>
      </rPr>
      <t>Index</t>
    </r>
  </si>
  <si>
    <r>
      <rPr>
        <sz val="10"/>
        <rFont val="Frutiger 45 Light"/>
        <family val="2"/>
      </rPr>
      <t>Norvège</t>
    </r>
  </si>
  <si>
    <r>
      <rPr>
        <sz val="10"/>
        <rFont val="Frutiger 45 Light"/>
        <family val="2"/>
      </rPr>
      <t>Index</t>
    </r>
  </si>
  <si>
    <r>
      <rPr>
        <sz val="10"/>
        <rFont val="Frutiger 45 Light"/>
        <family val="2"/>
      </rPr>
      <t>Espagne</t>
    </r>
  </si>
  <si>
    <r>
      <rPr>
        <sz val="10"/>
        <rFont val="Frutiger 45 Light"/>
        <family val="2"/>
      </rPr>
      <t>Index</t>
    </r>
  </si>
  <si>
    <r>
      <rPr>
        <sz val="10"/>
        <rFont val="Frutiger 45 Light"/>
        <family val="2"/>
      </rPr>
      <t>Italie</t>
    </r>
  </si>
  <si>
    <r>
      <rPr>
        <sz val="10"/>
        <rFont val="Frutiger 45 Light"/>
        <family val="2"/>
      </rPr>
      <t>Index</t>
    </r>
  </si>
  <si>
    <r>
      <rPr>
        <sz val="10"/>
        <rFont val="Frutiger 45 Light"/>
        <family val="2"/>
      </rPr>
      <t>Danemark</t>
    </r>
  </si>
  <si>
    <r>
      <rPr>
        <sz val="10"/>
        <rFont val="Frutiger 45 Light"/>
        <family val="2"/>
      </rPr>
      <t>Index</t>
    </r>
  </si>
  <si>
    <r>
      <rPr>
        <sz val="10"/>
        <rFont val="Frutiger 45 Light"/>
        <family val="2"/>
      </rPr>
      <t>Portugal</t>
    </r>
  </si>
  <si>
    <r>
      <rPr>
        <sz val="10"/>
        <rFont val="Frutiger 45 Light"/>
        <family val="2"/>
      </rPr>
      <t>Index</t>
    </r>
  </si>
  <si>
    <r>
      <rPr>
        <sz val="10"/>
        <rFont val="Frutiger 45 Light"/>
        <family val="2"/>
      </rPr>
      <t>Irlande</t>
    </r>
  </si>
  <si>
    <r>
      <rPr>
        <sz val="10"/>
        <rFont val="Frutiger 45 Light"/>
        <family val="2"/>
      </rPr>
      <t>Index</t>
    </r>
  </si>
  <si>
    <r>
      <rPr>
        <sz val="10"/>
        <rFont val="Frutiger 45 Light"/>
        <family val="2"/>
      </rPr>
      <t>France</t>
    </r>
  </si>
  <si>
    <r>
      <rPr>
        <sz val="10"/>
        <rFont val="Frutiger 45 Light"/>
        <family val="2"/>
      </rPr>
      <t>Index</t>
    </r>
  </si>
  <si>
    <r>
      <rPr>
        <sz val="10"/>
        <rFont val="Frutiger 45 Light"/>
        <family val="2"/>
      </rPr>
      <t>Pays-Bas</t>
    </r>
  </si>
  <si>
    <r>
      <rPr>
        <sz val="10"/>
        <rFont val="Frutiger 45 Light"/>
        <family val="2"/>
      </rPr>
      <t>Index</t>
    </r>
  </si>
  <si>
    <r>
      <rPr>
        <sz val="10"/>
        <rFont val="Frutiger 45 Light"/>
        <family val="2"/>
      </rPr>
      <t>Belgique</t>
    </r>
  </si>
  <si>
    <r>
      <rPr>
        <sz val="10"/>
        <rFont val="Frutiger 45 Light"/>
        <family val="2"/>
      </rPr>
      <t>Index</t>
    </r>
  </si>
  <si>
    <r>
      <rPr>
        <sz val="10"/>
        <rFont val="Frutiger 45 Light"/>
        <family val="2"/>
      </rPr>
      <t>Grande-Bretagne</t>
    </r>
  </si>
  <si>
    <r>
      <rPr>
        <sz val="10"/>
        <rFont val="Frutiger 45 Light"/>
        <family val="2"/>
      </rPr>
      <t>Index</t>
    </r>
  </si>
  <si>
    <r>
      <rPr>
        <sz val="10"/>
        <rFont val="Frutiger 45 Light"/>
        <family val="2"/>
      </rPr>
      <t>Allemagne</t>
    </r>
  </si>
  <si>
    <r>
      <rPr>
        <sz val="10"/>
        <rFont val="Frutiger 45 Light"/>
        <family val="2"/>
      </rPr>
      <t>Index</t>
    </r>
  </si>
  <si>
    <r>
      <rPr>
        <sz val="10"/>
        <rFont val="Frutiger 45 Light"/>
        <family val="2"/>
      </rPr>
      <t>Autriche</t>
    </r>
  </si>
  <si>
    <r>
      <rPr>
        <sz val="10"/>
        <rFont val="Frutiger 45 Light"/>
        <family val="2"/>
      </rPr>
      <t>Index</t>
    </r>
  </si>
  <si>
    <r>
      <rPr>
        <sz val="10"/>
        <rFont val="Frutiger 45 Light"/>
        <family val="2"/>
      </rPr>
      <t>Suisse</t>
    </r>
  </si>
  <si>
    <r>
      <rPr>
        <sz val="10"/>
        <rFont val="Frutiger 45 Light"/>
        <family val="2"/>
      </rPr>
      <t>Index</t>
    </r>
  </si>
  <si>
    <r>
      <rPr>
        <sz val="9"/>
        <rFont val="Frutiger 45 Light"/>
        <family val="2"/>
      </rPr>
      <t>1) L’IPL est un panier de prestations tenant compte de toutes les catégories de lettres proposées par la Poste (sans les envois de plus grande valeur et les prestations complémentaires), qui sont pondérées selon la fréquence avec laquelle les consommateurs suisses les expédient. Pour la comparaison, on se fonde dans chaque pays sur les prix de l'actuelle (ou ancienne) régie d’Etat (au 1</t>
    </r>
    <r>
      <rPr>
        <vertAlign val="superscript"/>
        <sz val="9"/>
        <rFont val="Frutiger 45 Light"/>
      </rPr>
      <t>er</t>
    </r>
    <r>
      <rPr>
        <sz val="9"/>
        <rFont val="Frutiger 45 Light"/>
        <family val="2"/>
      </rPr>
      <t xml:space="preserve"> novembre 2015). Suisse = 100</t>
    </r>
  </si>
  <si>
    <r>
      <rPr>
        <sz val="9"/>
        <rFont val="Frutiger 45 Light"/>
        <family val="2"/>
      </rPr>
      <t>2) L’indice du prix des colis est basé sur les colis «Priority» et «Economy» de la catégorie de poids de 1 à 20 kg (sans les prestations complémentaires). Il pondère les différentes catégories de colis selon la fréquence avec laquelle les consommateurs suisses les expédient. Pour la comparaison, on se fonde dans chaque pays sur les prix de l'actuelle (ou ancienne) régie d’Etat (au 1</t>
    </r>
    <r>
      <rPr>
        <vertAlign val="superscript"/>
        <sz val="9"/>
        <rFont val="Frutiger 45 Light"/>
      </rPr>
      <t>er</t>
    </r>
    <r>
      <rPr>
        <sz val="9"/>
        <rFont val="Frutiger 45 Light"/>
        <family val="2"/>
      </rPr>
      <t xml:space="preserve"> novembre 2015). Suisse = 100</t>
    </r>
  </si>
  <si>
    <r>
      <rPr>
        <u/>
        <sz val="10"/>
        <color rgb="FF0000FF"/>
        <rFont val="Frutiger 45 Light"/>
        <family val="2"/>
      </rPr>
      <t>Retour</t>
    </r>
  </si>
  <si>
    <r>
      <rPr>
        <b/>
        <sz val="10"/>
        <rFont val="Frutiger 45 Light"/>
        <family val="2"/>
      </rPr>
      <t>Délais d’acheminement: envois distribués dans les délais au destinataire</t>
    </r>
  </si>
  <si>
    <r>
      <rPr>
        <sz val="10"/>
        <rFont val="Frutiger 45 Light"/>
      </rPr>
      <t>Notes de bas de page</t>
    </r>
  </si>
  <si>
    <r>
      <rPr>
        <sz val="10"/>
        <rFont val="Frutiger 45 Light"/>
      </rPr>
      <t>Index GRI</t>
    </r>
  </si>
  <si>
    <r>
      <rPr>
        <b/>
        <sz val="10"/>
        <rFont val="Frutiger 45 Light"/>
        <family val="2"/>
      </rPr>
      <t>Lettres Suisse</t>
    </r>
  </si>
  <si>
    <r>
      <rPr>
        <sz val="10"/>
        <rFont val="Frutiger 45 Light"/>
        <family val="2"/>
      </rPr>
      <t>Courrier A</t>
    </r>
  </si>
  <si>
    <r>
      <rPr>
        <sz val="10"/>
        <rFont val="Frutiger 45 Light"/>
      </rPr>
      <t>% des envois</t>
    </r>
  </si>
  <si>
    <r>
      <rPr>
        <sz val="10"/>
        <rFont val="Frutiger 45 Light"/>
        <family val="2"/>
      </rPr>
      <t>Courrier B</t>
    </r>
  </si>
  <si>
    <r>
      <rPr>
        <sz val="10"/>
        <rFont val="Frutiger 45 Light"/>
      </rPr>
      <t>% des envois</t>
    </r>
  </si>
  <si>
    <r>
      <rPr>
        <b/>
        <sz val="10"/>
        <rFont val="Frutiger 45 Light"/>
        <family val="2"/>
      </rPr>
      <t>Colis Suisse</t>
    </r>
  </si>
  <si>
    <r>
      <rPr>
        <sz val="10"/>
        <rFont val="Frutiger 45 Light"/>
        <family val="2"/>
      </rPr>
      <t>PostPac Priority</t>
    </r>
  </si>
  <si>
    <r>
      <rPr>
        <sz val="10"/>
        <rFont val="Frutiger 45 Light"/>
      </rPr>
      <t>% des envois</t>
    </r>
  </si>
  <si>
    <r>
      <rPr>
        <sz val="10"/>
        <rFont val="Frutiger 45 Light"/>
        <family val="2"/>
      </rPr>
      <t>PostPac Economy</t>
    </r>
  </si>
  <si>
    <r>
      <rPr>
        <sz val="10"/>
        <rFont val="Frutiger 45 Light"/>
      </rPr>
      <t>% des envois</t>
    </r>
  </si>
  <si>
    <r>
      <rPr>
        <b/>
        <sz val="10"/>
        <rFont val="Frutiger 45 Light"/>
        <family val="2"/>
      </rPr>
      <t>Lettres, importation et exportation</t>
    </r>
  </si>
  <si>
    <r>
      <rPr>
        <sz val="10"/>
        <rFont val="Frutiger 45 Light"/>
      </rPr>
      <t>Respect du délai courrier international (importation)</t>
    </r>
  </si>
  <si>
    <r>
      <rPr>
        <sz val="10"/>
        <rFont val="Frutiger 45 Light"/>
      </rPr>
      <t>% des envois</t>
    </r>
  </si>
  <si>
    <r>
      <rPr>
        <sz val="10"/>
        <rFont val="Frutiger 45 Light"/>
      </rPr>
      <t>3, 4</t>
    </r>
  </si>
  <si>
    <r>
      <rPr>
        <sz val="10"/>
        <rFont val="Frutiger 45 Light"/>
      </rPr>
      <t>Respect du délai courrier international (exportation)</t>
    </r>
  </si>
  <si>
    <r>
      <rPr>
        <sz val="10"/>
        <rFont val="Frutiger 45 Light"/>
      </rPr>
      <t>% des envois</t>
    </r>
  </si>
  <si>
    <r>
      <rPr>
        <sz val="10"/>
        <rFont val="Frutiger 45 Light"/>
      </rPr>
      <t>3, 4</t>
    </r>
  </si>
  <si>
    <r>
      <rPr>
        <sz val="9"/>
        <rFont val="Frutiger 45 Light"/>
        <family val="2"/>
      </rPr>
      <t>1)</t>
    </r>
    <r>
      <rPr>
        <sz val="9"/>
        <rFont val="Frutiger 45 Light"/>
      </rPr>
      <t xml:space="preserve"> Pour le courrier A, le délai convenu est le lendemain; pour le courrier B, au plus tard 3 jours ouvrables après le dépôt.</t>
    </r>
  </si>
  <si>
    <r>
      <rPr>
        <sz val="9"/>
        <rFont val="Frutiger 45 Light"/>
        <family val="2"/>
      </rPr>
      <t xml:space="preserve">2) </t>
    </r>
    <r>
      <rPr>
        <sz val="9"/>
        <rFont val="Frutiger 45 Light"/>
      </rPr>
      <t>Depuis 2008, intégration de PostMail et de PostLogistics dans la marque faîtière; la part des marques de prestations ne comprend donc plus que PostFinance et CarPostal.</t>
    </r>
  </si>
  <si>
    <r>
      <rPr>
        <sz val="9"/>
        <rFont val="Frutiger 45 Light"/>
        <family val="2"/>
      </rPr>
      <t>3) Pour les lettres en provenance de l’étranger, le délai de distribution est fixé au jour suivant le dépôt.</t>
    </r>
  </si>
  <si>
    <r>
      <rPr>
        <sz val="9"/>
        <rFont val="Frutiger 45 Light"/>
        <family val="2"/>
      </rPr>
      <t>4) A partir de l’exercice 2012, Swiss Post International ne constitue plus un segment autonome. Les valeurs la concernant ont été répercutées sur les unités d'affaires PostMail et PostLogistics au 1</t>
    </r>
    <r>
      <rPr>
        <vertAlign val="superscript"/>
        <sz val="9"/>
        <rFont val="Frutiger 45 Light"/>
      </rPr>
      <t>er</t>
    </r>
    <r>
      <rPr>
        <sz val="9"/>
        <rFont val="Frutiger 45 Light"/>
        <family val="2"/>
      </rPr>
      <t xml:space="preserve"> janvier 2012.</t>
    </r>
  </si>
  <si>
    <r>
      <rPr>
        <u/>
        <sz val="10"/>
        <color rgb="FF0000FF"/>
        <rFont val="Frutiger 45 Light"/>
        <family val="2"/>
      </rPr>
      <t>Retour</t>
    </r>
  </si>
  <si>
    <r>
      <rPr>
        <b/>
        <sz val="10"/>
        <rFont val="Frutiger 45 Light"/>
        <family val="2"/>
      </rPr>
      <t>Traitement des justificatifs le jour prévu (PostFinance)</t>
    </r>
  </si>
  <si>
    <r>
      <rPr>
        <sz val="10"/>
        <rFont val="Frutiger 45 Light"/>
      </rPr>
      <t>Notes de bas de page</t>
    </r>
  </si>
  <si>
    <r>
      <rPr>
        <sz val="10"/>
        <rFont val="Frutiger 45 Light"/>
      </rPr>
      <t>Index GRI</t>
    </r>
  </si>
  <si>
    <r>
      <rPr>
        <sz val="10"/>
        <rFont val="Frutiger 45 Light"/>
      </rPr>
      <t>Traitement des justificatifs des offices de poste le jour prévu</t>
    </r>
  </si>
  <si>
    <r>
      <rPr>
        <sz val="10"/>
        <rFont val="Frutiger 45 Light"/>
      </rPr>
      <t>%</t>
    </r>
  </si>
  <si>
    <r>
      <rPr>
        <sz val="10"/>
        <rFont val="Frutiger 45 Light"/>
      </rPr>
      <t>Traitement des justificatifs des ordres de paiement le jour prévu</t>
    </r>
  </si>
  <si>
    <r>
      <rPr>
        <sz val="10"/>
        <rFont val="Frutiger 45 Light"/>
      </rPr>
      <t>%</t>
    </r>
  </si>
  <si>
    <r>
      <rPr>
        <sz val="10"/>
        <rFont val="Frutiger 45 Light"/>
        <family val="2"/>
      </rPr>
      <t>Traitement des justificatifs des offices de poste SCHAPO le jour prévu</t>
    </r>
  </si>
  <si>
    <r>
      <rPr>
        <sz val="10"/>
        <rFont val="Frutiger 45 Light"/>
      </rPr>
      <t>%</t>
    </r>
  </si>
  <si>
    <r>
      <rPr>
        <sz val="9"/>
        <rFont val="Frutiger 45 Light"/>
        <family val="2"/>
      </rPr>
      <t>1)Traitement le jour prévu: les ordres de paiement écrits sont traités le jour de leur réception, par courrier, dans l’un des Operations Centers de PostFinance. Les paiements effectués dans les offices de poste sont traités un jour ouvré suivant le versement dans un office de poste.</t>
    </r>
  </si>
  <si>
    <r>
      <rPr>
        <u/>
        <sz val="10"/>
        <color rgb="FF0000FF"/>
        <rFont val="Frutiger 45 Light"/>
        <family val="2"/>
      </rPr>
      <t>Retour</t>
    </r>
  </si>
  <si>
    <r>
      <rPr>
        <b/>
        <sz val="10"/>
        <rFont val="Frutiger 45 Light"/>
        <family val="2"/>
      </rPr>
      <t>Temps d’attente au guichet</t>
    </r>
  </si>
  <si>
    <r>
      <rPr>
        <sz val="10"/>
        <rFont val="Frutiger 45 Light"/>
      </rPr>
      <t>Notes de bas de page</t>
    </r>
  </si>
  <si>
    <r>
      <rPr>
        <sz val="10"/>
        <rFont val="Frutiger 45 Light"/>
      </rPr>
      <t>Index GRI</t>
    </r>
  </si>
  <si>
    <r>
      <rPr>
        <sz val="10"/>
        <rFont val="Frutiger 45 Light"/>
        <family val="2"/>
      </rPr>
      <t>Moins de 7 minutes</t>
    </r>
  </si>
  <si>
    <r>
      <rPr>
        <sz val="10"/>
        <rFont val="Frutiger 45 Light"/>
        <family val="2"/>
      </rPr>
      <t>Part des clients en %</t>
    </r>
  </si>
  <si>
    <r>
      <rPr>
        <sz val="10"/>
        <rFont val="Frutiger 45 Light"/>
        <family val="2"/>
      </rPr>
      <t>Moins de 10 minutes</t>
    </r>
  </si>
  <si>
    <r>
      <rPr>
        <sz val="10"/>
        <rFont val="Frutiger 45 Light"/>
        <family val="2"/>
      </rPr>
      <t>Part des clients en %</t>
    </r>
  </si>
  <si>
    <r>
      <rPr>
        <sz val="9"/>
        <rFont val="Frutiger 45 Light"/>
        <family val="2"/>
      </rPr>
      <t>1) Les temps d’attente sont relevés par l’unité Réseau postal et vente au moyen du système de tickets dans 257 offices de poste.</t>
    </r>
  </si>
  <si>
    <r>
      <rPr>
        <u/>
        <sz val="10"/>
        <color rgb="FF0000FF"/>
        <rFont val="Frutiger 45 Light"/>
        <family val="2"/>
      </rPr>
      <t>Retour</t>
    </r>
  </si>
  <si>
    <r>
      <rPr>
        <b/>
        <sz val="10"/>
        <rFont val="Frutiger 45 Light"/>
        <family val="2"/>
      </rPr>
      <t>Offices de poste</t>
    </r>
  </si>
  <si>
    <r>
      <rPr>
        <sz val="10"/>
        <rFont val="Frutiger 45 Light"/>
      </rPr>
      <t>Notes de bas de page</t>
    </r>
  </si>
  <si>
    <r>
      <rPr>
        <sz val="10"/>
        <rFont val="Frutiger 45 Light"/>
      </rPr>
      <t>Index GRI</t>
    </r>
  </si>
  <si>
    <r>
      <rPr>
        <sz val="10"/>
        <rFont val="Frutiger 45 Light"/>
      </rPr>
      <t>Nombre d’offices de poste et d’agences</t>
    </r>
  </si>
  <si>
    <r>
      <rPr>
        <sz val="10"/>
        <rFont val="Frutiger 45 Light"/>
      </rPr>
      <t>Nombre</t>
    </r>
  </si>
  <si>
    <r>
      <rPr>
        <sz val="10"/>
        <rFont val="Frutiger 45 Light"/>
      </rPr>
      <t>EC7</t>
    </r>
  </si>
  <si>
    <r>
      <rPr>
        <sz val="10"/>
        <rFont val="Frutiger 45 Light"/>
      </rPr>
      <t>Offices de poste avec trafic des paiements</t>
    </r>
  </si>
  <si>
    <r>
      <rPr>
        <sz val="10"/>
        <rFont val="Frutiger 45 Light"/>
      </rPr>
      <t>Nombre</t>
    </r>
  </si>
  <si>
    <r>
      <rPr>
        <sz val="10"/>
        <rFont val="Frutiger 45 Light"/>
      </rPr>
      <t>EC7</t>
    </r>
  </si>
  <si>
    <r>
      <rPr>
        <sz val="10"/>
        <rFont val="Frutiger 45 Light"/>
      </rPr>
      <t>Offices de poste sans trafic des paiements</t>
    </r>
  </si>
  <si>
    <r>
      <rPr>
        <sz val="10"/>
        <rFont val="Frutiger 45 Light"/>
      </rPr>
      <t>Nombre</t>
    </r>
  </si>
  <si>
    <r>
      <rPr>
        <sz val="10"/>
        <rFont val="Frutiger 45 Light"/>
      </rPr>
      <t>EC7</t>
    </r>
  </si>
  <si>
    <r>
      <rPr>
        <sz val="10"/>
        <rFont val="Frutiger 45 Light"/>
      </rPr>
      <t>Agences avec trafic des paiements</t>
    </r>
  </si>
  <si>
    <r>
      <rPr>
        <sz val="10"/>
        <rFont val="Frutiger 45 Light"/>
      </rPr>
      <t>Nombre</t>
    </r>
  </si>
  <si>
    <r>
      <rPr>
        <sz val="10"/>
        <rFont val="Frutiger 45 Light"/>
      </rPr>
      <t>EC7</t>
    </r>
  </si>
  <si>
    <r>
      <rPr>
        <sz val="10"/>
        <rFont val="Frutiger 45 Light"/>
      </rPr>
      <t>Agences sans trafic des paiements</t>
    </r>
  </si>
  <si>
    <r>
      <rPr>
        <sz val="10"/>
        <rFont val="Frutiger 45 Light"/>
      </rPr>
      <t>Nombre</t>
    </r>
  </si>
  <si>
    <r>
      <rPr>
        <sz val="10"/>
        <rFont val="Frutiger 45 Light"/>
      </rPr>
      <t>EC7</t>
    </r>
  </si>
  <si>
    <r>
      <rPr>
        <sz val="10"/>
        <rFont val="Frutiger 45 Light"/>
        <family val="2"/>
      </rPr>
      <t>Arrêts PostMobil</t>
    </r>
  </si>
  <si>
    <r>
      <rPr>
        <sz val="10"/>
        <rFont val="Frutiger 45 Light"/>
      </rPr>
      <t>Nombre</t>
    </r>
  </si>
  <si>
    <r>
      <rPr>
        <sz val="10"/>
        <rFont val="Frutiger 45 Light"/>
      </rPr>
      <t>EC7</t>
    </r>
  </si>
  <si>
    <r>
      <rPr>
        <sz val="10"/>
        <rFont val="Frutiger 45 Light"/>
        <family val="2"/>
      </rPr>
      <t>Service à domicile</t>
    </r>
  </si>
  <si>
    <r>
      <rPr>
        <sz val="10"/>
        <rFont val="Frutiger 45 Light"/>
      </rPr>
      <t>Lieux</t>
    </r>
  </si>
  <si>
    <r>
      <rPr>
        <sz val="10"/>
        <rFont val="Frutiger 45 Light"/>
      </rPr>
      <t>EC7</t>
    </r>
  </si>
  <si>
    <r>
      <rPr>
        <sz val="9"/>
        <rFont val="Frutiger 45 Light"/>
        <family val="2"/>
      </rPr>
      <t>1) Les offices de poste et les agences sont des lieux ouverts au public qui proposent les prestations postales.</t>
    </r>
  </si>
  <si>
    <r>
      <rPr>
        <sz val="9"/>
        <rFont val="Frutiger 45 Light"/>
        <family val="2"/>
      </rPr>
      <t>2) Un office de poste au sens strict du terme est un lieu ouvert au public qui est exploité par la Poste et propose les prestations postales. On distingue les offices de poste avec trafic des paiements et sans trafic des paiements.</t>
    </r>
  </si>
  <si>
    <r>
      <rPr>
        <sz val="9"/>
        <rFont val="Frutiger 45 Light"/>
        <family val="2"/>
      </rPr>
      <t>3) Une agence est un lieu ouvert au public qui est exploité par un partenaire de la Poste et propose les prestations postales. On distingue les agences avec trafic des paiements et sans trafic des paiements.</t>
    </r>
  </si>
  <si>
    <r>
      <rPr>
        <sz val="9"/>
        <rFont val="Frutiger 45 Light"/>
        <family val="2"/>
      </rPr>
      <t>4) Le PostMobil est un véhicule à bord duquel la Poste propose, à des arrêts et selon un horaire déterminé, des prestations postales dans les localités sans office de poste physique.</t>
    </r>
  </si>
  <si>
    <r>
      <rPr>
        <sz val="9"/>
        <rFont val="Frutiger 45 Light"/>
        <family val="2"/>
      </rPr>
      <t>5) Dans le cadre du service à domicile proposé par la Poste, le facteur effectue des opérations postales sur le pas de la porte des clients, durant sa tournée.</t>
    </r>
  </si>
  <si>
    <r>
      <rPr>
        <u/>
        <sz val="10"/>
        <color rgb="FF0000FF"/>
        <rFont val="Frutiger 45 Light"/>
        <family val="2"/>
      </rPr>
      <t>Retour</t>
    </r>
  </si>
  <si>
    <r>
      <rPr>
        <b/>
        <sz val="10"/>
        <rFont val="Frutiger 45 Light"/>
        <family val="2"/>
      </rPr>
      <t>Densité des points d’accès selon le type et le pays</t>
    </r>
  </si>
  <si>
    <r>
      <rPr>
        <sz val="10"/>
        <rFont val="Frutiger 45 Light"/>
        <family val="2"/>
      </rPr>
      <t>Notes de bas de page</t>
    </r>
  </si>
  <si>
    <r>
      <rPr>
        <sz val="10"/>
        <rFont val="Frutiger 45 Light"/>
      </rPr>
      <t>Index GRI</t>
    </r>
  </si>
  <si>
    <r>
      <rPr>
        <sz val="10"/>
        <rFont val="Frutiger 45 Light"/>
      </rPr>
      <t>Suisse</t>
    </r>
  </si>
  <si>
    <r>
      <rPr>
        <sz val="10"/>
        <rFont val="Frutiger 45 Light"/>
      </rPr>
      <t>Nombre</t>
    </r>
  </si>
  <si>
    <r>
      <rPr>
        <sz val="10"/>
        <rFont val="Frutiger 45 Light"/>
      </rPr>
      <t>EC7</t>
    </r>
  </si>
  <si>
    <r>
      <rPr>
        <sz val="10"/>
        <rFont val="Frutiger 45 Light"/>
      </rPr>
      <t>Norvège</t>
    </r>
  </si>
  <si>
    <r>
      <rPr>
        <sz val="10"/>
        <rFont val="Frutiger 45 Light"/>
      </rPr>
      <t>Nombre</t>
    </r>
  </si>
  <si>
    <r>
      <rPr>
        <sz val="10"/>
        <rFont val="Frutiger 45 Light"/>
      </rPr>
      <t>EC7</t>
    </r>
  </si>
  <si>
    <r>
      <rPr>
        <sz val="10"/>
        <rFont val="Frutiger 45 Light"/>
      </rPr>
      <t>Autriche</t>
    </r>
  </si>
  <si>
    <r>
      <rPr>
        <sz val="10"/>
        <rFont val="Frutiger 45 Light"/>
      </rPr>
      <t>Nombre</t>
    </r>
  </si>
  <si>
    <r>
      <rPr>
        <sz val="10"/>
        <rFont val="Frutiger 45 Light"/>
      </rPr>
      <t>EC7</t>
    </r>
  </si>
  <si>
    <r>
      <rPr>
        <sz val="10"/>
        <rFont val="Frutiger 45 Light"/>
      </rPr>
      <t>Pays-Bas</t>
    </r>
  </si>
  <si>
    <r>
      <rPr>
        <sz val="10"/>
        <rFont val="Frutiger 45 Light"/>
      </rPr>
      <t>Nombre</t>
    </r>
  </si>
  <si>
    <r>
      <rPr>
        <sz val="10"/>
        <rFont val="Frutiger 45 Light"/>
      </rPr>
      <t>EC7</t>
    </r>
  </si>
  <si>
    <r>
      <rPr>
        <sz val="10"/>
        <rFont val="Frutiger 45 Light"/>
        <family val="2"/>
      </rPr>
      <t>Grande-Bretagne</t>
    </r>
  </si>
  <si>
    <r>
      <rPr>
        <sz val="10"/>
        <rFont val="Frutiger 45 Light"/>
      </rPr>
      <t>Nombre</t>
    </r>
  </si>
  <si>
    <r>
      <rPr>
        <sz val="10"/>
        <rFont val="Frutiger 45 Light"/>
      </rPr>
      <t>EC7</t>
    </r>
  </si>
  <si>
    <r>
      <rPr>
        <sz val="10"/>
        <rFont val="Frutiger 45 Light"/>
      </rPr>
      <t>France</t>
    </r>
  </si>
  <si>
    <r>
      <rPr>
        <sz val="10"/>
        <rFont val="Frutiger 45 Light"/>
      </rPr>
      <t>Nombre</t>
    </r>
  </si>
  <si>
    <r>
      <rPr>
        <sz val="10"/>
        <rFont val="Frutiger 45 Light"/>
      </rPr>
      <t>EC7</t>
    </r>
  </si>
  <si>
    <r>
      <rPr>
        <sz val="10"/>
        <rFont val="Frutiger 45 Light"/>
        <family val="2"/>
      </rPr>
      <t>Irlande</t>
    </r>
  </si>
  <si>
    <r>
      <rPr>
        <sz val="10"/>
        <rFont val="Frutiger 45 Light"/>
      </rPr>
      <t>Nombre</t>
    </r>
  </si>
  <si>
    <r>
      <rPr>
        <sz val="10"/>
        <rFont val="Frutiger 45 Light"/>
      </rPr>
      <t>EC7</t>
    </r>
  </si>
  <si>
    <r>
      <rPr>
        <sz val="10"/>
        <rFont val="Frutiger 45 Light"/>
      </rPr>
      <t>Italie</t>
    </r>
  </si>
  <si>
    <r>
      <rPr>
        <sz val="10"/>
        <rFont val="Frutiger 45 Light"/>
      </rPr>
      <t>Nombre</t>
    </r>
  </si>
  <si>
    <r>
      <rPr>
        <sz val="10"/>
        <rFont val="Frutiger 45 Light"/>
      </rPr>
      <t>EC7</t>
    </r>
  </si>
  <si>
    <r>
      <rPr>
        <sz val="10"/>
        <rFont val="Frutiger 45 Light"/>
      </rPr>
      <t>Allemagne</t>
    </r>
  </si>
  <si>
    <r>
      <rPr>
        <sz val="10"/>
        <rFont val="Frutiger 45 Light"/>
      </rPr>
      <t>Nombre</t>
    </r>
  </si>
  <si>
    <r>
      <rPr>
        <sz val="10"/>
        <rFont val="Frutiger 45 Light"/>
      </rPr>
      <t>EC7</t>
    </r>
  </si>
  <si>
    <r>
      <rPr>
        <sz val="10"/>
        <rFont val="Frutiger 45 Light"/>
      </rPr>
      <t>Danemark</t>
    </r>
  </si>
  <si>
    <r>
      <rPr>
        <sz val="10"/>
        <rFont val="Frutiger 45 Light"/>
      </rPr>
      <t>Nombre</t>
    </r>
  </si>
  <si>
    <r>
      <rPr>
        <sz val="10"/>
        <rFont val="Frutiger 45 Light"/>
      </rPr>
      <t>EC7</t>
    </r>
  </si>
  <si>
    <r>
      <rPr>
        <sz val="10"/>
        <rFont val="Frutiger 45 Light"/>
      </rPr>
      <t>Suisse</t>
    </r>
  </si>
  <si>
    <r>
      <rPr>
        <sz val="10"/>
        <rFont val="Frutiger 45 Light"/>
      </rPr>
      <t>Distance moyenne en km pour parvenir au point d’accès le plus proche</t>
    </r>
  </si>
  <si>
    <r>
      <rPr>
        <sz val="10"/>
        <rFont val="Frutiger 45 Light"/>
      </rPr>
      <t>EC7</t>
    </r>
  </si>
  <si>
    <r>
      <rPr>
        <sz val="10"/>
        <rFont val="Frutiger 45 Light"/>
      </rPr>
      <t>Norvège</t>
    </r>
  </si>
  <si>
    <r>
      <rPr>
        <sz val="10"/>
        <rFont val="Frutiger 45 Light"/>
      </rPr>
      <t>Distance moyenne en km pour parvenir au point d’accès le plus proche</t>
    </r>
  </si>
  <si>
    <r>
      <rPr>
        <sz val="10"/>
        <rFont val="Frutiger 45 Light"/>
      </rPr>
      <t>EC7</t>
    </r>
  </si>
  <si>
    <r>
      <rPr>
        <sz val="10"/>
        <rFont val="Frutiger 45 Light"/>
      </rPr>
      <t>Autriche</t>
    </r>
  </si>
  <si>
    <r>
      <rPr>
        <sz val="10"/>
        <rFont val="Frutiger 45 Light"/>
      </rPr>
      <t>Distance moyenne en km pour parvenir au point d’accès le plus proche</t>
    </r>
  </si>
  <si>
    <r>
      <rPr>
        <sz val="10"/>
        <rFont val="Frutiger 45 Light"/>
      </rPr>
      <t>EC7</t>
    </r>
  </si>
  <si>
    <r>
      <rPr>
        <sz val="10"/>
        <rFont val="Frutiger 45 Light"/>
      </rPr>
      <t>Pays-Bas</t>
    </r>
  </si>
  <si>
    <r>
      <rPr>
        <sz val="10"/>
        <rFont val="Frutiger 45 Light"/>
      </rPr>
      <t>Distance moyenne en km pour parvenir au point d’accès le plus proche</t>
    </r>
  </si>
  <si>
    <r>
      <rPr>
        <sz val="10"/>
        <rFont val="Frutiger 45 Light"/>
      </rPr>
      <t>EC7</t>
    </r>
  </si>
  <si>
    <r>
      <rPr>
        <sz val="10"/>
        <rFont val="Frutiger 45 Light"/>
        <family val="2"/>
      </rPr>
      <t>Grande-Bretagne</t>
    </r>
  </si>
  <si>
    <r>
      <rPr>
        <sz val="10"/>
        <rFont val="Frutiger 45 Light"/>
      </rPr>
      <t>Distance moyenne en km pour parvenir au point d’accès le plus proche</t>
    </r>
  </si>
  <si>
    <r>
      <rPr>
        <sz val="10"/>
        <rFont val="Frutiger 45 Light"/>
      </rPr>
      <t>EC7</t>
    </r>
  </si>
  <si>
    <r>
      <rPr>
        <sz val="10"/>
        <rFont val="Frutiger 45 Light"/>
      </rPr>
      <t>France</t>
    </r>
  </si>
  <si>
    <r>
      <rPr>
        <sz val="10"/>
        <rFont val="Frutiger 45 Light"/>
      </rPr>
      <t>Distance moyenne en km pour parvenir au point d’accès le plus proche</t>
    </r>
  </si>
  <si>
    <r>
      <rPr>
        <sz val="10"/>
        <rFont val="Frutiger 45 Light"/>
      </rPr>
      <t>EC7</t>
    </r>
  </si>
  <si>
    <r>
      <rPr>
        <sz val="10"/>
        <rFont val="Frutiger 45 Light"/>
        <family val="2"/>
      </rPr>
      <t>Irlande</t>
    </r>
  </si>
  <si>
    <r>
      <rPr>
        <sz val="10"/>
        <rFont val="Frutiger 45 Light"/>
      </rPr>
      <t>Distance moyenne en km pour parvenir au point d’accès le plus proche</t>
    </r>
  </si>
  <si>
    <r>
      <rPr>
        <sz val="10"/>
        <rFont val="Frutiger 45 Light"/>
      </rPr>
      <t>EC7</t>
    </r>
  </si>
  <si>
    <r>
      <rPr>
        <sz val="10"/>
        <rFont val="Frutiger 45 Light"/>
      </rPr>
      <t>Italie</t>
    </r>
  </si>
  <si>
    <r>
      <rPr>
        <sz val="10"/>
        <rFont val="Frutiger 45 Light"/>
      </rPr>
      <t>Distance moyenne en km pour parvenir au point d’accès le plus proche</t>
    </r>
  </si>
  <si>
    <r>
      <rPr>
        <sz val="10"/>
        <rFont val="Frutiger 45 Light"/>
      </rPr>
      <t>EC7</t>
    </r>
  </si>
  <si>
    <r>
      <rPr>
        <sz val="10"/>
        <rFont val="Frutiger 45 Light"/>
      </rPr>
      <t>Allemagne</t>
    </r>
  </si>
  <si>
    <r>
      <rPr>
        <sz val="10"/>
        <rFont val="Frutiger 45 Light"/>
      </rPr>
      <t>Distance moyenne en km pour parvenir au point d’accès le plus proche</t>
    </r>
  </si>
  <si>
    <r>
      <rPr>
        <sz val="10"/>
        <rFont val="Frutiger 45 Light"/>
      </rPr>
      <t>EC7</t>
    </r>
  </si>
  <si>
    <r>
      <rPr>
        <sz val="10"/>
        <rFont val="Frutiger 45 Light"/>
      </rPr>
      <t>Danemark</t>
    </r>
  </si>
  <si>
    <r>
      <rPr>
        <sz val="10"/>
        <rFont val="Frutiger 45 Light"/>
      </rPr>
      <t>Distance moyenne en km pour parvenir au point d’accès le plus proche</t>
    </r>
  </si>
  <si>
    <r>
      <rPr>
        <sz val="10"/>
        <rFont val="Frutiger 45 Light"/>
      </rPr>
      <t>EC7</t>
    </r>
  </si>
  <si>
    <r>
      <rPr>
        <sz val="9"/>
        <rFont val="Frutiger 45 Light"/>
        <family val="2"/>
      </rPr>
      <t>1) Au moment de la clôture de rédaction, la valeur pour l’année 2012/2011 était disponible pour la Suisse uniquement. C’est la raison pour laquelle les valeurs de 2010 sont présentées pour tous les pays.</t>
    </r>
  </si>
  <si>
    <r>
      <rPr>
        <sz val="9"/>
        <rFont val="Frutiger 45 Light"/>
        <family val="2"/>
      </rPr>
      <t>2) Pour qu’une comparaison soit possible, il faut tenir compte du nombre d’habitants dans les différents pays. Les données brutes sont transformées avec la même méthode que pour le calcul du réseau optimal d’offices de poste effectué par l’Autorité de régulation (www.postreg.ch). Les calculs sont fondés sur les données de l’UPU, accessibles au public (www.upu.int).</t>
    </r>
  </si>
  <si>
    <r>
      <rPr>
        <sz val="9"/>
        <rFont val="Frutiger 45 Light"/>
        <family val="2"/>
      </rPr>
      <t>3) La densité des points d'accès n'est plus enregistrée par type et par pays depuis 2012</t>
    </r>
  </si>
  <si>
    <r>
      <rPr>
        <u/>
        <sz val="10"/>
        <color rgb="FF0000FF"/>
        <rFont val="Frutiger 45 Light"/>
        <family val="2"/>
      </rPr>
      <t>Retour</t>
    </r>
  </si>
  <si>
    <r>
      <rPr>
        <b/>
        <sz val="10"/>
        <rFont val="Frutiger 45 Light"/>
        <family val="2"/>
      </rPr>
      <t>Parts de marché</t>
    </r>
  </si>
  <si>
    <r>
      <rPr>
        <sz val="10"/>
        <rFont val="Frutiger 45 Light"/>
      </rPr>
      <t>Notes de bas de page</t>
    </r>
  </si>
  <si>
    <r>
      <rPr>
        <sz val="10"/>
        <rFont val="Frutiger 45 Light"/>
      </rPr>
      <t>Index GRI</t>
    </r>
  </si>
  <si>
    <r>
      <rPr>
        <b/>
        <sz val="10"/>
        <rFont val="Frutiger 45 Light"/>
        <family val="2"/>
      </rPr>
      <t>PostLogistics</t>
    </r>
  </si>
  <si>
    <r>
      <rPr>
        <sz val="10"/>
        <rFont val="Frutiger 45 Light"/>
      </rPr>
      <t>Colis (PostLogistics)</t>
    </r>
  </si>
  <si>
    <r>
      <rPr>
        <sz val="10"/>
        <rFont val="Frutiger 45 Light"/>
      </rPr>
      <t>%</t>
    </r>
  </si>
  <si>
    <r>
      <rPr>
        <b/>
        <sz val="10"/>
        <rFont val="Frutiger 45 Light"/>
        <family val="2"/>
      </rPr>
      <t>international</t>
    </r>
  </si>
  <si>
    <r>
      <rPr>
        <sz val="10"/>
        <rFont val="Frutiger 45 Light"/>
        <family val="2"/>
      </rPr>
      <t>Courrier, importation et exportation Suisse</t>
    </r>
  </si>
  <si>
    <r>
      <rPr>
        <sz val="10"/>
        <rFont val="Frutiger 45 Light"/>
        <family val="2"/>
      </rPr>
      <t>en % du chiffre d’affaires</t>
    </r>
  </si>
  <si>
    <r>
      <rPr>
        <sz val="10"/>
        <rFont val="Frutiger 45 Light"/>
      </rPr>
      <t>1, 2</t>
    </r>
  </si>
  <si>
    <r>
      <rPr>
        <sz val="10"/>
        <rFont val="Frutiger 45 Light"/>
        <family val="2"/>
      </rPr>
      <t>Coursier, express et colis, importation et exportation</t>
    </r>
  </si>
  <si>
    <r>
      <rPr>
        <sz val="10"/>
        <rFont val="Frutiger 45 Light"/>
        <family val="2"/>
      </rPr>
      <t>en % du chiffre d’affaires</t>
    </r>
  </si>
  <si>
    <r>
      <rPr>
        <b/>
        <sz val="10"/>
        <rFont val="Frutiger 45 Light"/>
        <family val="2"/>
      </rPr>
      <t>PostFinance</t>
    </r>
  </si>
  <si>
    <r>
      <rPr>
        <sz val="10"/>
        <rFont val="Frutiger 45 Light"/>
      </rPr>
      <t>Opérations passives</t>
    </r>
  </si>
  <si>
    <r>
      <rPr>
        <sz val="10"/>
        <rFont val="Frutiger 45 Light"/>
      </rPr>
      <t>%</t>
    </r>
  </si>
  <si>
    <r>
      <rPr>
        <sz val="10"/>
        <rFont val="Frutiger 45 Light"/>
      </rPr>
      <t>3, 6</t>
    </r>
  </si>
  <si>
    <r>
      <rPr>
        <b/>
        <sz val="10"/>
        <rFont val="Frutiger 45 Light"/>
        <family val="2"/>
      </rPr>
      <t>CarPostal</t>
    </r>
  </si>
  <si>
    <r>
      <rPr>
        <sz val="10"/>
        <rFont val="Frutiger 45 Light"/>
        <family val="2"/>
      </rPr>
      <t>Transports régionaux de voyageurs (en vertu de la LTV route/rail)</t>
    </r>
  </si>
  <si>
    <r>
      <rPr>
        <sz val="10"/>
        <rFont val="Frutiger 45 Light"/>
      </rPr>
      <t>%</t>
    </r>
  </si>
  <si>
    <r>
      <rPr>
        <sz val="10"/>
        <rFont val="Frutiger 45 Light"/>
        <family val="2"/>
      </rPr>
      <t>2, 4</t>
    </r>
  </si>
  <si>
    <r>
      <rPr>
        <sz val="9"/>
        <rFont val="Frutiger 45 Light"/>
        <family val="2"/>
      </rPr>
      <t>1) A partir de l’exercice 2012, Swiss Post International ne constitue plus un segment autonome. Les valeurs la concernant ont été répercutées sur les unités d'affaires PostMail et PostLogistics au 1</t>
    </r>
    <r>
      <rPr>
        <vertAlign val="superscript"/>
        <sz val="9"/>
        <rFont val="Frutiger 45 Light"/>
      </rPr>
      <t>er</t>
    </r>
    <r>
      <rPr>
        <sz val="9"/>
        <rFont val="Frutiger 45 Light"/>
        <family val="2"/>
      </rPr>
      <t xml:space="preserve"> janvier 2012.</t>
    </r>
  </si>
  <si>
    <r>
      <rPr>
        <sz val="9"/>
        <rFont val="Frutiger 45 Light"/>
        <family val="2"/>
      </rPr>
      <t>2</t>
    </r>
    <r>
      <rPr>
        <sz val="9"/>
        <rFont val="Frutiger 45 Light"/>
      </rPr>
      <t>) Valeurs de l’exercice précédent adaptées</t>
    </r>
  </si>
  <si>
    <r>
      <rPr>
        <sz val="9"/>
        <rFont val="Frutiger 45 Light"/>
        <family val="2"/>
      </rPr>
      <t>3</t>
    </r>
    <r>
      <rPr>
        <sz val="9"/>
        <rFont val="Frutiger 45 Light"/>
      </rPr>
      <t>) Les opérations passives comprennent la prise en charge des fonds des clients.</t>
    </r>
  </si>
  <si>
    <r>
      <rPr>
        <sz val="9"/>
        <rFont val="Frutiger 45 Light"/>
        <family val="2"/>
      </rPr>
      <t>4) Transport régional de voyageurs aux termes de la loi fédérale sur les chemins de fer, part de marché absolue: chiffre d'affaires de CarPostal par rapport au chiffre d'affaires du marché.</t>
    </r>
  </si>
  <si>
    <r>
      <rPr>
        <sz val="9"/>
        <rFont val="Frutiger 45 Light"/>
        <family val="2"/>
      </rPr>
      <t>5) Y compris clients privés gérés par PV</t>
    </r>
  </si>
  <si>
    <r>
      <rPr>
        <sz val="9"/>
        <rFont val="Frutiger 45 Light"/>
        <family val="2"/>
      </rPr>
      <t>6) Valeur réelle 2013 provisoire (nov. 2013), années précédentes adaptées après le changement de raison sociale en PostFinance SA à fin juin 2013.</t>
    </r>
  </si>
  <si>
    <r>
      <rPr>
        <sz val="9"/>
        <rFont val="Frutiger 45 Light"/>
        <family val="2"/>
      </rPr>
      <t>7) A compter de 2014, les volumes TNT ne sont plus intégrés dans le calcul des parts de marché, de manière à assurer la concordance avec les volumes présentés. L'année 2013 est présentée en outre comme valeur de comparaison. Les valeurs des exercices 2005 à 2012 ne peuvent pas être comparées.</t>
    </r>
  </si>
  <si>
    <r>
      <rPr>
        <sz val="9"/>
        <rFont val="Frutiger 45 Light"/>
        <family val="2"/>
      </rPr>
      <t>8) Valeur provisoire</t>
    </r>
  </si>
  <si>
    <r>
      <rPr>
        <u/>
        <sz val="10"/>
        <color rgb="FF0000FF"/>
        <rFont val="Frutiger 45 Light"/>
        <family val="2"/>
      </rPr>
      <t>Retour</t>
    </r>
  </si>
  <si>
    <r>
      <rPr>
        <b/>
        <sz val="10"/>
        <rFont val="Frutiger 45 Light"/>
        <family val="2"/>
      </rPr>
      <t>Effectif</t>
    </r>
  </si>
  <si>
    <r>
      <rPr>
        <sz val="10"/>
        <rFont val="Frutiger 45 Light"/>
      </rPr>
      <t>Notes de bas de page</t>
    </r>
  </si>
  <si>
    <r>
      <rPr>
        <sz val="10"/>
        <rFont val="Frutiger 45 Light"/>
      </rPr>
      <t>Index GRI</t>
    </r>
  </si>
  <si>
    <r>
      <rPr>
        <b/>
        <sz val="10"/>
        <rFont val="Frutiger 45 Light"/>
        <family val="2"/>
      </rPr>
      <t>Groupe</t>
    </r>
  </si>
  <si>
    <r>
      <rPr>
        <sz val="10"/>
        <rFont val="Frutiger 45 Light"/>
      </rPr>
      <t>Effectif Groupe</t>
    </r>
  </si>
  <si>
    <r>
      <rPr>
        <sz val="10"/>
        <rFont val="Frutiger 45 Light"/>
      </rPr>
      <t>Unités de personnel</t>
    </r>
  </si>
  <si>
    <r>
      <rPr>
        <sz val="10"/>
        <rFont val="Frutiger 45 Light"/>
      </rPr>
      <t>1, 2</t>
    </r>
  </si>
  <si>
    <r>
      <rPr>
        <sz val="10"/>
        <rFont val="Frutiger 45 Light"/>
      </rPr>
      <t>G4-10</t>
    </r>
  </si>
  <si>
    <r>
      <rPr>
        <sz val="10"/>
        <rFont val="Frutiger 45 Light"/>
        <family val="2"/>
      </rPr>
      <t>Etranger</t>
    </r>
  </si>
  <si>
    <r>
      <rPr>
        <sz val="10"/>
        <rFont val="Frutiger 45 Light"/>
      </rPr>
      <t>Unités de personnel</t>
    </r>
  </si>
  <si>
    <r>
      <rPr>
        <sz val="10"/>
        <rFont val="Frutiger 45 Light"/>
      </rPr>
      <t>1, 2</t>
    </r>
  </si>
  <si>
    <r>
      <rPr>
        <sz val="10"/>
        <rFont val="Frutiger 45 Light"/>
      </rPr>
      <t>G4-10</t>
    </r>
  </si>
  <si>
    <r>
      <rPr>
        <sz val="10"/>
        <rFont val="Frutiger 45 Light"/>
      </rPr>
      <t>Part</t>
    </r>
  </si>
  <si>
    <r>
      <rPr>
        <sz val="10"/>
        <rFont val="Frutiger 45 Light"/>
      </rPr>
      <t>%</t>
    </r>
  </si>
  <si>
    <r>
      <rPr>
        <sz val="10"/>
        <rFont val="Frutiger 45 Light"/>
      </rPr>
      <t>1, 2</t>
    </r>
  </si>
  <si>
    <r>
      <rPr>
        <sz val="10"/>
        <rFont val="Frutiger 45 Light"/>
      </rPr>
      <t>G4-10</t>
    </r>
  </si>
  <si>
    <r>
      <rPr>
        <sz val="10"/>
        <rFont val="Frutiger 45 Light"/>
      </rPr>
      <t>Effectif Groupe</t>
    </r>
  </si>
  <si>
    <r>
      <rPr>
        <sz val="10"/>
        <rFont val="Frutiger 45 Light"/>
      </rPr>
      <t>Personnes</t>
    </r>
  </si>
  <si>
    <r>
      <rPr>
        <sz val="10"/>
        <rFont val="Frutiger 45 Light"/>
      </rPr>
      <t>G4-10</t>
    </r>
  </si>
  <si>
    <r>
      <rPr>
        <sz val="10"/>
        <rFont val="Frutiger 45 Light"/>
      </rPr>
      <t>Etranger</t>
    </r>
  </si>
  <si>
    <r>
      <rPr>
        <sz val="10"/>
        <rFont val="Frutiger 45 Light"/>
      </rPr>
      <t>Personnes</t>
    </r>
  </si>
  <si>
    <r>
      <rPr>
        <sz val="10"/>
        <rFont val="Frutiger 45 Light"/>
      </rPr>
      <t>G4-10</t>
    </r>
  </si>
  <si>
    <r>
      <rPr>
        <sz val="10"/>
        <rFont val="Frutiger 45 Light"/>
      </rPr>
      <t>Part</t>
    </r>
  </si>
  <si>
    <r>
      <rPr>
        <sz val="10"/>
        <rFont val="Frutiger 45 Light"/>
      </rPr>
      <t>%</t>
    </r>
  </si>
  <si>
    <r>
      <rPr>
        <sz val="10"/>
        <rFont val="Frutiger 45 Light"/>
      </rPr>
      <t>G4-10</t>
    </r>
  </si>
  <si>
    <r>
      <rPr>
        <b/>
        <sz val="10"/>
        <rFont val="Frutiger 45 Light"/>
        <family val="2"/>
      </rPr>
      <t>Unités</t>
    </r>
  </si>
  <si>
    <r>
      <rPr>
        <sz val="10"/>
        <rFont val="Frutiger 45 Light"/>
        <family val="2"/>
      </rPr>
      <t>Effectif Unités</t>
    </r>
  </si>
  <si>
    <r>
      <rPr>
        <sz val="10"/>
        <rFont val="Frutiger 45 Light"/>
        <family val="2"/>
      </rPr>
      <t>Unités de personnel</t>
    </r>
  </si>
  <si>
    <r>
      <rPr>
        <sz val="10"/>
        <rFont val="Frutiger 45 Light"/>
      </rPr>
      <t>1, 2</t>
    </r>
  </si>
  <si>
    <r>
      <rPr>
        <sz val="10"/>
        <rFont val="Frutiger 45 Light"/>
      </rPr>
      <t>G4-10</t>
    </r>
  </si>
  <si>
    <r>
      <rPr>
        <sz val="10"/>
        <rFont val="Frutiger 45 Light"/>
        <family val="2"/>
      </rPr>
      <t>PostMail</t>
    </r>
  </si>
  <si>
    <r>
      <rPr>
        <sz val="10"/>
        <rFont val="Frutiger 45 Light"/>
        <family val="2"/>
      </rPr>
      <t>Unités de personnel</t>
    </r>
  </si>
  <si>
    <r>
      <rPr>
        <sz val="10"/>
        <rFont val="Frutiger 45 Light"/>
      </rPr>
      <t>1, 2</t>
    </r>
  </si>
  <si>
    <r>
      <rPr>
        <sz val="10"/>
        <rFont val="Frutiger 45 Light"/>
      </rPr>
      <t>G4-10</t>
    </r>
  </si>
  <si>
    <r>
      <rPr>
        <sz val="10"/>
        <rFont val="Frutiger 45 Light"/>
        <family val="2"/>
      </rPr>
      <t>Swiss Post Solutions</t>
    </r>
  </si>
  <si>
    <r>
      <rPr>
        <sz val="10"/>
        <rFont val="Frutiger 45 Light"/>
        <family val="2"/>
      </rPr>
      <t>Unités de personnel</t>
    </r>
  </si>
  <si>
    <r>
      <rPr>
        <sz val="10"/>
        <rFont val="Frutiger 45 Light"/>
      </rPr>
      <t>1, 2</t>
    </r>
  </si>
  <si>
    <r>
      <rPr>
        <sz val="10"/>
        <rFont val="Frutiger 45 Light"/>
      </rPr>
      <t>G4-10</t>
    </r>
  </si>
  <si>
    <r>
      <rPr>
        <sz val="10"/>
        <rFont val="Frutiger 45 Light"/>
        <family val="2"/>
      </rPr>
      <t>Réseau postal et vente</t>
    </r>
  </si>
  <si>
    <r>
      <rPr>
        <sz val="10"/>
        <rFont val="Frutiger 45 Light"/>
        <family val="2"/>
      </rPr>
      <t>Unités de personnel</t>
    </r>
  </si>
  <si>
    <r>
      <rPr>
        <sz val="10"/>
        <rFont val="Frutiger 45 Light"/>
      </rPr>
      <t>1, 2</t>
    </r>
  </si>
  <si>
    <r>
      <rPr>
        <sz val="10"/>
        <rFont val="Frutiger 45 Light"/>
      </rPr>
      <t>G4-10</t>
    </r>
  </si>
  <si>
    <r>
      <rPr>
        <sz val="10"/>
        <rFont val="Frutiger 45 Light"/>
        <family val="2"/>
      </rPr>
      <t>PostLogistics</t>
    </r>
  </si>
  <si>
    <r>
      <rPr>
        <sz val="10"/>
        <rFont val="Frutiger 45 Light"/>
        <family val="2"/>
      </rPr>
      <t>Unités de personnel</t>
    </r>
  </si>
  <si>
    <r>
      <rPr>
        <sz val="10"/>
        <rFont val="Frutiger 45 Light"/>
      </rPr>
      <t>1, 2</t>
    </r>
  </si>
  <si>
    <r>
      <rPr>
        <sz val="10"/>
        <rFont val="Frutiger 45 Light"/>
      </rPr>
      <t>G4-10</t>
    </r>
  </si>
  <si>
    <r>
      <rPr>
        <sz val="10"/>
        <rFont val="Frutiger 45 Light"/>
        <family val="2"/>
      </rPr>
      <t>PostFinance</t>
    </r>
  </si>
  <si>
    <r>
      <rPr>
        <sz val="10"/>
        <rFont val="Frutiger 45 Light"/>
        <family val="2"/>
      </rPr>
      <t>Unités de personnel</t>
    </r>
  </si>
  <si>
    <r>
      <rPr>
        <sz val="10"/>
        <rFont val="Frutiger 45 Light"/>
      </rPr>
      <t>1, 2</t>
    </r>
  </si>
  <si>
    <r>
      <rPr>
        <sz val="10"/>
        <rFont val="Frutiger 45 Light"/>
      </rPr>
      <t>G4-10</t>
    </r>
  </si>
  <si>
    <r>
      <rPr>
        <sz val="10"/>
        <rFont val="Frutiger 45 Light"/>
        <family val="2"/>
      </rPr>
      <t>CarPostal</t>
    </r>
  </si>
  <si>
    <r>
      <rPr>
        <sz val="10"/>
        <rFont val="Frutiger 45 Light"/>
        <family val="2"/>
      </rPr>
      <t>Unités de personnel</t>
    </r>
  </si>
  <si>
    <r>
      <rPr>
        <sz val="10"/>
        <rFont val="Frutiger 45 Light"/>
      </rPr>
      <t>1, 2</t>
    </r>
  </si>
  <si>
    <r>
      <rPr>
        <sz val="10"/>
        <rFont val="Frutiger 45 Light"/>
      </rPr>
      <t>G4-10</t>
    </r>
  </si>
  <si>
    <r>
      <rPr>
        <sz val="10"/>
        <rFont val="Frutiger 45 Light"/>
        <family val="2"/>
      </rPr>
      <t>Autres</t>
    </r>
  </si>
  <si>
    <r>
      <rPr>
        <sz val="10"/>
        <rFont val="Frutiger 45 Light"/>
        <family val="2"/>
      </rPr>
      <t>Unités de personnel</t>
    </r>
  </si>
  <si>
    <r>
      <rPr>
        <sz val="10"/>
        <rFont val="Frutiger 45 Light"/>
      </rPr>
      <t>1, 2</t>
    </r>
  </si>
  <si>
    <r>
      <rPr>
        <sz val="10"/>
        <rFont val="Frutiger 45 Light"/>
      </rPr>
      <t>G4-10</t>
    </r>
  </si>
  <si>
    <r>
      <rPr>
        <sz val="10"/>
        <rFont val="Frutiger 45 Light"/>
        <family val="2"/>
      </rPr>
      <t>Effectif Unités</t>
    </r>
  </si>
  <si>
    <r>
      <rPr>
        <sz val="10"/>
        <rFont val="Frutiger 45 Light"/>
        <family val="2"/>
      </rPr>
      <t>Personnes</t>
    </r>
  </si>
  <si>
    <r>
      <rPr>
        <sz val="10"/>
        <rFont val="Frutiger 45 Light"/>
      </rPr>
      <t>G4-10</t>
    </r>
  </si>
  <si>
    <r>
      <rPr>
        <sz val="10"/>
        <rFont val="Frutiger 45 Light"/>
        <family val="2"/>
      </rPr>
      <t>PostMail</t>
    </r>
  </si>
  <si>
    <r>
      <rPr>
        <sz val="10"/>
        <rFont val="Frutiger 45 Light"/>
        <family val="2"/>
      </rPr>
      <t>Personnes</t>
    </r>
  </si>
  <si>
    <r>
      <rPr>
        <sz val="10"/>
        <rFont val="Frutiger 45 Light"/>
      </rPr>
      <t>G4-10</t>
    </r>
  </si>
  <si>
    <r>
      <rPr>
        <sz val="10"/>
        <rFont val="Frutiger 45 Light"/>
        <family val="2"/>
      </rPr>
      <t>Swiss Post Solutions</t>
    </r>
  </si>
  <si>
    <r>
      <rPr>
        <sz val="10"/>
        <rFont val="Frutiger 45 Light"/>
        <family val="2"/>
      </rPr>
      <t>Personnes</t>
    </r>
  </si>
  <si>
    <r>
      <rPr>
        <sz val="10"/>
        <rFont val="Frutiger 45 Light"/>
      </rPr>
      <t>G4-10</t>
    </r>
  </si>
  <si>
    <r>
      <rPr>
        <sz val="10"/>
        <rFont val="Frutiger 45 Light"/>
        <family val="2"/>
      </rPr>
      <t>Réseau postal et vente</t>
    </r>
  </si>
  <si>
    <r>
      <rPr>
        <sz val="10"/>
        <rFont val="Frutiger 45 Light"/>
        <family val="2"/>
      </rPr>
      <t>Personnes</t>
    </r>
  </si>
  <si>
    <r>
      <rPr>
        <sz val="10"/>
        <rFont val="Frutiger 45 Light"/>
      </rPr>
      <t>G4-10</t>
    </r>
  </si>
  <si>
    <r>
      <rPr>
        <sz val="10"/>
        <rFont val="Frutiger 45 Light"/>
        <family val="2"/>
      </rPr>
      <t>PostLogistics</t>
    </r>
  </si>
  <si>
    <r>
      <rPr>
        <sz val="10"/>
        <rFont val="Frutiger 45 Light"/>
        <family val="2"/>
      </rPr>
      <t>Personnes</t>
    </r>
  </si>
  <si>
    <r>
      <rPr>
        <sz val="10"/>
        <rFont val="Frutiger 45 Light"/>
      </rPr>
      <t>G4-10</t>
    </r>
  </si>
  <si>
    <r>
      <rPr>
        <sz val="10"/>
        <rFont val="Frutiger 45 Light"/>
        <family val="2"/>
      </rPr>
      <t>PostFinance</t>
    </r>
  </si>
  <si>
    <r>
      <rPr>
        <sz val="10"/>
        <rFont val="Frutiger 45 Light"/>
        <family val="2"/>
      </rPr>
      <t>Personnes</t>
    </r>
  </si>
  <si>
    <r>
      <rPr>
        <sz val="10"/>
        <rFont val="Frutiger 45 Light"/>
      </rPr>
      <t>G4-10</t>
    </r>
  </si>
  <si>
    <r>
      <rPr>
        <sz val="10"/>
        <rFont val="Frutiger 45 Light"/>
        <family val="2"/>
      </rPr>
      <t>CarPostal</t>
    </r>
  </si>
  <si>
    <r>
      <rPr>
        <sz val="10"/>
        <rFont val="Frutiger 45 Light"/>
        <family val="2"/>
      </rPr>
      <t>Personnes</t>
    </r>
  </si>
  <si>
    <r>
      <rPr>
        <sz val="10"/>
        <rFont val="Frutiger 45 Light"/>
      </rPr>
      <t>G4-10</t>
    </r>
  </si>
  <si>
    <r>
      <rPr>
        <sz val="10"/>
        <rFont val="Frutiger 45 Light"/>
        <family val="2"/>
      </rPr>
      <t>Autres</t>
    </r>
  </si>
  <si>
    <r>
      <rPr>
        <sz val="10"/>
        <rFont val="Frutiger 45 Light"/>
        <family val="2"/>
      </rPr>
      <t>Personnes</t>
    </r>
  </si>
  <si>
    <r>
      <rPr>
        <sz val="10"/>
        <rFont val="Frutiger 45 Light"/>
      </rPr>
      <t>G4-10</t>
    </r>
  </si>
  <si>
    <r>
      <rPr>
        <b/>
        <sz val="10"/>
        <rFont val="Frutiger 45 Light"/>
        <family val="2"/>
      </rPr>
      <t>Groupe Suisse selon les fonctions</t>
    </r>
  </si>
  <si>
    <r>
      <rPr>
        <sz val="10"/>
        <color rgb="FF000000"/>
        <rFont val="Frutiger 45 Light"/>
        <family val="2"/>
      </rPr>
      <t>Logistique + Production</t>
    </r>
  </si>
  <si>
    <r>
      <rPr>
        <sz val="10"/>
        <rFont val="Frutiger 45 Light"/>
      </rPr>
      <t>Personnes</t>
    </r>
  </si>
  <si>
    <r>
      <rPr>
        <sz val="10"/>
        <rFont val="Frutiger 45 Light"/>
      </rPr>
      <t>1, 3</t>
    </r>
  </si>
  <si>
    <r>
      <rPr>
        <sz val="10"/>
        <rFont val="Frutiger 45 Light"/>
      </rPr>
      <t>G4-10</t>
    </r>
  </si>
  <si>
    <r>
      <rPr>
        <sz val="10"/>
        <color rgb="FF000000"/>
        <rFont val="Frutiger 45 Light"/>
        <family val="2"/>
      </rPr>
      <t>Distribution</t>
    </r>
  </si>
  <si>
    <r>
      <rPr>
        <sz val="10"/>
        <rFont val="Frutiger 45 Light"/>
      </rPr>
      <t>Personnes</t>
    </r>
  </si>
  <si>
    <r>
      <rPr>
        <sz val="10"/>
        <rFont val="Frutiger 45 Light"/>
      </rPr>
      <t>1, 3</t>
    </r>
  </si>
  <si>
    <r>
      <rPr>
        <sz val="10"/>
        <rFont val="Frutiger 45 Light"/>
      </rPr>
      <t>G4-10</t>
    </r>
  </si>
  <si>
    <r>
      <rPr>
        <sz val="10"/>
        <color rgb="FF000000"/>
        <rFont val="Frutiger 45 Light"/>
        <family val="2"/>
      </rPr>
      <t>Tri</t>
    </r>
  </si>
  <si>
    <r>
      <rPr>
        <sz val="10"/>
        <rFont val="Frutiger 45 Light"/>
      </rPr>
      <t>Personnes</t>
    </r>
  </si>
  <si>
    <r>
      <rPr>
        <sz val="10"/>
        <rFont val="Frutiger 45 Light"/>
      </rPr>
      <t>1, 3</t>
    </r>
  </si>
  <si>
    <r>
      <rPr>
        <sz val="10"/>
        <rFont val="Frutiger 45 Light"/>
      </rPr>
      <t>G4-10</t>
    </r>
  </si>
  <si>
    <r>
      <rPr>
        <sz val="10"/>
        <color rgb="FF000000"/>
        <rFont val="Frutiger 45 Light"/>
        <family val="2"/>
      </rPr>
      <t>Fourniture de services financiers</t>
    </r>
  </si>
  <si>
    <r>
      <rPr>
        <sz val="10"/>
        <rFont val="Frutiger 45 Light"/>
      </rPr>
      <t>Personnes</t>
    </r>
  </si>
  <si>
    <r>
      <rPr>
        <sz val="10"/>
        <rFont val="Frutiger 45 Light"/>
      </rPr>
      <t>1, 3</t>
    </r>
  </si>
  <si>
    <r>
      <rPr>
        <sz val="10"/>
        <rFont val="Frutiger 45 Light"/>
      </rPr>
      <t>G4-10</t>
    </r>
  </si>
  <si>
    <r>
      <rPr>
        <sz val="10"/>
        <color rgb="FF000000"/>
        <rFont val="Frutiger 45 Light"/>
        <family val="2"/>
      </rPr>
      <t>Transport de voyageurs</t>
    </r>
  </si>
  <si>
    <r>
      <rPr>
        <sz val="10"/>
        <rFont val="Frutiger 45 Light"/>
      </rPr>
      <t>Personnes</t>
    </r>
  </si>
  <si>
    <r>
      <rPr>
        <sz val="10"/>
        <rFont val="Frutiger 45 Light"/>
      </rPr>
      <t>1, 3</t>
    </r>
  </si>
  <si>
    <r>
      <rPr>
        <sz val="10"/>
        <rFont val="Frutiger 45 Light"/>
      </rPr>
      <t>G4-10</t>
    </r>
  </si>
  <si>
    <r>
      <rPr>
        <sz val="10"/>
        <color rgb="FF000000"/>
        <rFont val="Frutiger 45 Light"/>
        <family val="2"/>
      </rPr>
      <t>Transport de marchandises</t>
    </r>
  </si>
  <si>
    <r>
      <rPr>
        <sz val="10"/>
        <rFont val="Frutiger 45 Light"/>
      </rPr>
      <t>Personnes</t>
    </r>
  </si>
  <si>
    <r>
      <rPr>
        <sz val="10"/>
        <rFont val="Frutiger 45 Light"/>
      </rPr>
      <t>1, 3</t>
    </r>
  </si>
  <si>
    <r>
      <rPr>
        <sz val="10"/>
        <rFont val="Frutiger 45 Light"/>
      </rPr>
      <t>G4-10</t>
    </r>
  </si>
  <si>
    <r>
      <rPr>
        <sz val="10"/>
        <color rgb="FF000000"/>
        <rFont val="Frutiger 45 Light"/>
        <family val="2"/>
      </rPr>
      <t>Autres</t>
    </r>
  </si>
  <si>
    <r>
      <rPr>
        <sz val="10"/>
        <rFont val="Frutiger 45 Light"/>
      </rPr>
      <t>Personnes</t>
    </r>
  </si>
  <si>
    <r>
      <rPr>
        <sz val="10"/>
        <rFont val="Frutiger 45 Light"/>
      </rPr>
      <t>1, 3</t>
    </r>
  </si>
  <si>
    <r>
      <rPr>
        <sz val="10"/>
        <rFont val="Frutiger 45 Light"/>
      </rPr>
      <t>G4-10</t>
    </r>
  </si>
  <si>
    <r>
      <rPr>
        <sz val="10"/>
        <color rgb="FF000000"/>
        <rFont val="Frutiger 45 Light"/>
        <family val="2"/>
      </rPr>
      <t>Vente</t>
    </r>
  </si>
  <si>
    <r>
      <rPr>
        <sz val="10"/>
        <rFont val="Frutiger 45 Light"/>
      </rPr>
      <t>Personnes</t>
    </r>
  </si>
  <si>
    <r>
      <rPr>
        <sz val="10"/>
        <rFont val="Frutiger 45 Light"/>
      </rPr>
      <t>1, 3</t>
    </r>
  </si>
  <si>
    <r>
      <rPr>
        <sz val="10"/>
        <rFont val="Frutiger 45 Light"/>
      </rPr>
      <t>G4-10</t>
    </r>
  </si>
  <si>
    <r>
      <rPr>
        <sz val="10"/>
        <color rgb="FF000000"/>
        <rFont val="Frutiger 45 Light"/>
        <family val="2"/>
      </rPr>
      <t>Vente opérationnelle</t>
    </r>
  </si>
  <si>
    <r>
      <rPr>
        <sz val="10"/>
        <rFont val="Frutiger 45 Light"/>
      </rPr>
      <t>Personnes</t>
    </r>
  </si>
  <si>
    <r>
      <rPr>
        <sz val="10"/>
        <rFont val="Frutiger 45 Light"/>
      </rPr>
      <t>1, 3</t>
    </r>
  </si>
  <si>
    <r>
      <rPr>
        <sz val="10"/>
        <rFont val="Frutiger 45 Light"/>
      </rPr>
      <t>G4-10</t>
    </r>
  </si>
  <si>
    <r>
      <rPr>
        <sz val="10"/>
        <color rgb="FF000000"/>
        <rFont val="Frutiger 45 Light"/>
        <family val="2"/>
      </rPr>
      <t>Autres</t>
    </r>
  </si>
  <si>
    <r>
      <rPr>
        <sz val="10"/>
        <rFont val="Frutiger 45 Light"/>
      </rPr>
      <t>Personnes</t>
    </r>
  </si>
  <si>
    <r>
      <rPr>
        <sz val="10"/>
        <rFont val="Frutiger 45 Light"/>
      </rPr>
      <t>1, 3</t>
    </r>
  </si>
  <si>
    <r>
      <rPr>
        <sz val="10"/>
        <rFont val="Frutiger 45 Light"/>
      </rPr>
      <t>G4-10</t>
    </r>
  </si>
  <si>
    <r>
      <rPr>
        <sz val="10"/>
        <color rgb="FF000000"/>
        <rFont val="Frutiger 45 Light"/>
        <family val="2"/>
      </rPr>
      <t>Marketing</t>
    </r>
  </si>
  <si>
    <r>
      <rPr>
        <sz val="10"/>
        <rFont val="Frutiger 45 Light"/>
      </rPr>
      <t>Personnes</t>
    </r>
  </si>
  <si>
    <r>
      <rPr>
        <sz val="10"/>
        <rFont val="Frutiger 45 Light"/>
      </rPr>
      <t>1, 3</t>
    </r>
  </si>
  <si>
    <r>
      <rPr>
        <sz val="10"/>
        <rFont val="Frutiger 45 Light"/>
      </rPr>
      <t>G4-10</t>
    </r>
  </si>
  <si>
    <r>
      <rPr>
        <sz val="10"/>
        <color rgb="FF000000"/>
        <rFont val="Frutiger 45 Light"/>
        <family val="2"/>
      </rPr>
      <t>Informatique</t>
    </r>
  </si>
  <si>
    <r>
      <rPr>
        <sz val="10"/>
        <rFont val="Frutiger 45 Light"/>
      </rPr>
      <t>Personnes</t>
    </r>
  </si>
  <si>
    <r>
      <rPr>
        <sz val="10"/>
        <rFont val="Frutiger 45 Light"/>
      </rPr>
      <t>1, 3</t>
    </r>
  </si>
  <si>
    <r>
      <rPr>
        <sz val="10"/>
        <rFont val="Frutiger 45 Light"/>
      </rPr>
      <t>G4-10</t>
    </r>
  </si>
  <si>
    <r>
      <rPr>
        <sz val="10"/>
        <color rgb="FF000000"/>
        <rFont val="Frutiger 45 Light"/>
        <family val="2"/>
      </rPr>
      <t>Infrastructure et sécurité</t>
    </r>
  </si>
  <si>
    <r>
      <rPr>
        <sz val="10"/>
        <rFont val="Frutiger 45 Light"/>
      </rPr>
      <t>Personnes</t>
    </r>
  </si>
  <si>
    <r>
      <rPr>
        <sz val="10"/>
        <rFont val="Frutiger 45 Light"/>
      </rPr>
      <t>1, 3</t>
    </r>
  </si>
  <si>
    <r>
      <rPr>
        <sz val="10"/>
        <rFont val="Frutiger 45 Light"/>
      </rPr>
      <t>G4-10</t>
    </r>
  </si>
  <si>
    <r>
      <rPr>
        <sz val="10"/>
        <color rgb="FF000000"/>
        <rFont val="Frutiger 45 Light"/>
        <family val="2"/>
      </rPr>
      <t>Exploitation et entretien, service domestique</t>
    </r>
  </si>
  <si>
    <r>
      <rPr>
        <sz val="10"/>
        <rFont val="Frutiger 45 Light"/>
      </rPr>
      <t>Personnes</t>
    </r>
  </si>
  <si>
    <r>
      <rPr>
        <sz val="10"/>
        <rFont val="Frutiger 45 Light"/>
      </rPr>
      <t>1, 3</t>
    </r>
  </si>
  <si>
    <r>
      <rPr>
        <sz val="10"/>
        <rFont val="Frutiger 45 Light"/>
      </rPr>
      <t>G4-10</t>
    </r>
  </si>
  <si>
    <r>
      <rPr>
        <sz val="10"/>
        <color rgb="FF000000"/>
        <rFont val="Frutiger 45 Light"/>
        <family val="2"/>
      </rPr>
      <t>Autres</t>
    </r>
  </si>
  <si>
    <r>
      <rPr>
        <sz val="10"/>
        <rFont val="Frutiger 45 Light"/>
      </rPr>
      <t>Personnes</t>
    </r>
  </si>
  <si>
    <r>
      <rPr>
        <sz val="10"/>
        <rFont val="Frutiger 45 Light"/>
      </rPr>
      <t>1, 3</t>
    </r>
  </si>
  <si>
    <r>
      <rPr>
        <sz val="10"/>
        <rFont val="Frutiger 45 Light"/>
      </rPr>
      <t>G4-10</t>
    </r>
  </si>
  <si>
    <r>
      <rPr>
        <sz val="10"/>
        <color rgb="FF000000"/>
        <rFont val="Frutiger 45 Light"/>
        <family val="2"/>
      </rPr>
      <t>Fonctions de gestion et Fonctions Groupe</t>
    </r>
  </si>
  <si>
    <r>
      <rPr>
        <sz val="10"/>
        <rFont val="Frutiger 45 Light"/>
      </rPr>
      <t>Personnes</t>
    </r>
  </si>
  <si>
    <r>
      <rPr>
        <sz val="10"/>
        <rFont val="Frutiger 45 Light"/>
      </rPr>
      <t>1, 3</t>
    </r>
  </si>
  <si>
    <r>
      <rPr>
        <sz val="10"/>
        <rFont val="Frutiger 45 Light"/>
      </rPr>
      <t>G4-10</t>
    </r>
  </si>
  <si>
    <r>
      <rPr>
        <sz val="10"/>
        <color rgb="FF000000"/>
        <rFont val="Frutiger 45 Light"/>
        <family val="2"/>
      </rPr>
      <t>Autres fonctions</t>
    </r>
  </si>
  <si>
    <r>
      <rPr>
        <sz val="10"/>
        <rFont val="Frutiger 45 Light"/>
      </rPr>
      <t>Personnes</t>
    </r>
  </si>
  <si>
    <r>
      <rPr>
        <sz val="10"/>
        <rFont val="Frutiger 45 Light"/>
      </rPr>
      <t>1, 3</t>
    </r>
  </si>
  <si>
    <r>
      <rPr>
        <sz val="10"/>
        <rFont val="Frutiger 45 Light"/>
      </rPr>
      <t>G4-10</t>
    </r>
  </si>
  <si>
    <r>
      <rPr>
        <sz val="9"/>
        <rFont val="Frutiger 45 Light"/>
        <family val="2"/>
      </rPr>
      <t>1</t>
    </r>
    <r>
      <rPr>
        <sz val="9"/>
        <rFont val="Frutiger 45 Light"/>
      </rPr>
      <t>) Sans les apprentis</t>
    </r>
  </si>
  <si>
    <r>
      <rPr>
        <sz val="9"/>
        <rFont val="Frutiger 45 Light"/>
        <family val="2"/>
      </rPr>
      <t>2</t>
    </r>
    <r>
      <rPr>
        <sz val="9"/>
        <rFont val="Frutiger 45 Light"/>
      </rPr>
      <t>) Une unité de personnel correspond à un poste à plein temps.</t>
    </r>
  </si>
  <si>
    <r>
      <rPr>
        <sz val="9"/>
        <rFont val="Frutiger 45 Light"/>
        <family val="2"/>
      </rPr>
      <t>3) Groupe Suisse: données provenant du système du personnel, actuellement sans données sur quelque 1520 unités de personnel, soit 6087 personnes des sociétés du groupe Allenbach Verzollungsagentur GmbH, Botec Boncourt SA, Botec Logistic SA, hcri AG, Tele-Trans AG, Epsilon SA, Direct Mail Company AG, Direct Mail Logistik AG, IN-Media AG, PubliBike SA et TWINT AG.</t>
    </r>
  </si>
  <si>
    <r>
      <rPr>
        <sz val="9"/>
        <rFont val="Frutiger 45 Light"/>
        <family val="2"/>
      </rPr>
      <t>4) Données exploitables à partir de 2010.</t>
    </r>
  </si>
  <si>
    <r>
      <rPr>
        <u/>
        <sz val="10"/>
        <color rgb="FF0000FF"/>
        <rFont val="Frutiger 45 Light"/>
        <family val="2"/>
      </rPr>
      <t>Retour</t>
    </r>
  </si>
  <si>
    <r>
      <rPr>
        <b/>
        <sz val="10"/>
        <rFont val="Frutiger 45 Light"/>
        <family val="2"/>
      </rPr>
      <t>Fluctuation du personnel et départs</t>
    </r>
  </si>
  <si>
    <r>
      <rPr>
        <sz val="10"/>
        <rFont val="Frutiger 45 Light"/>
      </rPr>
      <t>Notes de bas de page</t>
    </r>
  </si>
  <si>
    <r>
      <rPr>
        <sz val="10"/>
        <rFont val="Frutiger 45 Light"/>
      </rPr>
      <t>Index GRI</t>
    </r>
  </si>
  <si>
    <r>
      <rPr>
        <sz val="10"/>
        <rFont val="Frutiger 45 Light"/>
      </rPr>
      <t>Départs de collaborateurs</t>
    </r>
  </si>
  <si>
    <r>
      <rPr>
        <sz val="10"/>
        <rFont val="Frutiger 45 Light"/>
      </rPr>
      <t>Nombre de personnes au salaire mensuel</t>
    </r>
  </si>
  <si>
    <r>
      <rPr>
        <sz val="10"/>
        <rFont val="Frutiger 45 Light"/>
      </rPr>
      <t>1, 3</t>
    </r>
  </si>
  <si>
    <r>
      <rPr>
        <sz val="10"/>
        <rFont val="Frutiger 45 Light"/>
      </rPr>
      <t>LA1</t>
    </r>
  </si>
  <si>
    <r>
      <rPr>
        <sz val="10"/>
        <rFont val="Frutiger 45 Light"/>
        <family val="2"/>
      </rPr>
      <t>Départs volontaires</t>
    </r>
  </si>
  <si>
    <r>
      <rPr>
        <sz val="10"/>
        <rFont val="Frutiger 45 Light"/>
      </rPr>
      <t>Nombre de personnes au salaire mensuel</t>
    </r>
  </si>
  <si>
    <r>
      <rPr>
        <sz val="10"/>
        <rFont val="Frutiger 45 Light"/>
      </rPr>
      <t>1, 3</t>
    </r>
  </si>
  <si>
    <r>
      <rPr>
        <sz val="10"/>
        <rFont val="Frutiger 45 Light"/>
      </rPr>
      <t>LA1</t>
    </r>
  </si>
  <si>
    <r>
      <rPr>
        <sz val="10"/>
        <rFont val="Frutiger 45 Light"/>
      </rPr>
      <t>Retraites</t>
    </r>
  </si>
  <si>
    <r>
      <rPr>
        <sz val="10"/>
        <rFont val="Frutiger 45 Light"/>
      </rPr>
      <t>Nombre de personnes au salaire mensuel</t>
    </r>
  </si>
  <si>
    <r>
      <rPr>
        <sz val="10"/>
        <rFont val="Frutiger 45 Light"/>
      </rPr>
      <t>1, 3</t>
    </r>
  </si>
  <si>
    <r>
      <rPr>
        <sz val="10"/>
        <rFont val="Frutiger 45 Light"/>
      </rPr>
      <t>LA1</t>
    </r>
  </si>
  <si>
    <r>
      <rPr>
        <sz val="10"/>
        <rFont val="Frutiger 45 Light"/>
        <family val="2"/>
      </rPr>
      <t>Contrats arrivant à échéance</t>
    </r>
  </si>
  <si>
    <r>
      <rPr>
        <sz val="10"/>
        <rFont val="Frutiger 45 Light"/>
      </rPr>
      <t>Nombre de personnes au salaire mensuel</t>
    </r>
  </si>
  <si>
    <r>
      <rPr>
        <sz val="10"/>
        <rFont val="Frutiger 45 Light"/>
      </rPr>
      <t>1, 3</t>
    </r>
  </si>
  <si>
    <r>
      <rPr>
        <sz val="10"/>
        <rFont val="Frutiger 45 Light"/>
      </rPr>
      <t>LA1</t>
    </r>
  </si>
  <si>
    <r>
      <rPr>
        <sz val="10"/>
        <rFont val="Frutiger 45 Light"/>
      </rPr>
      <t>Départ négocié</t>
    </r>
  </si>
  <si>
    <r>
      <rPr>
        <sz val="10"/>
        <rFont val="Frutiger 45 Light"/>
      </rPr>
      <t>Nombre de personnes au salaire mensuel</t>
    </r>
  </si>
  <si>
    <r>
      <rPr>
        <sz val="10"/>
        <rFont val="Frutiger 45 Light"/>
      </rPr>
      <t>1, 3</t>
    </r>
  </si>
  <si>
    <r>
      <rPr>
        <sz val="10"/>
        <rFont val="Frutiger 45 Light"/>
      </rPr>
      <t>LA1</t>
    </r>
  </si>
  <si>
    <r>
      <rPr>
        <sz val="10"/>
        <rFont val="Frutiger 45 Light"/>
      </rPr>
      <t>Licenciement par l’employeur</t>
    </r>
  </si>
  <si>
    <r>
      <rPr>
        <sz val="10"/>
        <rFont val="Frutiger 45 Light"/>
      </rPr>
      <t>Nombre de personnes au salaire mensuel</t>
    </r>
  </si>
  <si>
    <r>
      <rPr>
        <sz val="10"/>
        <rFont val="Frutiger 45 Light"/>
      </rPr>
      <t>1, 3</t>
    </r>
  </si>
  <si>
    <r>
      <rPr>
        <sz val="10"/>
        <rFont val="Frutiger 45 Light"/>
      </rPr>
      <t>LA1</t>
    </r>
  </si>
  <si>
    <r>
      <rPr>
        <sz val="10"/>
        <rFont val="Frutiger 45 Light"/>
      </rPr>
      <t>pour raisons économiques</t>
    </r>
  </si>
  <si>
    <r>
      <rPr>
        <sz val="10"/>
        <rFont val="Frutiger 45 Light"/>
      </rPr>
      <t>Nombre de personnes au salaire mensuel</t>
    </r>
  </si>
  <si>
    <r>
      <rPr>
        <sz val="10"/>
        <rFont val="Frutiger 45 Light"/>
      </rPr>
      <t>1, 3</t>
    </r>
  </si>
  <si>
    <r>
      <rPr>
        <sz val="10"/>
        <rFont val="Frutiger 45 Light"/>
      </rPr>
      <t>LA1</t>
    </r>
  </si>
  <si>
    <r>
      <rPr>
        <sz val="10"/>
        <rFont val="Frutiger 45 Light"/>
      </rPr>
      <t>pour raisons personnelles</t>
    </r>
  </si>
  <si>
    <r>
      <rPr>
        <sz val="10"/>
        <rFont val="Frutiger 45 Light"/>
      </rPr>
      <t>Nombre de personnes au salaire mensuel</t>
    </r>
  </si>
  <si>
    <r>
      <rPr>
        <sz val="10"/>
        <rFont val="Frutiger 45 Light"/>
      </rPr>
      <t>1, 3</t>
    </r>
  </si>
  <si>
    <r>
      <rPr>
        <sz val="10"/>
        <rFont val="Frutiger 45 Light"/>
      </rPr>
      <t>LA1</t>
    </r>
  </si>
  <si>
    <r>
      <rPr>
        <sz val="10"/>
        <rFont val="Frutiger 45 Light"/>
      </rPr>
      <t>Tod</t>
    </r>
  </si>
  <si>
    <r>
      <rPr>
        <sz val="10"/>
        <rFont val="Frutiger 45 Light"/>
      </rPr>
      <t>Nombre de personnes au salaire mensuel</t>
    </r>
  </si>
  <si>
    <r>
      <rPr>
        <sz val="10"/>
        <rFont val="Frutiger 45 Light"/>
      </rPr>
      <t>1, 3</t>
    </r>
  </si>
  <si>
    <r>
      <rPr>
        <sz val="10"/>
        <rFont val="Frutiger 45 Light"/>
      </rPr>
      <t>LA1</t>
    </r>
  </si>
  <si>
    <r>
      <rPr>
        <sz val="10"/>
        <rFont val="Frutiger 45 Light"/>
      </rPr>
      <t>Taux de départ global</t>
    </r>
  </si>
  <si>
    <r>
      <rPr>
        <sz val="10"/>
        <rFont val="Frutiger 45 Light"/>
      </rPr>
      <t>% de l’effectif moyen avec salaire mensuel</t>
    </r>
  </si>
  <si>
    <r>
      <rPr>
        <sz val="10"/>
        <rFont val="Frutiger 45 Light"/>
      </rPr>
      <t>1, 2, 3</t>
    </r>
  </si>
  <si>
    <r>
      <rPr>
        <sz val="10"/>
        <rFont val="Frutiger 45 Light"/>
      </rPr>
      <t>LA1</t>
    </r>
  </si>
  <si>
    <r>
      <rPr>
        <sz val="10"/>
        <rFont val="Frutiger 45 Light"/>
        <family val="2"/>
      </rPr>
      <t>Taux de fluctuation (départs volontaires)</t>
    </r>
  </si>
  <si>
    <r>
      <rPr>
        <sz val="10"/>
        <rFont val="Frutiger 45 Light"/>
      </rPr>
      <t>% de l’effectif moyen avec salaire mensuel</t>
    </r>
  </si>
  <si>
    <r>
      <rPr>
        <sz val="10"/>
        <rFont val="Frutiger 45 Light"/>
      </rPr>
      <t>1, 3</t>
    </r>
  </si>
  <si>
    <r>
      <rPr>
        <sz val="10"/>
        <rFont val="Frutiger 45 Light"/>
      </rPr>
      <t>LA1</t>
    </r>
  </si>
  <si>
    <r>
      <rPr>
        <sz val="10"/>
        <rFont val="Frutiger 45 Light"/>
        <family val="2"/>
      </rPr>
      <t>Engagements</t>
    </r>
  </si>
  <si>
    <r>
      <rPr>
        <sz val="10"/>
        <rFont val="Frutiger 45 Light"/>
        <family val="2"/>
      </rPr>
      <t>Nombre de personnes au salaire mensuel</t>
    </r>
  </si>
  <si>
    <r>
      <rPr>
        <sz val="10"/>
        <rFont val="Frutiger 45 Light"/>
        <family val="2"/>
      </rPr>
      <t>1, 3</t>
    </r>
  </si>
  <si>
    <r>
      <rPr>
        <sz val="10"/>
        <rFont val="Frutiger 45 Light"/>
      </rPr>
      <t>LA1</t>
    </r>
  </si>
  <si>
    <r>
      <rPr>
        <sz val="9"/>
        <rFont val="Frutiger 45 Light"/>
        <family val="2"/>
      </rPr>
      <t>Femmes</t>
    </r>
  </si>
  <si>
    <r>
      <rPr>
        <sz val="9"/>
        <rFont val="Frutiger 45 Light"/>
        <family val="2"/>
      </rPr>
      <t>Nombre de personnes au salaire mensuel</t>
    </r>
  </si>
  <si>
    <r>
      <rPr>
        <sz val="10"/>
        <rFont val="Frutiger 45 Light"/>
        <family val="2"/>
      </rPr>
      <t>1, 3</t>
    </r>
  </si>
  <si>
    <r>
      <rPr>
        <sz val="10"/>
        <rFont val="Frutiger 45 Light"/>
      </rPr>
      <t>LA1</t>
    </r>
  </si>
  <si>
    <r>
      <rPr>
        <sz val="9"/>
        <rFont val="Frutiger 45 Light"/>
        <family val="2"/>
      </rPr>
      <t>20 – 29 ans</t>
    </r>
  </si>
  <si>
    <r>
      <rPr>
        <sz val="9"/>
        <rFont val="Frutiger 45 Light"/>
        <family val="2"/>
      </rPr>
      <t>Nombre de personnes au salaire mensuel</t>
    </r>
  </si>
  <si>
    <r>
      <rPr>
        <sz val="10"/>
        <rFont val="Frutiger 45 Light"/>
        <family val="2"/>
      </rPr>
      <t>1, 3</t>
    </r>
  </si>
  <si>
    <r>
      <rPr>
        <sz val="10"/>
        <rFont val="Frutiger 45 Light"/>
      </rPr>
      <t>LA1</t>
    </r>
  </si>
  <si>
    <r>
      <rPr>
        <sz val="9"/>
        <rFont val="Frutiger 45 Light"/>
        <family val="2"/>
      </rPr>
      <t>30 – 49 ans</t>
    </r>
  </si>
  <si>
    <r>
      <rPr>
        <sz val="10"/>
        <rFont val="Frutiger 45 Light"/>
        <family val="2"/>
      </rPr>
      <t>Nombre de personnes au salaire mensuel</t>
    </r>
  </si>
  <si>
    <r>
      <rPr>
        <sz val="10"/>
        <rFont val="Frutiger 45 Light"/>
        <family val="2"/>
      </rPr>
      <t>1, 3</t>
    </r>
  </si>
  <si>
    <r>
      <rPr>
        <sz val="10"/>
        <rFont val="Frutiger 45 Light"/>
      </rPr>
      <t>LA1</t>
    </r>
  </si>
  <si>
    <r>
      <rPr>
        <sz val="10"/>
        <rFont val="Frutiger 45 Light"/>
        <family val="2"/>
      </rPr>
      <t>50 ans et plus</t>
    </r>
  </si>
  <si>
    <r>
      <rPr>
        <sz val="10"/>
        <rFont val="Frutiger 45 Light"/>
        <family val="2"/>
      </rPr>
      <t>Nombre de personnes au salaire mensuel</t>
    </r>
  </si>
  <si>
    <r>
      <rPr>
        <sz val="10"/>
        <rFont val="Frutiger 45 Light"/>
        <family val="2"/>
      </rPr>
      <t>1, 3</t>
    </r>
  </si>
  <si>
    <r>
      <rPr>
        <sz val="10"/>
        <rFont val="Frutiger 45 Light"/>
      </rPr>
      <t>LA1</t>
    </r>
  </si>
  <si>
    <r>
      <rPr>
        <sz val="10"/>
        <rFont val="Frutiger 45 Light"/>
        <family val="2"/>
      </rPr>
      <t>Hommes</t>
    </r>
  </si>
  <si>
    <r>
      <rPr>
        <sz val="10"/>
        <rFont val="Frutiger 45 Light"/>
        <family val="2"/>
      </rPr>
      <t>Nombre de personnes au salaire mensuel</t>
    </r>
  </si>
  <si>
    <r>
      <rPr>
        <sz val="10"/>
        <rFont val="Frutiger 45 Light"/>
        <family val="2"/>
      </rPr>
      <t>1, 3</t>
    </r>
  </si>
  <si>
    <r>
      <rPr>
        <sz val="10"/>
        <rFont val="Frutiger 45 Light"/>
      </rPr>
      <t>LA1</t>
    </r>
  </si>
  <si>
    <r>
      <rPr>
        <sz val="10"/>
        <rFont val="Frutiger 45 Light"/>
        <family val="2"/>
      </rPr>
      <t>20 – 29 ans</t>
    </r>
  </si>
  <si>
    <r>
      <rPr>
        <sz val="10"/>
        <rFont val="Frutiger 45 Light"/>
        <family val="2"/>
      </rPr>
      <t>Nombre de personnes au salaire mensuel</t>
    </r>
  </si>
  <si>
    <r>
      <rPr>
        <sz val="10"/>
        <rFont val="Frutiger 45 Light"/>
        <family val="2"/>
      </rPr>
      <t>1, 3</t>
    </r>
  </si>
  <si>
    <r>
      <rPr>
        <sz val="10"/>
        <rFont val="Frutiger 45 Light"/>
      </rPr>
      <t>LA1</t>
    </r>
  </si>
  <si>
    <r>
      <rPr>
        <sz val="10"/>
        <rFont val="Frutiger 45 Light"/>
      </rPr>
      <t>30 – 49 ans</t>
    </r>
  </si>
  <si>
    <r>
      <rPr>
        <sz val="10"/>
        <rFont val="Frutiger 45 Light"/>
      </rPr>
      <t>Nombre de personnes au salaire mensuel</t>
    </r>
  </si>
  <si>
    <r>
      <rPr>
        <sz val="10"/>
        <rFont val="Frutiger 45 Light"/>
      </rPr>
      <t>1, 3</t>
    </r>
  </si>
  <si>
    <r>
      <rPr>
        <sz val="10"/>
        <rFont val="Frutiger 45 Light"/>
      </rPr>
      <t>LA1</t>
    </r>
  </si>
  <si>
    <r>
      <rPr>
        <sz val="10"/>
        <rFont val="Frutiger 45 Light"/>
      </rPr>
      <t>50 ans et plus</t>
    </r>
  </si>
  <si>
    <r>
      <rPr>
        <sz val="10"/>
        <rFont val="Frutiger 45 Light"/>
      </rPr>
      <t>Nombre de personnes au salaire mensuel</t>
    </r>
  </si>
  <si>
    <r>
      <rPr>
        <sz val="10"/>
        <rFont val="Frutiger 45 Light"/>
      </rPr>
      <t>1, 3</t>
    </r>
  </si>
  <si>
    <r>
      <rPr>
        <sz val="10"/>
        <rFont val="Frutiger 45 Light"/>
      </rPr>
      <t>LA1</t>
    </r>
  </si>
  <si>
    <r>
      <rPr>
        <sz val="10"/>
        <rFont val="Frutiger 45 Light"/>
      </rPr>
      <t>Départs volontaires</t>
    </r>
  </si>
  <si>
    <r>
      <rPr>
        <sz val="10"/>
        <rFont val="Frutiger 45 Light"/>
      </rPr>
      <t>Nombre de personnes au salaire mensuel</t>
    </r>
  </si>
  <si>
    <r>
      <rPr>
        <sz val="10"/>
        <rFont val="Frutiger 45 Light"/>
      </rPr>
      <t>1, 3</t>
    </r>
  </si>
  <si>
    <r>
      <rPr>
        <sz val="10"/>
        <rFont val="Frutiger 45 Light"/>
      </rPr>
      <t>LA1</t>
    </r>
  </si>
  <si>
    <r>
      <rPr>
        <sz val="10"/>
        <rFont val="Frutiger 45 Light"/>
      </rPr>
      <t>Femmes</t>
    </r>
  </si>
  <si>
    <r>
      <rPr>
        <sz val="10"/>
        <rFont val="Frutiger 45 Light"/>
      </rPr>
      <t>Nombre de personnes au salaire mensuel</t>
    </r>
  </si>
  <si>
    <r>
      <rPr>
        <sz val="10"/>
        <rFont val="Frutiger 45 Light"/>
      </rPr>
      <t>1, 3</t>
    </r>
  </si>
  <si>
    <r>
      <rPr>
        <sz val="10"/>
        <rFont val="Frutiger 45 Light"/>
      </rPr>
      <t>LA1</t>
    </r>
  </si>
  <si>
    <r>
      <rPr>
        <sz val="10"/>
        <rFont val="Frutiger 45 Light"/>
      </rPr>
      <t>20 – 29 ans</t>
    </r>
  </si>
  <si>
    <r>
      <rPr>
        <sz val="10"/>
        <rFont val="Frutiger 45 Light"/>
      </rPr>
      <t>Nombre de personnes au salaire mensuel</t>
    </r>
  </si>
  <si>
    <r>
      <rPr>
        <sz val="10"/>
        <rFont val="Frutiger 45 Light"/>
      </rPr>
      <t>1, 3</t>
    </r>
  </si>
  <si>
    <r>
      <rPr>
        <sz val="10"/>
        <rFont val="Frutiger 45 Light"/>
      </rPr>
      <t>LA1</t>
    </r>
  </si>
  <si>
    <r>
      <rPr>
        <sz val="10"/>
        <rFont val="Frutiger 45 Light"/>
      </rPr>
      <t>30 – 49 ans</t>
    </r>
  </si>
  <si>
    <r>
      <rPr>
        <sz val="10"/>
        <rFont val="Frutiger 45 Light"/>
      </rPr>
      <t>Nombre de personnes au salaire mensuel</t>
    </r>
  </si>
  <si>
    <r>
      <rPr>
        <sz val="10"/>
        <rFont val="Frutiger 45 Light"/>
      </rPr>
      <t>1, 3</t>
    </r>
  </si>
  <si>
    <r>
      <rPr>
        <sz val="10"/>
        <rFont val="Frutiger 45 Light"/>
      </rPr>
      <t>LA1</t>
    </r>
  </si>
  <si>
    <r>
      <rPr>
        <sz val="10"/>
        <rFont val="Frutiger 45 Light"/>
      </rPr>
      <t>50 ans et plus</t>
    </r>
  </si>
  <si>
    <r>
      <rPr>
        <sz val="10"/>
        <rFont val="Frutiger 45 Light"/>
      </rPr>
      <t>Nombre de personnes au salaire mensuel</t>
    </r>
  </si>
  <si>
    <r>
      <rPr>
        <sz val="10"/>
        <rFont val="Frutiger 45 Light"/>
      </rPr>
      <t>1, 3</t>
    </r>
  </si>
  <si>
    <r>
      <rPr>
        <sz val="10"/>
        <rFont val="Frutiger 45 Light"/>
      </rPr>
      <t>LA1</t>
    </r>
  </si>
  <si>
    <r>
      <rPr>
        <sz val="10"/>
        <rFont val="Frutiger 45 Light"/>
      </rPr>
      <t>Hommes</t>
    </r>
  </si>
  <si>
    <r>
      <rPr>
        <sz val="10"/>
        <rFont val="Frutiger 45 Light"/>
      </rPr>
      <t>Nombre de personnes au salaire mensuel</t>
    </r>
  </si>
  <si>
    <r>
      <rPr>
        <sz val="10"/>
        <rFont val="Frutiger 45 Light"/>
      </rPr>
      <t>1, 3</t>
    </r>
  </si>
  <si>
    <r>
      <rPr>
        <sz val="10"/>
        <rFont val="Frutiger 45 Light"/>
      </rPr>
      <t>LA1</t>
    </r>
  </si>
  <si>
    <r>
      <rPr>
        <sz val="10"/>
        <rFont val="Frutiger 45 Light"/>
      </rPr>
      <t>20 – 29 ans</t>
    </r>
  </si>
  <si>
    <r>
      <rPr>
        <sz val="10"/>
        <rFont val="Frutiger 45 Light"/>
      </rPr>
      <t>Nombre de personnes au salaire mensuel</t>
    </r>
  </si>
  <si>
    <r>
      <rPr>
        <sz val="10"/>
        <rFont val="Frutiger 45 Light"/>
      </rPr>
      <t>1, 3</t>
    </r>
  </si>
  <si>
    <r>
      <rPr>
        <sz val="10"/>
        <rFont val="Frutiger 45 Light"/>
      </rPr>
      <t>LA1</t>
    </r>
  </si>
  <si>
    <r>
      <rPr>
        <sz val="10"/>
        <rFont val="Frutiger 45 Light"/>
      </rPr>
      <t>30 – 49 ans</t>
    </r>
  </si>
  <si>
    <r>
      <rPr>
        <sz val="10"/>
        <rFont val="Frutiger 45 Light"/>
      </rPr>
      <t>Nombre de personnes au salaire mensuel</t>
    </r>
  </si>
  <si>
    <r>
      <rPr>
        <sz val="10"/>
        <rFont val="Frutiger 45 Light"/>
      </rPr>
      <t>1, 3</t>
    </r>
  </si>
  <si>
    <r>
      <rPr>
        <sz val="10"/>
        <rFont val="Frutiger 45 Light"/>
      </rPr>
      <t>LA1</t>
    </r>
  </si>
  <si>
    <r>
      <rPr>
        <sz val="10"/>
        <rFont val="Frutiger 45 Light"/>
      </rPr>
      <t>50 ans et plus</t>
    </r>
  </si>
  <si>
    <r>
      <rPr>
        <sz val="10"/>
        <rFont val="Frutiger 45 Light"/>
      </rPr>
      <t>Nombre de personnes au salaire mensuel</t>
    </r>
  </si>
  <si>
    <r>
      <rPr>
        <sz val="10"/>
        <rFont val="Frutiger 45 Light"/>
      </rPr>
      <t>1, 3</t>
    </r>
  </si>
  <si>
    <r>
      <rPr>
        <sz val="10"/>
        <rFont val="Frutiger 45 Light"/>
      </rPr>
      <t>LA1</t>
    </r>
  </si>
  <si>
    <r>
      <rPr>
        <sz val="10"/>
        <rFont val="Frutiger 45 Light"/>
      </rPr>
      <t>1) Sans les apprentis</t>
    </r>
  </si>
  <si>
    <r>
      <rPr>
        <sz val="10"/>
        <rFont val="Frutiger 45 Light"/>
      </rPr>
      <t>2) Taux de départ global = personnes rétribuées par un salaire mensuel qui ont quitté la Poste au cours d’une année calendaire, exprimé en pourcentage de l’effectif moyen.</t>
    </r>
  </si>
  <si>
    <r>
      <rPr>
        <sz val="10"/>
        <rFont val="Frutiger 45 Light"/>
      </rPr>
      <t>3) Groupe Suisse: données provenant du système du personnel, actuellement sans données sur quelque 1520 unités de personnel, soit 6087 personnes des sociétés du groupe Allenbach Verzollungsagentur GmbH, Botec Boncourt SA, Botec Logistic SA, hcri AG, Tele-Trans AG, Epsilon SA, Direct Mail Company AG, Direct Mail Logistik AG, IN-Media AG, PubliBike SA et TWINT AG.</t>
    </r>
  </si>
  <si>
    <r>
      <rPr>
        <u/>
        <sz val="10"/>
        <color rgb="FF0000FF"/>
        <rFont val="Frutiger 45 Light"/>
        <family val="2"/>
      </rPr>
      <t>Retour</t>
    </r>
  </si>
  <si>
    <r>
      <rPr>
        <b/>
        <sz val="10"/>
        <rFont val="Frutiger 45 Light"/>
        <family val="2"/>
      </rPr>
      <t>Apprentis</t>
    </r>
  </si>
  <si>
    <r>
      <rPr>
        <sz val="10"/>
        <rFont val="Frutiger 45 Light"/>
      </rPr>
      <t>Notes de bas de page</t>
    </r>
  </si>
  <si>
    <r>
      <rPr>
        <sz val="10"/>
        <rFont val="Frutiger 45 Light"/>
      </rPr>
      <t>Index GRI</t>
    </r>
  </si>
  <si>
    <r>
      <rPr>
        <sz val="10"/>
        <rFont val="Frutiger 45 Light"/>
      </rPr>
      <t>Apprentis</t>
    </r>
  </si>
  <si>
    <r>
      <rPr>
        <sz val="10"/>
        <color theme="1"/>
        <rFont val="Frutiger 45 Light"/>
        <family val="2"/>
      </rPr>
      <t>Unités de personnel</t>
    </r>
  </si>
  <si>
    <r>
      <rPr>
        <sz val="10"/>
        <rFont val="Frutiger 45 Light"/>
      </rPr>
      <t>G4-10</t>
    </r>
  </si>
  <si>
    <r>
      <rPr>
        <sz val="10"/>
        <rFont val="Frutiger 45 Light"/>
        <family val="2"/>
      </rPr>
      <t>Gestionnaire de commerce de détail</t>
    </r>
  </si>
  <si>
    <r>
      <rPr>
        <sz val="10"/>
        <color theme="1"/>
        <rFont val="Frutiger 45 Light"/>
        <family val="2"/>
      </rPr>
      <t>Unités de personnel</t>
    </r>
  </si>
  <si>
    <r>
      <rPr>
        <sz val="10"/>
        <rFont val="Frutiger 45 Light"/>
      </rPr>
      <t>G4-10</t>
    </r>
  </si>
  <si>
    <r>
      <rPr>
        <sz val="10"/>
        <color theme="1"/>
        <rFont val="Frutiger 45 Light"/>
        <family val="2"/>
      </rPr>
      <t>Agent(e) relation client</t>
    </r>
  </si>
  <si>
    <r>
      <rPr>
        <sz val="10"/>
        <color theme="1"/>
        <rFont val="Frutiger 45 Light"/>
        <family val="2"/>
      </rPr>
      <t>Unités de personnel</t>
    </r>
  </si>
  <si>
    <r>
      <rPr>
        <sz val="10"/>
        <rFont val="Frutiger 45 Light"/>
        <family val="2"/>
      </rPr>
      <t>Employés de commerce</t>
    </r>
  </si>
  <si>
    <r>
      <rPr>
        <sz val="10"/>
        <color theme="1"/>
        <rFont val="Frutiger 45 Light"/>
        <family val="2"/>
      </rPr>
      <t>Unités de personnel</t>
    </r>
  </si>
  <si>
    <r>
      <rPr>
        <sz val="10"/>
        <rFont val="Frutiger 45 Light"/>
      </rPr>
      <t>G4-10</t>
    </r>
  </si>
  <si>
    <r>
      <rPr>
        <sz val="10"/>
        <rFont val="Frutiger 45 Light"/>
        <family val="2"/>
      </rPr>
      <t>Stagiaires commerce</t>
    </r>
  </si>
  <si>
    <r>
      <rPr>
        <sz val="10"/>
        <color theme="1"/>
        <rFont val="Frutiger 45 Light"/>
        <family val="2"/>
      </rPr>
      <t>Unités de personnel</t>
    </r>
  </si>
  <si>
    <r>
      <rPr>
        <sz val="10"/>
        <rFont val="Frutiger 45 Light"/>
      </rPr>
      <t>G4-10</t>
    </r>
  </si>
  <si>
    <r>
      <rPr>
        <sz val="10"/>
        <rFont val="Frutiger 45 Light"/>
        <family val="2"/>
      </rPr>
      <t>Logisticien/ne CFC distribution</t>
    </r>
  </si>
  <si>
    <r>
      <rPr>
        <sz val="10"/>
        <color theme="1"/>
        <rFont val="Frutiger 45 Light"/>
        <family val="2"/>
      </rPr>
      <t>Unités de personnel</t>
    </r>
  </si>
  <si>
    <r>
      <rPr>
        <sz val="10"/>
        <rFont val="Frutiger 45 Light"/>
      </rPr>
      <t>G4-10</t>
    </r>
  </si>
  <si>
    <r>
      <rPr>
        <sz val="10"/>
        <rFont val="Frutiger 45 Light"/>
        <family val="2"/>
      </rPr>
      <t>Logisticien/ne AFP distribution</t>
    </r>
  </si>
  <si>
    <r>
      <rPr>
        <sz val="10"/>
        <color theme="1"/>
        <rFont val="Frutiger 45 Light"/>
        <family val="2"/>
      </rPr>
      <t>Unités de personnel</t>
    </r>
  </si>
  <si>
    <r>
      <rPr>
        <sz val="10"/>
        <rFont val="Frutiger 45 Light"/>
      </rPr>
      <t>G4-10</t>
    </r>
  </si>
  <si>
    <r>
      <rPr>
        <sz val="10"/>
        <rFont val="Frutiger 45 Light"/>
        <family val="2"/>
      </rPr>
      <t>Logisticien/ne CFC stockage</t>
    </r>
  </si>
  <si>
    <r>
      <rPr>
        <sz val="10"/>
        <color theme="1"/>
        <rFont val="Frutiger 45 Light"/>
        <family val="2"/>
      </rPr>
      <t>Unités de personnel</t>
    </r>
  </si>
  <si>
    <r>
      <rPr>
        <sz val="10"/>
        <rFont val="Frutiger 45 Light"/>
      </rPr>
      <t>G4-10</t>
    </r>
  </si>
  <si>
    <r>
      <rPr>
        <sz val="10"/>
        <rFont val="Frutiger 45 Light"/>
        <family val="2"/>
      </rPr>
      <t>Conducteur/trice de véhicules lourds</t>
    </r>
  </si>
  <si>
    <r>
      <rPr>
        <sz val="10"/>
        <color theme="1"/>
        <rFont val="Frutiger 45 Light"/>
        <family val="2"/>
      </rPr>
      <t>Unités de personnel</t>
    </r>
  </si>
  <si>
    <r>
      <rPr>
        <sz val="10"/>
        <rFont val="Frutiger 45 Light"/>
      </rPr>
      <t>G4-10</t>
    </r>
  </si>
  <si>
    <r>
      <rPr>
        <sz val="10"/>
        <rFont val="Frutiger 45 Light"/>
        <family val="2"/>
      </rPr>
      <t>Informaticien/ne</t>
    </r>
  </si>
  <si>
    <r>
      <rPr>
        <sz val="10"/>
        <color theme="1"/>
        <rFont val="Frutiger 45 Light"/>
        <family val="2"/>
      </rPr>
      <t>Unités de personnel</t>
    </r>
  </si>
  <si>
    <r>
      <rPr>
        <sz val="10"/>
        <rFont val="Frutiger 45 Light"/>
      </rPr>
      <t>G4-10</t>
    </r>
  </si>
  <si>
    <r>
      <rPr>
        <sz val="10"/>
        <rFont val="Frutiger 45 Light"/>
        <family val="2"/>
      </rPr>
      <t>Médiamaticien/ne</t>
    </r>
  </si>
  <si>
    <r>
      <rPr>
        <sz val="10"/>
        <color theme="1"/>
        <rFont val="Frutiger 45 Light"/>
        <family val="2"/>
      </rPr>
      <t>Unités de personnel</t>
    </r>
  </si>
  <si>
    <r>
      <rPr>
        <sz val="10"/>
        <rFont val="Frutiger 45 Light"/>
      </rPr>
      <t>G4-10</t>
    </r>
  </si>
  <si>
    <r>
      <rPr>
        <sz val="10"/>
        <rFont val="Frutiger 45 Light"/>
        <family val="2"/>
      </rPr>
      <t>Automaticien/ne</t>
    </r>
  </si>
  <si>
    <r>
      <rPr>
        <sz val="10"/>
        <color theme="1"/>
        <rFont val="Frutiger 45 Light"/>
        <family val="2"/>
      </rPr>
      <t>Unités de personnel</t>
    </r>
  </si>
  <si>
    <r>
      <rPr>
        <sz val="10"/>
        <rFont val="Frutiger 45 Light"/>
      </rPr>
      <t>G4-10</t>
    </r>
  </si>
  <si>
    <r>
      <rPr>
        <sz val="10"/>
        <rFont val="Frutiger 45 Light"/>
        <family val="2"/>
      </rPr>
      <t>Spécialiste de l’entretien CFC</t>
    </r>
  </si>
  <si>
    <r>
      <rPr>
        <sz val="10"/>
        <color theme="1"/>
        <rFont val="Frutiger 45 Light"/>
        <family val="2"/>
      </rPr>
      <t>Unités de personnel</t>
    </r>
  </si>
  <si>
    <r>
      <rPr>
        <sz val="10"/>
        <rFont val="Frutiger 45 Light"/>
      </rPr>
      <t>G4-10</t>
    </r>
  </si>
  <si>
    <r>
      <rPr>
        <sz val="10"/>
        <rFont val="Frutiger 45 Light"/>
        <family val="2"/>
      </rPr>
      <t>Spécialiste petite enfance</t>
    </r>
  </si>
  <si>
    <r>
      <rPr>
        <sz val="10"/>
        <rFont val="Frutiger 45 Light"/>
        <family val="2"/>
      </rPr>
      <t>Personnes</t>
    </r>
  </si>
  <si>
    <r>
      <rPr>
        <sz val="10"/>
        <rFont val="Frutiger 45 Light"/>
      </rPr>
      <t>G4-10</t>
    </r>
  </si>
  <si>
    <r>
      <rPr>
        <sz val="10"/>
        <rFont val="Frutiger 45 Light"/>
      </rPr>
      <t>Taux de formation</t>
    </r>
  </si>
  <si>
    <r>
      <rPr>
        <sz val="10"/>
        <rFont val="Frutiger 45 Light"/>
      </rPr>
      <t>en % des unités de personnel</t>
    </r>
  </si>
  <si>
    <r>
      <rPr>
        <sz val="10"/>
        <rFont val="Frutiger 45 Light"/>
      </rPr>
      <t>1, 2</t>
    </r>
  </si>
  <si>
    <r>
      <rPr>
        <sz val="10"/>
        <rFont val="Frutiger 45 Light"/>
      </rPr>
      <t>G4-10</t>
    </r>
  </si>
  <si>
    <r>
      <rPr>
        <sz val="10"/>
        <rFont val="Frutiger 45 Light"/>
      </rPr>
      <t>Embauche de personnes en formation</t>
    </r>
  </si>
  <si>
    <r>
      <rPr>
        <sz val="10"/>
        <rFont val="Frutiger 45 Light"/>
      </rPr>
      <t>Personnes</t>
    </r>
  </si>
  <si>
    <r>
      <rPr>
        <sz val="10"/>
        <rFont val="Frutiger 45 Light"/>
      </rPr>
      <t>G4-10</t>
    </r>
  </si>
  <si>
    <r>
      <rPr>
        <sz val="10"/>
        <rFont val="Frutiger 45 Light"/>
      </rPr>
      <t>Part des personnes en formation embauchées</t>
    </r>
  </si>
  <si>
    <r>
      <rPr>
        <sz val="10"/>
        <rFont val="Frutiger 45 Light"/>
      </rPr>
      <t>%</t>
    </r>
  </si>
  <si>
    <r>
      <rPr>
        <sz val="10"/>
        <rFont val="Frutiger 45 Light"/>
      </rPr>
      <t>3, 4</t>
    </r>
  </si>
  <si>
    <r>
      <rPr>
        <sz val="10"/>
        <rFont val="Frutiger 45 Light"/>
      </rPr>
      <t>G4-10</t>
    </r>
  </si>
  <si>
    <r>
      <rPr>
        <sz val="9"/>
        <rFont val="Frutiger 45 Light"/>
        <family val="2"/>
      </rPr>
      <t>1) Groupe Suisse</t>
    </r>
  </si>
  <si>
    <r>
      <rPr>
        <sz val="9"/>
        <rFont val="Frutiger 45 Light"/>
        <family val="2"/>
      </rPr>
      <t>2) Sans les apprentis</t>
    </r>
  </si>
  <si>
    <r>
      <rPr>
        <sz val="9"/>
        <rFont val="Frutiger 45 Light"/>
        <family val="2"/>
      </rPr>
      <t>3) Groupe Suisse avec contrat d’apprentissage Formation professionnelle Poste</t>
    </r>
  </si>
  <si>
    <r>
      <rPr>
        <sz val="9"/>
        <rFont val="Frutiger 45 Light"/>
        <family val="2"/>
      </rPr>
      <t>4) Part des apprentis repris qui souhaitent être embauchés</t>
    </r>
  </si>
  <si>
    <r>
      <rPr>
        <u/>
        <sz val="10"/>
        <color rgb="FF0000FF"/>
        <rFont val="Frutiger 45 Light"/>
        <family val="2"/>
      </rPr>
      <t>Retour</t>
    </r>
  </si>
  <si>
    <r>
      <rPr>
        <b/>
        <sz val="10"/>
        <rFont val="Frutiger 45 Light"/>
        <family val="2"/>
      </rPr>
      <t>Relève</t>
    </r>
  </si>
  <si>
    <r>
      <rPr>
        <sz val="10"/>
        <rFont val="Frutiger 45 Light"/>
      </rPr>
      <t>Notes de bas de page</t>
    </r>
  </si>
  <si>
    <r>
      <rPr>
        <sz val="10"/>
        <rFont val="Frutiger 45 Light"/>
      </rPr>
      <t>Index GRI</t>
    </r>
  </si>
  <si>
    <r>
      <rPr>
        <sz val="10"/>
        <rFont val="Frutiger 45 Light"/>
      </rPr>
      <t>Relève</t>
    </r>
  </si>
  <si>
    <r>
      <rPr>
        <sz val="10"/>
        <rFont val="Frutiger 45 Light"/>
      </rPr>
      <t>Personnes</t>
    </r>
  </si>
  <si>
    <r>
      <rPr>
        <sz val="10"/>
        <rFont val="Frutiger 45 Light"/>
      </rPr>
      <t>G4-10</t>
    </r>
  </si>
  <si>
    <r>
      <rPr>
        <sz val="10"/>
        <rFont val="Frutiger 45 Light"/>
      </rPr>
      <t>Programme Trainee</t>
    </r>
  </si>
  <si>
    <r>
      <rPr>
        <sz val="10"/>
        <rFont val="Frutiger 45 Light"/>
      </rPr>
      <t>Personnes</t>
    </r>
  </si>
  <si>
    <r>
      <rPr>
        <sz val="10"/>
        <rFont val="Frutiger 45 Light"/>
      </rPr>
      <t>G4-10</t>
    </r>
  </si>
  <si>
    <r>
      <rPr>
        <sz val="10"/>
        <rFont val="Frutiger 45 Light"/>
      </rPr>
      <t>Stagiaires</t>
    </r>
  </si>
  <si>
    <r>
      <rPr>
        <sz val="10"/>
        <rFont val="Frutiger 45 Light"/>
      </rPr>
      <t>Personnes</t>
    </r>
  </si>
  <si>
    <r>
      <rPr>
        <sz val="10"/>
        <rFont val="Frutiger 45 Light"/>
      </rPr>
      <t>G4-10</t>
    </r>
  </si>
  <si>
    <r>
      <rPr>
        <sz val="9"/>
        <color theme="1"/>
        <rFont val="Frutiger 45 Light"/>
        <family val="2"/>
      </rPr>
      <t>1) Groupe Suisse: données provenant du système du personnel, actuellement sans données sur quelque 1520 unités de personnel, soit 6087 personnes des sociétés du groupe Allenbach Verzollungsagentur GmbH, Botec Boncourt SA, Botec Logistic SA, hcri AG, Tele-Trans AG, Epsilon SA, Direct Mail Company AG, Direct Mail Logistik AG, IN-Media AG, PubliBike SA et TWINT AG.</t>
    </r>
  </si>
  <si>
    <r>
      <rPr>
        <u/>
        <sz val="10"/>
        <color rgb="FF0000FF"/>
        <rFont val="Frutiger 45 Light"/>
        <family val="2"/>
      </rPr>
      <t>Retour</t>
    </r>
  </si>
  <si>
    <r>
      <rPr>
        <b/>
        <sz val="10"/>
        <rFont val="Frutiger 45 Light"/>
        <family val="2"/>
      </rPr>
      <t>Rapports de travail</t>
    </r>
  </si>
  <si>
    <r>
      <rPr>
        <sz val="10"/>
        <rFont val="Frutiger 45 Light"/>
      </rPr>
      <t>Notes de bas de page</t>
    </r>
  </si>
  <si>
    <r>
      <rPr>
        <sz val="10"/>
        <rFont val="Frutiger 45 Light"/>
      </rPr>
      <t>Index GRI</t>
    </r>
  </si>
  <si>
    <r>
      <rPr>
        <sz val="10"/>
        <rFont val="Frutiger 45 Light"/>
        <family val="2"/>
      </rPr>
      <t>Loi sur le personnel de la Confédération</t>
    </r>
  </si>
  <si>
    <r>
      <rPr>
        <sz val="10"/>
        <rFont val="Frutiger 45 Light"/>
        <family val="2"/>
      </rPr>
      <t>CCT Poste</t>
    </r>
  </si>
  <si>
    <r>
      <rPr>
        <sz val="10"/>
        <rFont val="Frutiger 45 Light"/>
        <family val="2"/>
      </rPr>
      <t>en % des unités de personnel</t>
    </r>
  </si>
  <si>
    <r>
      <rPr>
        <sz val="10"/>
        <color theme="1"/>
        <rFont val="Frutiger 45 Light"/>
        <family val="2"/>
      </rPr>
      <t>1, 2</t>
    </r>
  </si>
  <si>
    <r>
      <rPr>
        <sz val="10"/>
        <rFont val="Frutiger 45 Light"/>
      </rPr>
      <t>G4-10, G4-11</t>
    </r>
  </si>
  <si>
    <r>
      <rPr>
        <sz val="10"/>
        <rFont val="Frutiger 45 Light"/>
        <family val="2"/>
      </rPr>
      <t>Code des obligations</t>
    </r>
  </si>
  <si>
    <r>
      <rPr>
        <sz val="10"/>
        <rFont val="Frutiger 45 Light"/>
        <family val="2"/>
      </rPr>
      <t>CCT Auxiliaires</t>
    </r>
  </si>
  <si>
    <r>
      <rPr>
        <sz val="10"/>
        <rFont val="Frutiger 45 Light"/>
        <family val="2"/>
      </rPr>
      <t>en % des unités de personnel</t>
    </r>
  </si>
  <si>
    <r>
      <rPr>
        <sz val="10"/>
        <color theme="1"/>
        <rFont val="Frutiger 45 Light"/>
        <family val="2"/>
      </rPr>
      <t>1, 5</t>
    </r>
  </si>
  <si>
    <r>
      <rPr>
        <sz val="10"/>
        <rFont val="Frutiger 45 Light"/>
      </rPr>
      <t>G4-10, G4-11</t>
    </r>
  </si>
  <si>
    <r>
      <rPr>
        <sz val="10"/>
        <rFont val="Frutiger 45 Light"/>
        <family val="2"/>
      </rPr>
      <t>CCT Sociétés du groupe</t>
    </r>
  </si>
  <si>
    <r>
      <rPr>
        <sz val="10"/>
        <rFont val="Frutiger 45 Light"/>
        <family val="2"/>
      </rPr>
      <t>en % des unités de personnel</t>
    </r>
  </si>
  <si>
    <r>
      <rPr>
        <sz val="10"/>
        <color theme="1"/>
        <rFont val="Frutiger 45 Light"/>
        <family val="2"/>
      </rPr>
      <t>1, 4, 5</t>
    </r>
  </si>
  <si>
    <r>
      <rPr>
        <sz val="10"/>
        <rFont val="Frutiger 45 Light"/>
      </rPr>
      <t>G4-10, G4-11</t>
    </r>
  </si>
  <si>
    <r>
      <rPr>
        <sz val="10"/>
        <rFont val="Frutiger 45 Light"/>
        <family val="2"/>
      </rPr>
      <t>Poste CH SA</t>
    </r>
  </si>
  <si>
    <r>
      <rPr>
        <sz val="10"/>
        <rFont val="Frutiger 45 Light"/>
        <family val="2"/>
      </rPr>
      <t>en % des unités de personnel</t>
    </r>
  </si>
  <si>
    <r>
      <rPr>
        <sz val="10"/>
        <color theme="1"/>
        <rFont val="Frutiger 45 Light"/>
        <family val="2"/>
      </rPr>
      <t>1, 2</t>
    </r>
  </si>
  <si>
    <r>
      <rPr>
        <sz val="10"/>
        <rFont val="Frutiger 45 Light"/>
      </rPr>
      <t>G4-10, G4-11</t>
    </r>
  </si>
  <si>
    <r>
      <rPr>
        <sz val="10"/>
        <color theme="1"/>
        <rFont val="Frutiger 45 Light"/>
        <family val="2"/>
      </rPr>
      <t>PostFinance SA</t>
    </r>
  </si>
  <si>
    <r>
      <rPr>
        <sz val="10"/>
        <rFont val="Frutiger 45 Light"/>
        <family val="2"/>
      </rPr>
      <t>en % des unités de personnel</t>
    </r>
  </si>
  <si>
    <r>
      <rPr>
        <sz val="10"/>
        <rFont val="Frutiger 45 Light"/>
        <family val="2"/>
      </rPr>
      <t>Sociétés du groupe en Suisse</t>
    </r>
  </si>
  <si>
    <r>
      <rPr>
        <sz val="10"/>
        <rFont val="Frutiger 45 Light"/>
        <family val="2"/>
      </rPr>
      <t>en % des unités de personnel</t>
    </r>
  </si>
  <si>
    <r>
      <rPr>
        <sz val="10"/>
        <rFont val="Frutiger 45 Light"/>
      </rPr>
      <t>G4-10, G4-11</t>
    </r>
  </si>
  <si>
    <r>
      <rPr>
        <sz val="10"/>
        <rFont val="Frutiger 45 Light"/>
        <family val="2"/>
      </rPr>
      <t>Droit du travail étranger</t>
    </r>
  </si>
  <si>
    <r>
      <rPr>
        <sz val="10"/>
        <rFont val="Frutiger 45 Light"/>
        <family val="2"/>
      </rPr>
      <t>en % des unités de personnel</t>
    </r>
  </si>
  <si>
    <r>
      <rPr>
        <sz val="10"/>
        <rFont val="Frutiger 45 Light"/>
      </rPr>
      <t>G4-10, G4-11</t>
    </r>
  </si>
  <si>
    <r>
      <rPr>
        <sz val="9"/>
        <rFont val="Frutiger 45 Light"/>
        <family val="2"/>
      </rPr>
      <t>1</t>
    </r>
    <r>
      <rPr>
        <sz val="9"/>
        <rFont val="Frutiger 45 Light"/>
      </rPr>
      <t>) Une unité de personnel correspond à un poste à plein temps.</t>
    </r>
  </si>
  <si>
    <r>
      <rPr>
        <sz val="9"/>
        <rFont val="Frutiger 45 Light"/>
        <family val="2"/>
      </rPr>
      <t>2) Poste CH SA sans les sociétés du groupe en Suisse et à l’étranger.</t>
    </r>
  </si>
  <si>
    <r>
      <rPr>
        <sz val="9"/>
        <color theme="1"/>
        <rFont val="Frutiger 45 Light"/>
        <family val="2"/>
      </rPr>
      <t>3) PostFinance SA, y compris Débiteurs Services SA et Twint AG</t>
    </r>
  </si>
  <si>
    <r>
      <rPr>
        <sz val="9"/>
        <color theme="1"/>
        <rFont val="Frutiger 45 Light"/>
        <family val="2"/>
      </rPr>
      <t>4) CarPostal Suisse SA, PostLogistics SA, Swiss Post Solutions SA, SecurePost SA, InfraPost SA, Presto Presse-Vertriebs AG</t>
    </r>
  </si>
  <si>
    <r>
      <rPr>
        <sz val="9"/>
        <color theme="1"/>
        <rFont val="Frutiger 45 Light"/>
        <family val="2"/>
      </rPr>
      <t>5) Pour le rapport de l'exercice 2013, les chiffres correspondants ont été corrigés rétroactivement jusqu'en 2010, puisque Presto Presse-Vertriebs AG figurait sous CCT Auxiliaires jusqu'à cette échéance.</t>
    </r>
  </si>
  <si>
    <r>
      <rPr>
        <u/>
        <sz val="10"/>
        <color rgb="FF0000FF"/>
        <rFont val="Frutiger 45 Light"/>
        <family val="2"/>
      </rPr>
      <t>Retour</t>
    </r>
  </si>
  <si>
    <r>
      <rPr>
        <b/>
        <sz val="10"/>
        <rFont val="Frutiger 45 Light"/>
        <family val="2"/>
      </rPr>
      <t>Indemnités</t>
    </r>
  </si>
  <si>
    <r>
      <rPr>
        <sz val="10"/>
        <rFont val="Frutiger 45 Light"/>
      </rPr>
      <t>Notes de bas de page</t>
    </r>
  </si>
  <si>
    <r>
      <rPr>
        <sz val="10"/>
        <rFont val="Frutiger 45 Light"/>
      </rPr>
      <t>Index GRI</t>
    </r>
  </si>
  <si>
    <r>
      <rPr>
        <sz val="10"/>
        <rFont val="Frutiger 45 Light"/>
      </rPr>
      <t>Indemnités versées au président du Conseil d’administration</t>
    </r>
  </si>
  <si>
    <r>
      <rPr>
        <sz val="10"/>
        <rFont val="Frutiger 45 Light"/>
      </rPr>
      <t>CHF par année</t>
    </r>
  </si>
  <si>
    <r>
      <rPr>
        <sz val="10"/>
        <rFont val="Frutiger 45 Light"/>
        <family val="2"/>
      </rPr>
      <t>Indemnités moyennes versées aux membres du Conseil d’administration (sans le président)</t>
    </r>
  </si>
  <si>
    <r>
      <rPr>
        <sz val="10"/>
        <rFont val="Frutiger 45 Light"/>
      </rPr>
      <t>CHF par année</t>
    </r>
  </si>
  <si>
    <r>
      <rPr>
        <sz val="10"/>
        <rFont val="Frutiger 45 Light"/>
      </rPr>
      <t>Indemnités versées au directeur général</t>
    </r>
  </si>
  <si>
    <r>
      <rPr>
        <sz val="10"/>
        <rFont val="Frutiger 45 Light"/>
      </rPr>
      <t>CHF par année</t>
    </r>
  </si>
  <si>
    <r>
      <rPr>
        <sz val="10"/>
        <rFont val="Frutiger 45 Light"/>
      </rPr>
      <t>1, 2</t>
    </r>
  </si>
  <si>
    <r>
      <rPr>
        <sz val="10"/>
        <rFont val="Frutiger 45 Light"/>
      </rPr>
      <t>Indemnités moyennes versées aux membres de la Direction du groupe (sans le directeur général)</t>
    </r>
  </si>
  <si>
    <r>
      <rPr>
        <sz val="10"/>
        <rFont val="Frutiger 45 Light"/>
      </rPr>
      <t>CHF par année</t>
    </r>
  </si>
  <si>
    <r>
      <rPr>
        <sz val="10"/>
        <rFont val="Frutiger 45 Light"/>
        <family val="2"/>
      </rPr>
      <t>Salaire moyen du personnel</t>
    </r>
  </si>
  <si>
    <r>
      <rPr>
        <sz val="10"/>
        <rFont val="Frutiger 45 Light"/>
      </rPr>
      <t>CHF par année</t>
    </r>
  </si>
  <si>
    <r>
      <rPr>
        <sz val="10"/>
        <rFont val="Frutiger 45 Light"/>
      </rPr>
      <t>3, 4</t>
    </r>
  </si>
  <si>
    <r>
      <rPr>
        <sz val="10"/>
        <rFont val="Frutiger 45 Light"/>
      </rPr>
      <t>Salaire minimal CCT Poste (18 ans, sans apprentissage professionnel)</t>
    </r>
  </si>
  <si>
    <r>
      <rPr>
        <sz val="10"/>
        <rFont val="Frutiger 45 Light"/>
      </rPr>
      <t>CHF par année</t>
    </r>
  </si>
  <si>
    <r>
      <rPr>
        <sz val="10"/>
        <rFont val="Frutiger 45 Light"/>
      </rPr>
      <t>EC5</t>
    </r>
  </si>
  <si>
    <r>
      <rPr>
        <sz val="10"/>
        <rFont val="Frutiger 45 Light"/>
      </rPr>
      <t>Ecart salarial (indemnités moyennes des membres de la Direction du groupe par rapport au salaire moyen du personnel)</t>
    </r>
  </si>
  <si>
    <r>
      <rPr>
        <sz val="10"/>
        <rFont val="Frutiger 45 Light"/>
      </rPr>
      <t>Facteur</t>
    </r>
  </si>
  <si>
    <r>
      <rPr>
        <sz val="9"/>
        <rFont val="Frutiger 45 Light"/>
        <family val="2"/>
      </rPr>
      <t>1) Indemnités du Conseil d’administration = honoraires plus prestations accessoires, indemnités de la Direction du groupe = salaire de base plus part variable</t>
    </r>
  </si>
  <si>
    <r>
      <rPr>
        <sz val="9"/>
        <rFont val="Frutiger 45 Light"/>
        <family val="2"/>
      </rPr>
      <t>2) 2012: Jürg Bucher 8 mois, Susanne Ruoff 7 mois, annualisation CHF 847'581.</t>
    </r>
  </si>
  <si>
    <r>
      <rPr>
        <sz val="9"/>
        <color theme="1"/>
        <rFont val="Frutiger 45 Light"/>
        <family val="2"/>
      </rPr>
      <t>3) Groupe Suisse: données provenant du système du personnel, actuellement sans données sur quelque 1520 unités de personnel, soit 6087 personnes des sociétés du groupe Allenbach Verzollungsagentur GmbH, Botec Boncourt SA, Botec Logistic SA, hcri AG, Tele-Trans AG, Epsilon SA, Direct Mail Company AG, Direct Mail Logistik AG, IN-Media AG, PubliBike SA et TWINT AG.</t>
    </r>
  </si>
  <si>
    <r>
      <rPr>
        <sz val="9"/>
        <rFont val="Frutiger 45 Light"/>
        <family val="2"/>
      </rPr>
      <t>4) Salaire moyen sans Direction du groupe et Conseil d’administration</t>
    </r>
  </si>
  <si>
    <r>
      <rPr>
        <sz val="9"/>
        <rFont val="Frutiger 45 Light"/>
        <family val="2"/>
      </rPr>
      <t>5</t>
    </r>
    <r>
      <rPr>
        <sz val="9"/>
        <rFont val="Frutiger 45 Light"/>
      </rPr>
      <t>) Salaire minimal selon la Convention collective de travail Poste pour un collaborateur de 18 ans n’ayant pas suivi d’apprentissage professionnel.</t>
    </r>
  </si>
  <si>
    <r>
      <rPr>
        <u/>
        <sz val="10"/>
        <color rgb="FF0000FF"/>
        <rFont val="Frutiger 45 Light"/>
        <family val="2"/>
      </rPr>
      <t>Retour</t>
    </r>
  </si>
  <si>
    <r>
      <rPr>
        <b/>
        <sz val="10"/>
        <rFont val="Frutiger 45 Light"/>
        <family val="2"/>
      </rPr>
      <t>Caisse de pensions</t>
    </r>
  </si>
  <si>
    <r>
      <rPr>
        <sz val="10"/>
        <rFont val="Frutiger 45 Light"/>
      </rPr>
      <t>Notes de bas de page</t>
    </r>
  </si>
  <si>
    <r>
      <rPr>
        <sz val="10"/>
        <rFont val="Frutiger 45 Light"/>
      </rPr>
      <t>Index GRI</t>
    </r>
  </si>
  <si>
    <r>
      <rPr>
        <sz val="10"/>
        <rFont val="Frutiger 45 Light"/>
        <family val="2"/>
      </rPr>
      <t>Découvert des obligations de prévoyance portées au bilan selon les normes IFRS</t>
    </r>
  </si>
  <si>
    <r>
      <rPr>
        <sz val="10"/>
        <rFont val="Frutiger 45 Light"/>
        <family val="2"/>
      </rPr>
      <t>Millions de CHF</t>
    </r>
  </si>
  <si>
    <r>
      <rPr>
        <sz val="10"/>
        <rFont val="Frutiger 45 Light"/>
      </rPr>
      <t>EC3</t>
    </r>
  </si>
  <si>
    <r>
      <rPr>
        <sz val="10"/>
        <rFont val="Frutiger 45 Light"/>
        <family val="2"/>
      </rPr>
      <t>Degré de couverture de la Caisse de pensions Poste selon la LPP</t>
    </r>
  </si>
  <si>
    <r>
      <rPr>
        <sz val="10"/>
        <rFont val="Frutiger 45 Light"/>
        <family val="2"/>
      </rPr>
      <t>%</t>
    </r>
  </si>
  <si>
    <r>
      <rPr>
        <sz val="10"/>
        <rFont val="Frutiger 45 Light"/>
      </rPr>
      <t>EC3</t>
    </r>
  </si>
  <si>
    <r>
      <rPr>
        <sz val="9"/>
        <rFont val="Frutiger 45 Light"/>
        <family val="2"/>
      </rPr>
      <t>1</t>
    </r>
    <r>
      <rPr>
        <sz val="9"/>
        <rFont val="Frutiger 45 Light"/>
      </rPr>
      <t>) Couverture selon les normes IFRS (voir rapport financier)</t>
    </r>
  </si>
  <si>
    <r>
      <rPr>
        <sz val="9"/>
        <rFont val="Frutiger 45 Light"/>
        <family val="2"/>
      </rPr>
      <t>2</t>
    </r>
    <r>
      <rPr>
        <sz val="9"/>
        <rFont val="Frutiger 45 Light"/>
      </rPr>
      <t>) Degré de couverture conformément à l’art. 44 de l’ordonnance sur la prévoyance professionnelle vieillesse, survivants et invalidité (OPP 2)</t>
    </r>
  </si>
  <si>
    <r>
      <rPr>
        <sz val="9"/>
        <rFont val="Frutiger 45 Light"/>
        <family val="2"/>
      </rPr>
      <t>3) Valeurs de l’exercice précédent adaptées (voir aussi rapport financier 2013, nouvelle présentation des comptes)</t>
    </r>
  </si>
  <si>
    <r>
      <rPr>
        <sz val="9"/>
        <rFont val="Frutiger 45 Light"/>
        <family val="2"/>
      </rPr>
      <t>4) Degré de couverture non vérifié</t>
    </r>
  </si>
  <si>
    <r>
      <rPr>
        <u/>
        <sz val="10"/>
        <color rgb="FF0000FF"/>
        <rFont val="Frutiger 45 Light"/>
        <family val="2"/>
      </rPr>
      <t>Retour</t>
    </r>
  </si>
  <si>
    <r>
      <rPr>
        <b/>
        <sz val="10"/>
        <rFont val="Frutiger 45 Light"/>
        <family val="2"/>
      </rPr>
      <t>Répartition des sexes</t>
    </r>
  </si>
  <si>
    <r>
      <rPr>
        <sz val="10"/>
        <rFont val="Frutiger 45 Light"/>
      </rPr>
      <t>Notes de bas de page</t>
    </r>
  </si>
  <si>
    <r>
      <rPr>
        <sz val="10"/>
        <rFont val="Frutiger 45 Light"/>
      </rPr>
      <t>Index GRI</t>
    </r>
  </si>
  <si>
    <r>
      <rPr>
        <sz val="10"/>
        <rFont val="Frutiger 45 Light"/>
        <family val="2"/>
      </rPr>
      <t>Hommes</t>
    </r>
  </si>
  <si>
    <r>
      <rPr>
        <sz val="10"/>
        <rFont val="Frutiger 45 Light"/>
        <family val="2"/>
      </rPr>
      <t>% de l’effectif moyen</t>
    </r>
  </si>
  <si>
    <r>
      <rPr>
        <sz val="10"/>
        <rFont val="Frutiger 45 Light"/>
      </rPr>
      <t>LA12</t>
    </r>
  </si>
  <si>
    <r>
      <rPr>
        <sz val="10"/>
        <rFont val="Frutiger 45 Light"/>
        <family val="2"/>
      </rPr>
      <t>Femmes</t>
    </r>
  </si>
  <si>
    <r>
      <rPr>
        <sz val="10"/>
        <rFont val="Frutiger 45 Light"/>
        <family val="2"/>
      </rPr>
      <t>% de l’effectif moyen</t>
    </r>
  </si>
  <si>
    <r>
      <rPr>
        <sz val="10"/>
        <rFont val="Frutiger 45 Light"/>
      </rPr>
      <t>LA12</t>
    </r>
  </si>
  <si>
    <r>
      <rPr>
        <sz val="10"/>
        <rFont val="Frutiger 45 Light"/>
        <family val="2"/>
      </rPr>
      <t>Hommes</t>
    </r>
  </si>
  <si>
    <r>
      <rPr>
        <sz val="10"/>
        <rFont val="Frutiger 45 Light"/>
        <family val="2"/>
      </rPr>
      <t>% de l’effectif moyen UP</t>
    </r>
  </si>
  <si>
    <r>
      <rPr>
        <sz val="10"/>
        <rFont val="Frutiger 45 Light"/>
      </rPr>
      <t>LA12</t>
    </r>
  </si>
  <si>
    <r>
      <rPr>
        <sz val="10"/>
        <rFont val="Frutiger 45 Light"/>
        <family val="2"/>
      </rPr>
      <t>Femmes</t>
    </r>
  </si>
  <si>
    <r>
      <rPr>
        <sz val="10"/>
        <rFont val="Frutiger 45 Light"/>
        <family val="2"/>
      </rPr>
      <t>% de l’effectif moyen UP</t>
    </r>
  </si>
  <si>
    <r>
      <rPr>
        <sz val="10"/>
        <rFont val="Frutiger 45 Light"/>
      </rPr>
      <t>LA12</t>
    </r>
  </si>
  <si>
    <r>
      <rPr>
        <sz val="9"/>
        <rFont val="Frutiger 45 Light"/>
        <family val="2"/>
      </rPr>
      <t>1) Groupe Suisse</t>
    </r>
  </si>
  <si>
    <r>
      <rPr>
        <u/>
        <sz val="10"/>
        <color rgb="FF0000FF"/>
        <rFont val="Frutiger 45 Light"/>
        <family val="2"/>
      </rPr>
      <t>Retour</t>
    </r>
  </si>
  <si>
    <r>
      <rPr>
        <b/>
        <sz val="10"/>
        <rFont val="Frutiger 45 Light"/>
        <family val="2"/>
      </rPr>
      <t>Part de femmes au sein du management</t>
    </r>
  </si>
  <si>
    <r>
      <rPr>
        <sz val="10"/>
        <rFont val="Frutiger 45 Light"/>
      </rPr>
      <t>Notes de bas de page</t>
    </r>
  </si>
  <si>
    <r>
      <rPr>
        <sz val="10"/>
        <rFont val="Frutiger 45 Light"/>
      </rPr>
      <t>Index GRI</t>
    </r>
  </si>
  <si>
    <r>
      <rPr>
        <sz val="10"/>
        <rFont val="Frutiger 45 Light"/>
      </rPr>
      <t>Part de femmes cadres</t>
    </r>
  </si>
  <si>
    <r>
      <rPr>
        <sz val="10"/>
        <rFont val="Frutiger 45 Light"/>
      </rPr>
      <t>% de personnes</t>
    </r>
  </si>
  <si>
    <r>
      <rPr>
        <sz val="10"/>
        <rFont val="Frutiger 45 Light"/>
      </rPr>
      <t>1, 2</t>
    </r>
  </si>
  <si>
    <r>
      <rPr>
        <sz val="10"/>
        <rFont val="Frutiger 45 Light"/>
      </rPr>
      <t>LA12</t>
    </r>
  </si>
  <si>
    <r>
      <rPr>
        <sz val="10"/>
        <rFont val="Frutiger 45 Light"/>
      </rPr>
      <t>Part de femmes cadres supérieures</t>
    </r>
  </si>
  <si>
    <r>
      <rPr>
        <sz val="10"/>
        <rFont val="Frutiger 45 Light"/>
      </rPr>
      <t>% de personnes</t>
    </r>
  </si>
  <si>
    <r>
      <rPr>
        <sz val="10"/>
        <rFont val="Frutiger 45 Light"/>
      </rPr>
      <t>LA12</t>
    </r>
  </si>
  <si>
    <r>
      <rPr>
        <sz val="10"/>
        <rFont val="Frutiger 45 Light"/>
        <family val="2"/>
      </rPr>
      <t>Part de femmes cadres moyennes et inférieures</t>
    </r>
  </si>
  <si>
    <r>
      <rPr>
        <sz val="10"/>
        <rFont val="Frutiger 45 Light"/>
      </rPr>
      <t>% de personnes</t>
    </r>
  </si>
  <si>
    <r>
      <rPr>
        <sz val="10"/>
        <rFont val="Frutiger 45 Light"/>
      </rPr>
      <t>LA12</t>
    </r>
  </si>
  <si>
    <r>
      <rPr>
        <sz val="10"/>
        <rFont val="Frutiger 45 Light"/>
      </rPr>
      <t>Part de femmes au Conseil d'administration de La Poste Suisse SA</t>
    </r>
  </si>
  <si>
    <r>
      <rPr>
        <sz val="10"/>
        <rFont val="Frutiger 45 Light"/>
      </rPr>
      <t>% de personnes</t>
    </r>
  </si>
  <si>
    <r>
      <rPr>
        <sz val="10"/>
        <rFont val="Frutiger 45 Light"/>
      </rPr>
      <t>LA12</t>
    </r>
  </si>
  <si>
    <r>
      <rPr>
        <sz val="10"/>
        <rFont val="Frutiger 45 Light"/>
      </rPr>
      <t>Part de femmes à la Direction du groupe La Poste Suisse SA</t>
    </r>
  </si>
  <si>
    <r>
      <rPr>
        <sz val="10"/>
        <rFont val="Frutiger 45 Light"/>
      </rPr>
      <t>% de personnes</t>
    </r>
  </si>
  <si>
    <r>
      <rPr>
        <sz val="10"/>
        <rFont val="Frutiger 45 Light"/>
      </rPr>
      <t>LA12</t>
    </r>
  </si>
  <si>
    <r>
      <rPr>
        <sz val="10"/>
        <rFont val="Frutiger 45 Light"/>
      </rPr>
      <t>Part de femmes aux CA et dans les organes directionnels du groupe (La Poste Suisse SA), de Poste CH SA, de PostFinance SA et de CarPostal Suisse SA</t>
    </r>
  </si>
  <si>
    <r>
      <rPr>
        <sz val="10"/>
        <rFont val="Frutiger 45 Light"/>
      </rPr>
      <t>% de personnes</t>
    </r>
  </si>
  <si>
    <r>
      <rPr>
        <sz val="10"/>
        <rFont val="Frutiger 45 Light"/>
      </rPr>
      <t>LA12</t>
    </r>
  </si>
  <si>
    <r>
      <rPr>
        <sz val="9"/>
        <rFont val="Frutiger 45 Light"/>
        <family val="2"/>
      </rPr>
      <t>1) Groupe Suisse: données provenant du système du personnel, actuellement sans données sur quelque 1520 unités de personnel, soit 6087 personnes des sociétés du groupe Allenbach Verzollungsagentur GmbH, Botec Boncourt SA, Botec Logistic SA, hcri AG, Tele-Trans AG, Epsilon SA, Direct Mail Company AG, Direct Mail Logistik AG, IN-Media AG, PubliBike SA et TWINT AG.</t>
    </r>
  </si>
  <si>
    <r>
      <rPr>
        <sz val="9"/>
        <rFont val="Frutiger 45 Light"/>
        <family val="2"/>
      </rPr>
      <t>2</t>
    </r>
    <r>
      <rPr>
        <sz val="9"/>
        <rFont val="Frutiger 45 Light"/>
      </rPr>
      <t>) Les cadres sont des collaborateurs qui exercent des fonctions de direction et de spécialistes ainsi que des tâches supérieures.</t>
    </r>
  </si>
  <si>
    <r>
      <rPr>
        <u/>
        <sz val="10"/>
        <color rgb="FF0000FF"/>
        <rFont val="Frutiger 45 Light"/>
        <family val="2"/>
      </rPr>
      <t>Retour</t>
    </r>
  </si>
  <si>
    <r>
      <rPr>
        <b/>
        <sz val="10"/>
        <rFont val="Frutiger 45 Light"/>
        <family val="2"/>
      </rPr>
      <t>Diversité linguistique</t>
    </r>
  </si>
  <si>
    <r>
      <rPr>
        <sz val="10"/>
        <rFont val="Frutiger 45 Light"/>
      </rPr>
      <t>Notes de bas de page</t>
    </r>
  </si>
  <si>
    <r>
      <rPr>
        <sz val="10"/>
        <rFont val="Frutiger 45 Light"/>
      </rPr>
      <t>Index GRI</t>
    </r>
  </si>
  <si>
    <r>
      <rPr>
        <sz val="10"/>
        <rFont val="Frutiger 45 Light"/>
        <family val="2"/>
      </rPr>
      <t>Langue maternelle allemand</t>
    </r>
  </si>
  <si>
    <r>
      <rPr>
        <sz val="10"/>
        <rFont val="Frutiger 45 Light"/>
        <family val="2"/>
      </rPr>
      <t>Part des personnes en %</t>
    </r>
  </si>
  <si>
    <r>
      <rPr>
        <sz val="10"/>
        <rFont val="Frutiger 45 Light"/>
      </rPr>
      <t>LA12</t>
    </r>
  </si>
  <si>
    <r>
      <rPr>
        <sz val="10"/>
        <rFont val="Frutiger 45 Light"/>
        <family val="2"/>
      </rPr>
      <t>Langue maternelle français</t>
    </r>
  </si>
  <si>
    <r>
      <rPr>
        <sz val="10"/>
        <rFont val="Frutiger 45 Light"/>
        <family val="2"/>
      </rPr>
      <t>Part des personnes en %</t>
    </r>
  </si>
  <si>
    <r>
      <rPr>
        <sz val="10"/>
        <rFont val="Frutiger 45 Light"/>
      </rPr>
      <t>LA12</t>
    </r>
  </si>
  <si>
    <r>
      <rPr>
        <sz val="10"/>
        <rFont val="Frutiger 45 Light"/>
        <family val="2"/>
      </rPr>
      <t>Langue maternelle italien</t>
    </r>
  </si>
  <si>
    <r>
      <rPr>
        <sz val="10"/>
        <rFont val="Frutiger 45 Light"/>
        <family val="2"/>
      </rPr>
      <t>Part des personnes en %</t>
    </r>
  </si>
  <si>
    <r>
      <rPr>
        <sz val="10"/>
        <rFont val="Frutiger 45 Light"/>
      </rPr>
      <t>LA12</t>
    </r>
  </si>
  <si>
    <r>
      <rPr>
        <sz val="10"/>
        <rFont val="Frutiger 45 Light"/>
        <family val="2"/>
      </rPr>
      <t>Langue maternelle romanche</t>
    </r>
  </si>
  <si>
    <r>
      <rPr>
        <sz val="10"/>
        <rFont val="Frutiger 45 Light"/>
        <family val="2"/>
      </rPr>
      <t>Part des personnes en %</t>
    </r>
  </si>
  <si>
    <r>
      <rPr>
        <sz val="10"/>
        <rFont val="Frutiger 45 Light"/>
      </rPr>
      <t>LA12</t>
    </r>
  </si>
  <si>
    <r>
      <rPr>
        <sz val="10"/>
        <rFont val="Frutiger 45 Light"/>
        <family val="2"/>
      </rPr>
      <t>Autre langue maternelle</t>
    </r>
  </si>
  <si>
    <r>
      <rPr>
        <sz val="10"/>
        <rFont val="Frutiger 45 Light"/>
        <family val="2"/>
      </rPr>
      <t>Part des personnes en %</t>
    </r>
  </si>
  <si>
    <r>
      <rPr>
        <sz val="10"/>
        <rFont val="Frutiger 45 Light"/>
      </rPr>
      <t>LA12</t>
    </r>
  </si>
  <si>
    <r>
      <rPr>
        <sz val="9"/>
        <rFont val="Frutiger 45 Light"/>
        <family val="2"/>
      </rPr>
      <t>1) Groupe Suisse: données provenant du système du personnel, actuellement sans données sur quelque 1520 unités de personnel, soit 6087 personnes des sociétés du groupe Allenbach Verzollungsagentur GmbH, Botec Boncourt SA, Botec Logistic SA, hcri AG, Tele-Trans AG, Epsilon SA, Direct Mail Company AG, Direct Mail Logistik AG, IN-Media AG, PubliBike SA et TWINT AG.</t>
    </r>
  </si>
  <si>
    <r>
      <rPr>
        <u/>
        <sz val="10"/>
        <color rgb="FF0000FF"/>
        <rFont val="Frutiger 45 Light"/>
        <family val="2"/>
      </rPr>
      <t>Retour</t>
    </r>
  </si>
  <si>
    <r>
      <rPr>
        <b/>
        <sz val="10"/>
        <rFont val="Frutiger 45 Light"/>
        <family val="2"/>
      </rPr>
      <t>Nationalité</t>
    </r>
  </si>
  <si>
    <r>
      <rPr>
        <sz val="10"/>
        <rFont val="Frutiger 45 Light"/>
      </rPr>
      <t>Notes de bas de page</t>
    </r>
  </si>
  <si>
    <r>
      <rPr>
        <sz val="10"/>
        <rFont val="Frutiger 45 Light"/>
      </rPr>
      <t>Index GRI</t>
    </r>
  </si>
  <si>
    <r>
      <rPr>
        <sz val="10"/>
        <rFont val="Frutiger 45 Light"/>
        <family val="2"/>
      </rPr>
      <t>Suisse</t>
    </r>
  </si>
  <si>
    <r>
      <rPr>
        <sz val="10"/>
        <rFont val="Frutiger 45 Light"/>
        <family val="2"/>
      </rPr>
      <t>Part des personnes en %</t>
    </r>
  </si>
  <si>
    <r>
      <rPr>
        <sz val="10"/>
        <rFont val="Frutiger 45 Light"/>
      </rPr>
      <t>LA12</t>
    </r>
  </si>
  <si>
    <r>
      <rPr>
        <sz val="10"/>
        <rFont val="Frutiger 45 Light"/>
        <family val="2"/>
      </rPr>
      <t>Etranger</t>
    </r>
  </si>
  <si>
    <r>
      <rPr>
        <sz val="10"/>
        <rFont val="Frutiger 45 Light"/>
        <family val="2"/>
      </rPr>
      <t>Part des personnes en %</t>
    </r>
  </si>
  <si>
    <r>
      <rPr>
        <sz val="10"/>
        <rFont val="Frutiger 45 Light"/>
      </rPr>
      <t>LA12</t>
    </r>
  </si>
  <si>
    <r>
      <rPr>
        <sz val="10"/>
        <rFont val="Frutiger 45 Light"/>
        <family val="2"/>
      </rPr>
      <t xml:space="preserve">   Italie</t>
    </r>
  </si>
  <si>
    <r>
      <rPr>
        <sz val="10"/>
        <rFont val="Frutiger 45 Light"/>
        <family val="2"/>
      </rPr>
      <t>Part des personnes en %</t>
    </r>
  </si>
  <si>
    <r>
      <rPr>
        <sz val="10"/>
        <rFont val="Frutiger 45 Light"/>
      </rPr>
      <t>LA12</t>
    </r>
  </si>
  <si>
    <r>
      <rPr>
        <sz val="10"/>
        <rFont val="Frutiger 45 Light"/>
        <family val="2"/>
      </rPr>
      <t xml:space="preserve">   Allemagne</t>
    </r>
  </si>
  <si>
    <r>
      <rPr>
        <sz val="10"/>
        <rFont val="Frutiger 45 Light"/>
        <family val="2"/>
      </rPr>
      <t>Part des personnes en %</t>
    </r>
  </si>
  <si>
    <r>
      <rPr>
        <sz val="10"/>
        <rFont val="Frutiger 45 Light"/>
      </rPr>
      <t>LA12</t>
    </r>
  </si>
  <si>
    <r>
      <rPr>
        <sz val="10"/>
        <rFont val="Frutiger 45 Light"/>
        <family val="2"/>
      </rPr>
      <t xml:space="preserve">   Espagne</t>
    </r>
  </si>
  <si>
    <r>
      <rPr>
        <sz val="10"/>
        <rFont val="Frutiger 45 Light"/>
        <family val="2"/>
      </rPr>
      <t>Part des personnes en %</t>
    </r>
  </si>
  <si>
    <r>
      <rPr>
        <sz val="10"/>
        <rFont val="Frutiger 45 Light"/>
      </rPr>
      <t>LA12</t>
    </r>
  </si>
  <si>
    <r>
      <rPr>
        <sz val="10"/>
        <rFont val="Frutiger 45 Light"/>
        <family val="2"/>
      </rPr>
      <t>Portugal</t>
    </r>
  </si>
  <si>
    <r>
      <rPr>
        <sz val="10"/>
        <rFont val="Frutiger 45 Light"/>
        <family val="2"/>
      </rPr>
      <t>Part des personnes en %</t>
    </r>
  </si>
  <si>
    <r>
      <rPr>
        <sz val="10"/>
        <rFont val="Frutiger 45 Light"/>
      </rPr>
      <t>LA12</t>
    </r>
  </si>
  <si>
    <r>
      <rPr>
        <sz val="10"/>
        <rFont val="Frutiger 45 Light"/>
        <family val="2"/>
      </rPr>
      <t xml:space="preserve">   Turquie</t>
    </r>
  </si>
  <si>
    <r>
      <rPr>
        <sz val="10"/>
        <rFont val="Frutiger 45 Light"/>
        <family val="2"/>
      </rPr>
      <t>Part des personnes en %</t>
    </r>
  </si>
  <si>
    <r>
      <rPr>
        <sz val="10"/>
        <rFont val="Frutiger 45 Light"/>
      </rPr>
      <t>LA12</t>
    </r>
  </si>
  <si>
    <r>
      <rPr>
        <sz val="10"/>
        <rFont val="Frutiger 45 Light"/>
        <family val="2"/>
      </rPr>
      <t xml:space="preserve">   France</t>
    </r>
  </si>
  <si>
    <r>
      <rPr>
        <sz val="10"/>
        <rFont val="Frutiger 45 Light"/>
        <family val="2"/>
      </rPr>
      <t>Part des personnes en %</t>
    </r>
  </si>
  <si>
    <r>
      <rPr>
        <sz val="10"/>
        <rFont val="Frutiger 45 Light"/>
      </rPr>
      <t>LA12</t>
    </r>
  </si>
  <si>
    <r>
      <rPr>
        <sz val="10"/>
        <rFont val="Frutiger 45 Light"/>
        <family val="2"/>
      </rPr>
      <t xml:space="preserve">   Autres pays</t>
    </r>
  </si>
  <si>
    <r>
      <rPr>
        <sz val="10"/>
        <rFont val="Frutiger 45 Light"/>
        <family val="2"/>
      </rPr>
      <t>Part des personnes en %</t>
    </r>
  </si>
  <si>
    <r>
      <rPr>
        <sz val="10"/>
        <rFont val="Frutiger 45 Light"/>
      </rPr>
      <t>LA12</t>
    </r>
  </si>
  <si>
    <r>
      <rPr>
        <sz val="10"/>
        <rFont val="Frutiger 45 Light"/>
      </rPr>
      <t>Nationalités représentées</t>
    </r>
  </si>
  <si>
    <r>
      <rPr>
        <sz val="10"/>
        <rFont val="Frutiger 45 Light"/>
        <family val="2"/>
      </rPr>
      <t>Nombre</t>
    </r>
  </si>
  <si>
    <r>
      <rPr>
        <sz val="10"/>
        <rFont val="Frutiger 45 Light"/>
      </rPr>
      <t>LA12</t>
    </r>
  </si>
  <si>
    <r>
      <rPr>
        <sz val="9"/>
        <rFont val="Frutiger 45 Light"/>
        <family val="2"/>
      </rPr>
      <t>1) Groupe Suisse: données provenant du système du personnel, actuellement sans données sur quelque 1520 unités de personnel, soit 6087 personnes des sociétés du groupe Allenbach Verzollungsagentur GmbH, Botec Boncourt SA, Botec Logistic SA, hcri AG, Tele-Trans AG, Epsilon SA, Direct Mail Company AG, Direct Mail Logistik AG, IN-Media AG, PubliBike SA et TWINT AG.</t>
    </r>
  </si>
  <si>
    <r>
      <rPr>
        <u/>
        <sz val="10"/>
        <color rgb="FF0000FF"/>
        <rFont val="Frutiger 45 Light"/>
        <family val="2"/>
      </rPr>
      <t>Retour</t>
    </r>
  </si>
  <si>
    <r>
      <rPr>
        <b/>
        <sz val="10"/>
        <rFont val="Frutiger 45 Light"/>
        <family val="2"/>
      </rPr>
      <t>Démographie (pyramide des âges)</t>
    </r>
  </si>
  <si>
    <r>
      <rPr>
        <sz val="10"/>
        <rFont val="Frutiger 45 Light"/>
      </rPr>
      <t>Notes de bas de page</t>
    </r>
  </si>
  <si>
    <r>
      <rPr>
        <sz val="10"/>
        <rFont val="Frutiger 45 Light"/>
      </rPr>
      <t>Index GRI</t>
    </r>
  </si>
  <si>
    <r>
      <rPr>
        <b/>
        <sz val="10"/>
        <rFont val="Frutiger 45 Light"/>
        <family val="2"/>
      </rPr>
      <t>Tranche d'âge</t>
    </r>
  </si>
  <si>
    <r>
      <rPr>
        <sz val="10"/>
        <rFont val="Frutiger 45 Light"/>
      </rPr>
      <t>Moins de 20 ans</t>
    </r>
  </si>
  <si>
    <r>
      <rPr>
        <sz val="10"/>
        <rFont val="Frutiger 45 Light"/>
        <family val="2"/>
      </rPr>
      <t>% de l’effectif moyen</t>
    </r>
  </si>
  <si>
    <r>
      <rPr>
        <sz val="10"/>
        <rFont val="Frutiger 45 Light"/>
      </rPr>
      <t>LA12</t>
    </r>
  </si>
  <si>
    <r>
      <rPr>
        <sz val="10"/>
        <rFont val="Frutiger 45 Light"/>
        <family val="2"/>
      </rPr>
      <t>20 – 29 ans</t>
    </r>
  </si>
  <si>
    <r>
      <rPr>
        <sz val="10"/>
        <rFont val="Frutiger 45 Light"/>
        <family val="2"/>
      </rPr>
      <t>% de l’effectif moyen</t>
    </r>
  </si>
  <si>
    <r>
      <rPr>
        <sz val="10"/>
        <rFont val="Frutiger 45 Light"/>
      </rPr>
      <t>LA12</t>
    </r>
  </si>
  <si>
    <r>
      <rPr>
        <sz val="10"/>
        <rFont val="Frutiger 45 Light"/>
        <family val="2"/>
      </rPr>
      <t>30 – 39 ans</t>
    </r>
  </si>
  <si>
    <r>
      <rPr>
        <sz val="10"/>
        <rFont val="Frutiger 45 Light"/>
        <family val="2"/>
      </rPr>
      <t>% de l’effectif moyen</t>
    </r>
  </si>
  <si>
    <r>
      <rPr>
        <sz val="10"/>
        <rFont val="Frutiger 45 Light"/>
      </rPr>
      <t>LA12</t>
    </r>
  </si>
  <si>
    <r>
      <rPr>
        <sz val="10"/>
        <rFont val="Frutiger 45 Light"/>
        <family val="2"/>
      </rPr>
      <t>40 – 49 ans</t>
    </r>
  </si>
  <si>
    <r>
      <rPr>
        <sz val="10"/>
        <rFont val="Frutiger 45 Light"/>
        <family val="2"/>
      </rPr>
      <t>% de l’effectif moyen</t>
    </r>
  </si>
  <si>
    <r>
      <rPr>
        <sz val="10"/>
        <rFont val="Frutiger 45 Light"/>
      </rPr>
      <t>LA12</t>
    </r>
  </si>
  <si>
    <r>
      <rPr>
        <sz val="10"/>
        <rFont val="Frutiger 45 Light"/>
        <family val="2"/>
      </rPr>
      <t>50 – 59 ans</t>
    </r>
  </si>
  <si>
    <r>
      <rPr>
        <sz val="10"/>
        <rFont val="Frutiger 45 Light"/>
        <family val="2"/>
      </rPr>
      <t>% de l’effectif moyen</t>
    </r>
  </si>
  <si>
    <r>
      <rPr>
        <sz val="10"/>
        <rFont val="Frutiger 45 Light"/>
      </rPr>
      <t>LA12</t>
    </r>
  </si>
  <si>
    <r>
      <rPr>
        <sz val="10"/>
        <rFont val="Frutiger 45 Light"/>
      </rPr>
      <t>60 ans et plus</t>
    </r>
  </si>
  <si>
    <r>
      <rPr>
        <sz val="10"/>
        <rFont val="Frutiger 45 Light"/>
        <family val="2"/>
      </rPr>
      <t>% de l’effectif moyen</t>
    </r>
  </si>
  <si>
    <r>
      <rPr>
        <sz val="10"/>
        <rFont val="Frutiger 45 Light"/>
      </rPr>
      <t>LA12</t>
    </r>
  </si>
  <si>
    <r>
      <rPr>
        <sz val="10"/>
        <rFont val="Frutiger 45 Light"/>
      </rPr>
      <t>Age moyen</t>
    </r>
  </si>
  <si>
    <r>
      <rPr>
        <sz val="10"/>
        <rFont val="Frutiger 45 Light"/>
        <family val="2"/>
      </rPr>
      <t>Années</t>
    </r>
  </si>
  <si>
    <r>
      <rPr>
        <sz val="10"/>
        <rFont val="Frutiger 45 Light"/>
      </rPr>
      <t>LA12</t>
    </r>
  </si>
  <si>
    <r>
      <rPr>
        <sz val="9"/>
        <rFont val="Frutiger 45 Light"/>
        <family val="2"/>
      </rPr>
      <t>1) Groupe Suisse: données provenant du système du personnel, actuellement sans données sur quelque 1520 unités de personnel, soit 6087 personnes des sociétés du groupe Allenbach Verzollungsagentur GmbH, Botec Boncourt SA, Botec Logistic SA, hcri AG, Tele-Trans AG, Epsilon SA, Direct Mail Company AG, Direct Mail Logistik AG, IN-Media AG, PubliBike SA et TWINT AG.</t>
    </r>
  </si>
  <si>
    <r>
      <rPr>
        <u/>
        <sz val="10"/>
        <color rgb="FF0000FF"/>
        <rFont val="Frutiger 45 Light"/>
        <family val="2"/>
      </rPr>
      <t>Retour</t>
    </r>
  </si>
  <si>
    <r>
      <rPr>
        <b/>
        <sz val="10"/>
        <rFont val="Frutiger 45 Light"/>
        <family val="2"/>
      </rPr>
      <t>Temps partiel</t>
    </r>
  </si>
  <si>
    <r>
      <rPr>
        <sz val="10"/>
        <rFont val="Frutiger 45 Light"/>
      </rPr>
      <t>Notes de bas de page</t>
    </r>
  </si>
  <si>
    <r>
      <rPr>
        <sz val="10"/>
        <rFont val="Frutiger 45 Light"/>
      </rPr>
      <t>Index GRI</t>
    </r>
  </si>
  <si>
    <r>
      <rPr>
        <b/>
        <sz val="10"/>
        <rFont val="Frutiger 45 Light"/>
        <family val="2"/>
      </rPr>
      <t>Taux d’occupation</t>
    </r>
  </si>
  <si>
    <r>
      <rPr>
        <sz val="10"/>
        <rFont val="Frutiger 45 Light"/>
      </rPr>
      <t>Taux d’occupation inférieur à 50%, total</t>
    </r>
  </si>
  <si>
    <r>
      <rPr>
        <sz val="10"/>
        <rFont val="Frutiger 45 Light"/>
      </rPr>
      <t>%</t>
    </r>
  </si>
  <si>
    <r>
      <rPr>
        <sz val="10"/>
        <rFont val="Frutiger 45 Light"/>
      </rPr>
      <t>LA1</t>
    </r>
  </si>
  <si>
    <r>
      <rPr>
        <sz val="10"/>
        <rFont val="Frutiger 45 Light"/>
      </rPr>
      <t>Taux d’occupation entre 50% et 89%, total</t>
    </r>
  </si>
  <si>
    <r>
      <rPr>
        <sz val="10"/>
        <rFont val="Frutiger 45 Light"/>
      </rPr>
      <t>%</t>
    </r>
  </si>
  <si>
    <r>
      <rPr>
        <sz val="10"/>
        <rFont val="Frutiger 45 Light"/>
      </rPr>
      <t>LA1</t>
    </r>
  </si>
  <si>
    <r>
      <rPr>
        <sz val="10"/>
        <rFont val="Frutiger 45 Light"/>
      </rPr>
      <t>Taux d’occupation supérieur ou égal à 90% (temps plein), total</t>
    </r>
  </si>
  <si>
    <r>
      <rPr>
        <sz val="10"/>
        <rFont val="Frutiger 45 Light"/>
      </rPr>
      <t>%</t>
    </r>
  </si>
  <si>
    <r>
      <rPr>
        <sz val="10"/>
        <rFont val="Frutiger 45 Light"/>
      </rPr>
      <t>LA1</t>
    </r>
  </si>
  <si>
    <r>
      <rPr>
        <b/>
        <sz val="10"/>
        <rFont val="Frutiger 45 Light"/>
        <family val="2"/>
      </rPr>
      <t>Taux d’occupation des hommes</t>
    </r>
  </si>
  <si>
    <r>
      <rPr>
        <sz val="10"/>
        <rFont val="Frutiger 45 Light"/>
      </rPr>
      <t>Taux d’occupation inférieur à 50%, hommes</t>
    </r>
  </si>
  <si>
    <r>
      <rPr>
        <sz val="10"/>
        <rFont val="Frutiger 45 Light"/>
      </rPr>
      <t>%</t>
    </r>
  </si>
  <si>
    <r>
      <rPr>
        <sz val="10"/>
        <rFont val="Frutiger 45 Light"/>
      </rPr>
      <t>LA1</t>
    </r>
  </si>
  <si>
    <r>
      <rPr>
        <sz val="10"/>
        <rFont val="Frutiger 45 Light"/>
      </rPr>
      <t>Taux d’occupation entre 50% et 89%, hommes</t>
    </r>
  </si>
  <si>
    <r>
      <rPr>
        <sz val="10"/>
        <rFont val="Frutiger 45 Light"/>
      </rPr>
      <t>%</t>
    </r>
  </si>
  <si>
    <r>
      <rPr>
        <sz val="10"/>
        <rFont val="Frutiger 45 Light"/>
      </rPr>
      <t>LA1</t>
    </r>
  </si>
  <si>
    <r>
      <rPr>
        <sz val="10"/>
        <rFont val="Frutiger 45 Light"/>
      </rPr>
      <t>Taux d’occupation supérieur ou égal à 90% (temps plein), hommes</t>
    </r>
  </si>
  <si>
    <r>
      <rPr>
        <sz val="10"/>
        <rFont val="Frutiger 45 Light"/>
      </rPr>
      <t>%</t>
    </r>
  </si>
  <si>
    <r>
      <rPr>
        <sz val="10"/>
        <rFont val="Frutiger 45 Light"/>
      </rPr>
      <t>LA1</t>
    </r>
  </si>
  <si>
    <r>
      <rPr>
        <sz val="10"/>
        <rFont val="Frutiger 45 Light"/>
      </rPr>
      <t>LA1</t>
    </r>
  </si>
  <si>
    <r>
      <rPr>
        <b/>
        <sz val="10"/>
        <rFont val="Frutiger 45 Light"/>
        <family val="2"/>
      </rPr>
      <t>Taux d’occupation des femmes</t>
    </r>
  </si>
  <si>
    <r>
      <rPr>
        <sz val="10"/>
        <rFont val="Frutiger 45 Light"/>
      </rPr>
      <t>Taux d’occupation inférieur à 50%, femmes</t>
    </r>
  </si>
  <si>
    <r>
      <rPr>
        <sz val="10"/>
        <rFont val="Frutiger 45 Light"/>
      </rPr>
      <t>%</t>
    </r>
  </si>
  <si>
    <r>
      <rPr>
        <sz val="10"/>
        <rFont val="Frutiger 45 Light"/>
      </rPr>
      <t>LA1</t>
    </r>
  </si>
  <si>
    <r>
      <rPr>
        <sz val="10"/>
        <rFont val="Frutiger 45 Light"/>
      </rPr>
      <t>Taux d’occupation entre 50% et 89%, femmes</t>
    </r>
  </si>
  <si>
    <r>
      <rPr>
        <sz val="10"/>
        <rFont val="Frutiger 45 Light"/>
      </rPr>
      <t>%</t>
    </r>
  </si>
  <si>
    <r>
      <rPr>
        <sz val="10"/>
        <rFont val="Frutiger 45 Light"/>
      </rPr>
      <t>LA1</t>
    </r>
  </si>
  <si>
    <r>
      <rPr>
        <sz val="10"/>
        <rFont val="Frutiger 45 Light"/>
      </rPr>
      <t>Taux d’occupation supérieur ou égal à 90% (temps plein), femmes</t>
    </r>
  </si>
  <si>
    <r>
      <rPr>
        <sz val="10"/>
        <rFont val="Frutiger 45 Light"/>
      </rPr>
      <t>%</t>
    </r>
  </si>
  <si>
    <r>
      <rPr>
        <sz val="10"/>
        <rFont val="Frutiger 45 Light"/>
      </rPr>
      <t>LA1</t>
    </r>
  </si>
  <si>
    <r>
      <rPr>
        <b/>
        <sz val="10"/>
        <rFont val="Frutiger 45 Light"/>
        <family val="2"/>
      </rPr>
      <t>Temps partiel chez les cadres</t>
    </r>
  </si>
  <si>
    <r>
      <rPr>
        <sz val="10"/>
        <rFont val="Frutiger 45 Light"/>
      </rPr>
      <t>Taux d’occupation inférieur à 90%, cadres</t>
    </r>
  </si>
  <si>
    <r>
      <rPr>
        <sz val="10"/>
        <rFont val="Frutiger 45 Light"/>
      </rPr>
      <t>%</t>
    </r>
  </si>
  <si>
    <r>
      <rPr>
        <sz val="10"/>
        <rFont val="Frutiger 45 Light"/>
      </rPr>
      <t>1, 2</t>
    </r>
  </si>
  <si>
    <r>
      <rPr>
        <sz val="10"/>
        <rFont val="Frutiger 45 Light"/>
      </rPr>
      <t>LA1</t>
    </r>
  </si>
  <si>
    <r>
      <rPr>
        <sz val="10"/>
        <rFont val="Frutiger 45 Light"/>
      </rPr>
      <t>Taux d’occupation inférieur à 90%, cadres, hommes</t>
    </r>
  </si>
  <si>
    <r>
      <rPr>
        <sz val="10"/>
        <rFont val="Frutiger 45 Light"/>
      </rPr>
      <t>%</t>
    </r>
  </si>
  <si>
    <r>
      <rPr>
        <sz val="10"/>
        <rFont val="Frutiger 45 Light"/>
      </rPr>
      <t>1, 2</t>
    </r>
  </si>
  <si>
    <r>
      <rPr>
        <sz val="10"/>
        <rFont val="Frutiger 45 Light"/>
      </rPr>
      <t>LA1</t>
    </r>
  </si>
  <si>
    <r>
      <rPr>
        <sz val="10"/>
        <rFont val="Frutiger 45 Light"/>
      </rPr>
      <t>Taux d’occupation inférieur à 90%, cadres, femmes</t>
    </r>
  </si>
  <si>
    <r>
      <rPr>
        <sz val="10"/>
        <rFont val="Frutiger 45 Light"/>
      </rPr>
      <t>%</t>
    </r>
  </si>
  <si>
    <r>
      <rPr>
        <sz val="10"/>
        <rFont val="Frutiger 45 Light"/>
      </rPr>
      <t>1, 2</t>
    </r>
  </si>
  <si>
    <r>
      <rPr>
        <sz val="10"/>
        <rFont val="Frutiger 45 Light"/>
      </rPr>
      <t>LA1</t>
    </r>
  </si>
  <si>
    <r>
      <rPr>
        <sz val="9"/>
        <rFont val="Frutiger 45 Light"/>
        <family val="2"/>
      </rPr>
      <t>1) Groupe Suisse: données provenant du système du personnel, actuellement sans données sur quelque 1520 unités de personnel, soit 6087 personnes des sociétés du groupe Allenbach Verzollungsagentur GmbH, Botec Boncourt SA, Botec Logistic SA, hcri AG, Tele-Trans AG, Epsilon SA, Direct Mail Company AG, Direct Mail Logistik AG, IN-Media AG, PubliBike SA et TWINT AG.</t>
    </r>
  </si>
  <si>
    <r>
      <rPr>
        <sz val="9"/>
        <rFont val="Frutiger 45 Light"/>
        <family val="2"/>
      </rPr>
      <t>2</t>
    </r>
    <r>
      <rPr>
        <sz val="9"/>
        <rFont val="Frutiger 45 Light"/>
      </rPr>
      <t>) Les cadres sont des collaborateurs qui exercent des fonctions de direction et de spécialistes ainsi que des tâches supérieures.</t>
    </r>
  </si>
  <si>
    <r>
      <rPr>
        <u/>
        <sz val="10"/>
        <color rgb="FF0000FF"/>
        <rFont val="Frutiger 45 Light"/>
        <family val="2"/>
      </rPr>
      <t>Retour</t>
    </r>
  </si>
  <si>
    <r>
      <rPr>
        <b/>
        <sz val="10"/>
        <rFont val="Frutiger 45 Light"/>
        <family val="2"/>
      </rPr>
      <t>Gestion de la santé</t>
    </r>
  </si>
  <si>
    <r>
      <rPr>
        <sz val="10"/>
        <rFont val="Frutiger 45 Light"/>
      </rPr>
      <t>Notes de bas de page</t>
    </r>
  </si>
  <si>
    <r>
      <rPr>
        <sz val="10"/>
        <rFont val="Frutiger 45 Light"/>
      </rPr>
      <t>Index GRI</t>
    </r>
  </si>
  <si>
    <r>
      <rPr>
        <b/>
        <sz val="10"/>
        <rFont val="Frutiger 45 Light"/>
        <family val="2"/>
      </rPr>
      <t>Accidents</t>
    </r>
  </si>
  <si>
    <r>
      <rPr>
        <sz val="10"/>
        <rFont val="Frutiger 45 Light"/>
        <family val="2"/>
      </rPr>
      <t>Accidents professionnels</t>
    </r>
  </si>
  <si>
    <r>
      <rPr>
        <sz val="10"/>
        <rFont val="Frutiger 45 Light"/>
      </rPr>
      <t>Nombre pour 100 unités de personnel</t>
    </r>
  </si>
  <si>
    <r>
      <rPr>
        <sz val="10"/>
        <rFont val="Frutiger 45 Light"/>
      </rPr>
      <t>1, 2</t>
    </r>
  </si>
  <si>
    <r>
      <rPr>
        <sz val="10"/>
        <rFont val="Frutiger 45 Light"/>
      </rPr>
      <t>LA6</t>
    </r>
  </si>
  <si>
    <r>
      <rPr>
        <sz val="10"/>
        <rFont val="Frutiger 45 Light"/>
      </rPr>
      <t>Accidents professionnels PostMail</t>
    </r>
  </si>
  <si>
    <r>
      <rPr>
        <sz val="10"/>
        <rFont val="Frutiger 45 Light"/>
      </rPr>
      <t>Nombre pour 100 unités de personnel</t>
    </r>
  </si>
  <si>
    <r>
      <rPr>
        <sz val="10"/>
        <rFont val="Frutiger 45 Light"/>
      </rPr>
      <t>1, 2</t>
    </r>
  </si>
  <si>
    <r>
      <rPr>
        <sz val="10"/>
        <rFont val="Frutiger 45 Light"/>
      </rPr>
      <t>LA6</t>
    </r>
  </si>
  <si>
    <r>
      <rPr>
        <sz val="10"/>
        <rFont val="Frutiger 45 Light"/>
      </rPr>
      <t xml:space="preserve">Accidents professionnels PostLogistics </t>
    </r>
  </si>
  <si>
    <r>
      <rPr>
        <sz val="10"/>
        <rFont val="Frutiger 45 Light"/>
      </rPr>
      <t>Nombre pour 100 unités de personnel</t>
    </r>
  </si>
  <si>
    <r>
      <rPr>
        <sz val="10"/>
        <rFont val="Frutiger 45 Light"/>
      </rPr>
      <t>1, 2</t>
    </r>
  </si>
  <si>
    <r>
      <rPr>
        <sz val="10"/>
        <rFont val="Frutiger 45 Light"/>
      </rPr>
      <t>LA6</t>
    </r>
  </si>
  <si>
    <r>
      <rPr>
        <sz val="10"/>
        <rFont val="Frutiger 45 Light"/>
      </rPr>
      <t>Accidents professionnels Réseau postal et vente</t>
    </r>
  </si>
  <si>
    <r>
      <rPr>
        <sz val="10"/>
        <rFont val="Frutiger 45 Light"/>
      </rPr>
      <t>Nombre pour 100 unités de personnel</t>
    </r>
  </si>
  <si>
    <r>
      <rPr>
        <sz val="10"/>
        <rFont val="Frutiger 45 Light"/>
      </rPr>
      <t>1, 2</t>
    </r>
  </si>
  <si>
    <r>
      <rPr>
        <sz val="10"/>
        <rFont val="Frutiger 45 Light"/>
      </rPr>
      <t>LA6</t>
    </r>
  </si>
  <si>
    <r>
      <rPr>
        <sz val="10"/>
        <rFont val="Frutiger 45 Light"/>
      </rPr>
      <t>Accidents professionnels PostFinance</t>
    </r>
  </si>
  <si>
    <r>
      <rPr>
        <sz val="10"/>
        <rFont val="Frutiger 45 Light"/>
      </rPr>
      <t>Nombre pour 100 unités de personnel</t>
    </r>
  </si>
  <si>
    <r>
      <rPr>
        <sz val="10"/>
        <rFont val="Frutiger 45 Light"/>
      </rPr>
      <t>1, 2</t>
    </r>
  </si>
  <si>
    <r>
      <rPr>
        <sz val="10"/>
        <rFont val="Frutiger 45 Light"/>
      </rPr>
      <t>LA6</t>
    </r>
  </si>
  <si>
    <r>
      <rPr>
        <sz val="10"/>
        <rFont val="Frutiger 45 Light"/>
      </rPr>
      <t>Accidents professionnels CarPostal</t>
    </r>
  </si>
  <si>
    <r>
      <rPr>
        <sz val="10"/>
        <rFont val="Frutiger 45 Light"/>
      </rPr>
      <t>Nombre pour 100 unités de personnel</t>
    </r>
  </si>
  <si>
    <r>
      <rPr>
        <sz val="10"/>
        <rFont val="Frutiger 45 Light"/>
      </rPr>
      <t>1, 2</t>
    </r>
  </si>
  <si>
    <r>
      <rPr>
        <sz val="10"/>
        <rFont val="Frutiger 45 Light"/>
      </rPr>
      <t>LA6</t>
    </r>
  </si>
  <si>
    <r>
      <rPr>
        <sz val="10"/>
        <rFont val="Frutiger 45 Light"/>
      </rPr>
      <t>Accidents professionnels Swiss Post International</t>
    </r>
  </si>
  <si>
    <r>
      <rPr>
        <sz val="10"/>
        <rFont val="Frutiger 45 Light"/>
      </rPr>
      <t>Nombre pour 100 unités de personnel</t>
    </r>
  </si>
  <si>
    <r>
      <rPr>
        <sz val="10"/>
        <rFont val="Frutiger 45 Light"/>
      </rPr>
      <t>1, 2, 4</t>
    </r>
  </si>
  <si>
    <r>
      <rPr>
        <sz val="10"/>
        <rFont val="Frutiger 45 Light"/>
      </rPr>
      <t>LA6</t>
    </r>
  </si>
  <si>
    <r>
      <rPr>
        <sz val="10"/>
        <rFont val="Frutiger 45 Light"/>
      </rPr>
      <t>Accidents professionnels Swiss Post Solutions</t>
    </r>
  </si>
  <si>
    <r>
      <rPr>
        <sz val="10"/>
        <rFont val="Frutiger 45 Light"/>
      </rPr>
      <t>Nombre pour 100 unités de personnel</t>
    </r>
  </si>
  <si>
    <r>
      <rPr>
        <sz val="10"/>
        <rFont val="Frutiger 45 Light"/>
      </rPr>
      <t>1, 2, 3</t>
    </r>
  </si>
  <si>
    <r>
      <rPr>
        <sz val="10"/>
        <rFont val="Frutiger 45 Light"/>
      </rPr>
      <t>LA6</t>
    </r>
  </si>
  <si>
    <r>
      <rPr>
        <sz val="10"/>
        <rFont val="Frutiger 45 Light"/>
      </rPr>
      <t>Accidents professionnels entraînant le décès de la personne</t>
    </r>
  </si>
  <si>
    <r>
      <rPr>
        <sz val="10"/>
        <rFont val="Frutiger 45 Light"/>
        <family val="2"/>
      </rPr>
      <t>Nombre</t>
    </r>
  </si>
  <si>
    <r>
      <rPr>
        <sz val="10"/>
        <rFont val="Frutiger 45 Light"/>
      </rPr>
      <t>LA6</t>
    </r>
  </si>
  <si>
    <r>
      <rPr>
        <sz val="10"/>
        <rFont val="Frutiger 45 Light"/>
        <family val="2"/>
      </rPr>
      <t xml:space="preserve">Accidents non professionnels   </t>
    </r>
  </si>
  <si>
    <r>
      <rPr>
        <sz val="10"/>
        <rFont val="Frutiger 45 Light"/>
      </rPr>
      <t>Nombre pour 100 unités de personnel</t>
    </r>
  </si>
  <si>
    <r>
      <rPr>
        <sz val="10"/>
        <rFont val="Frutiger 45 Light"/>
      </rPr>
      <t>1, 2</t>
    </r>
  </si>
  <si>
    <r>
      <rPr>
        <sz val="10"/>
        <rFont val="Frutiger 45 Light"/>
      </rPr>
      <t>LA6</t>
    </r>
  </si>
  <si>
    <r>
      <rPr>
        <b/>
        <sz val="10"/>
        <rFont val="Frutiger 45 Light"/>
        <family val="2"/>
      </rPr>
      <t>Coûts occasionnés par les accidents</t>
    </r>
  </si>
  <si>
    <r>
      <rPr>
        <sz val="10"/>
        <rFont val="Frutiger 45 Light"/>
      </rPr>
      <t>Accidents professionnels</t>
    </r>
  </si>
  <si>
    <r>
      <rPr>
        <sz val="10"/>
        <rFont val="Frutiger 45 Light"/>
      </rPr>
      <t>Millions de CHF</t>
    </r>
  </si>
  <si>
    <r>
      <rPr>
        <sz val="10"/>
        <rFont val="Frutiger 45 Light"/>
      </rPr>
      <t>2, 5</t>
    </r>
  </si>
  <si>
    <r>
      <rPr>
        <sz val="10"/>
        <rFont val="Frutiger 45 Light"/>
      </rPr>
      <t>LA6</t>
    </r>
  </si>
  <si>
    <r>
      <rPr>
        <sz val="10"/>
        <rFont val="Frutiger 45 Light"/>
      </rPr>
      <t>Accidents non professionnels</t>
    </r>
  </si>
  <si>
    <r>
      <rPr>
        <sz val="10"/>
        <rFont val="Frutiger 45 Light"/>
      </rPr>
      <t>Millions de CHF</t>
    </r>
  </si>
  <si>
    <r>
      <rPr>
        <sz val="10"/>
        <rFont val="Frutiger 45 Light"/>
      </rPr>
      <t>2, 5</t>
    </r>
  </si>
  <si>
    <r>
      <rPr>
        <sz val="10"/>
        <rFont val="Frutiger 45 Light"/>
      </rPr>
      <t>LA6</t>
    </r>
  </si>
  <si>
    <r>
      <rPr>
        <sz val="10"/>
        <rFont val="Frutiger 45 Light"/>
      </rPr>
      <t>Accidents professionnels et non professionnels</t>
    </r>
  </si>
  <si>
    <r>
      <rPr>
        <sz val="10"/>
        <rFont val="Frutiger 45 Light"/>
      </rPr>
      <t>Millions de CHF</t>
    </r>
  </si>
  <si>
    <r>
      <rPr>
        <sz val="10"/>
        <rFont val="Frutiger 45 Light"/>
      </rPr>
      <t>2, 5</t>
    </r>
  </si>
  <si>
    <r>
      <rPr>
        <sz val="10"/>
        <rFont val="Frutiger 45 Light"/>
      </rPr>
      <t>LA6</t>
    </r>
  </si>
  <si>
    <r>
      <rPr>
        <b/>
        <sz val="10"/>
        <rFont val="Frutiger 45 Light"/>
        <family val="2"/>
      </rPr>
      <t>Absences dues à une maladie ou à un accident</t>
    </r>
  </si>
  <si>
    <r>
      <rPr>
        <sz val="10"/>
        <rFont val="Frutiger 45 Light"/>
      </rPr>
      <t>Absences pour raisons médicales</t>
    </r>
  </si>
  <si>
    <r>
      <rPr>
        <sz val="10"/>
        <rFont val="Frutiger 45 Light"/>
      </rPr>
      <t>Absences par personne</t>
    </r>
  </si>
  <si>
    <r>
      <rPr>
        <sz val="10"/>
        <rFont val="Frutiger 45 Light"/>
      </rPr>
      <t>2, 6</t>
    </r>
  </si>
  <si>
    <r>
      <rPr>
        <sz val="10"/>
        <rFont val="Frutiger 45 Light"/>
      </rPr>
      <t>LA6</t>
    </r>
  </si>
  <si>
    <r>
      <rPr>
        <sz val="10"/>
        <rFont val="Frutiger 45 Light"/>
      </rPr>
      <t>Absence de courte durée</t>
    </r>
  </si>
  <si>
    <r>
      <rPr>
        <sz val="10"/>
        <rFont val="Frutiger 45 Light"/>
      </rPr>
      <t>Absences par personne</t>
    </r>
  </si>
  <si>
    <r>
      <rPr>
        <sz val="10"/>
        <rFont val="Frutiger 45 Light"/>
      </rPr>
      <t>2, 6</t>
    </r>
  </si>
  <si>
    <r>
      <rPr>
        <sz val="10"/>
        <rFont val="Frutiger 45 Light"/>
      </rPr>
      <t>LA6</t>
    </r>
  </si>
  <si>
    <r>
      <rPr>
        <sz val="10"/>
        <rFont val="Frutiger 45 Light"/>
      </rPr>
      <t>Maladie</t>
    </r>
  </si>
  <si>
    <r>
      <rPr>
        <sz val="10"/>
        <rFont val="Frutiger 45 Light"/>
      </rPr>
      <t>Absences par personne</t>
    </r>
  </si>
  <si>
    <r>
      <rPr>
        <sz val="10"/>
        <rFont val="Frutiger 45 Light"/>
      </rPr>
      <t>2, 6</t>
    </r>
  </si>
  <si>
    <r>
      <rPr>
        <sz val="10"/>
        <rFont val="Frutiger 45 Light"/>
      </rPr>
      <t>LA6</t>
    </r>
  </si>
  <si>
    <r>
      <rPr>
        <sz val="10"/>
        <rFont val="Frutiger 45 Light"/>
      </rPr>
      <t>Accident professionnel</t>
    </r>
  </si>
  <si>
    <r>
      <rPr>
        <sz val="10"/>
        <rFont val="Frutiger 45 Light"/>
      </rPr>
      <t>Absences par personne</t>
    </r>
  </si>
  <si>
    <r>
      <rPr>
        <sz val="10"/>
        <rFont val="Frutiger 45 Light"/>
      </rPr>
      <t>2, 6</t>
    </r>
  </si>
  <si>
    <r>
      <rPr>
        <sz val="10"/>
        <rFont val="Frutiger 45 Light"/>
      </rPr>
      <t>LA6</t>
    </r>
  </si>
  <si>
    <r>
      <rPr>
        <sz val="10"/>
        <rFont val="Frutiger 45 Light"/>
      </rPr>
      <t>Accident non professionnel</t>
    </r>
  </si>
  <si>
    <r>
      <rPr>
        <sz val="10"/>
        <rFont val="Frutiger 45 Light"/>
      </rPr>
      <t>Absences par personne</t>
    </r>
  </si>
  <si>
    <r>
      <rPr>
        <sz val="10"/>
        <rFont val="Frutiger 45 Light"/>
      </rPr>
      <t>2, 6</t>
    </r>
  </si>
  <si>
    <r>
      <rPr>
        <sz val="10"/>
        <rFont val="Frutiger 45 Light"/>
      </rPr>
      <t>LA6</t>
    </r>
  </si>
  <si>
    <r>
      <rPr>
        <sz val="10"/>
        <rFont val="Frutiger 45 Light"/>
      </rPr>
      <t>Absences</t>
    </r>
  </si>
  <si>
    <r>
      <rPr>
        <sz val="10"/>
        <rFont val="Frutiger 45 Light"/>
      </rPr>
      <t>Jours par an</t>
    </r>
  </si>
  <si>
    <r>
      <rPr>
        <sz val="10"/>
        <rFont val="Frutiger 45 Light"/>
      </rPr>
      <t>2, 6</t>
    </r>
  </si>
  <si>
    <r>
      <rPr>
        <sz val="10"/>
        <rFont val="Frutiger 45 Light"/>
      </rPr>
      <t>LA6</t>
    </r>
  </si>
  <si>
    <r>
      <rPr>
        <sz val="10"/>
        <rFont val="Frutiger 45 Light"/>
      </rPr>
      <t>Coûts salariaux occasionnés par les absences</t>
    </r>
  </si>
  <si>
    <r>
      <rPr>
        <sz val="10"/>
        <rFont val="Frutiger 45 Light"/>
      </rPr>
      <t>Millions de CHF</t>
    </r>
  </si>
  <si>
    <r>
      <rPr>
        <sz val="10"/>
        <rFont val="Frutiger 45 Light"/>
      </rPr>
      <t>2, 6</t>
    </r>
  </si>
  <si>
    <r>
      <rPr>
        <sz val="10"/>
        <rFont val="Frutiger 45 Light"/>
      </rPr>
      <t>LA6</t>
    </r>
  </si>
  <si>
    <r>
      <rPr>
        <b/>
        <sz val="10"/>
        <rFont val="Frutiger 45 Light"/>
        <family val="2"/>
      </rPr>
      <t>Représentation au sein de la commission du personnel pour la surveillance de la protection de la santé / sécurité au travail</t>
    </r>
  </si>
  <si>
    <r>
      <rPr>
        <sz val="10"/>
        <rFont val="Frutiger 45 Light"/>
        <family val="2"/>
      </rPr>
      <t>Représentations au sein de la commission du personnel</t>
    </r>
  </si>
  <si>
    <r>
      <rPr>
        <sz val="10"/>
        <rFont val="Frutiger 45 Light"/>
        <family val="2"/>
      </rPr>
      <t>Nombre pour 100 unités de personnel</t>
    </r>
  </si>
  <si>
    <r>
      <rPr>
        <sz val="10"/>
        <rFont val="Frutiger 45 Light"/>
        <family val="2"/>
      </rPr>
      <t>1, 2</t>
    </r>
  </si>
  <si>
    <r>
      <rPr>
        <sz val="10"/>
        <rFont val="Frutiger 45 Light"/>
        <family val="2"/>
      </rPr>
      <t>LA5</t>
    </r>
  </si>
  <si>
    <r>
      <rPr>
        <sz val="9"/>
        <rFont val="Frutiger 45 Light"/>
        <family val="2"/>
      </rPr>
      <t>1</t>
    </r>
    <r>
      <rPr>
        <sz val="9"/>
        <rFont val="Frutiger 45 Light"/>
      </rPr>
      <t>) Une unité de personnel correspond à un poste à plein temps.</t>
    </r>
  </si>
  <si>
    <r>
      <rPr>
        <sz val="9"/>
        <rFont val="Frutiger 45 Light"/>
        <family val="2"/>
      </rPr>
      <t>2) Groupe Suisse: données provenant du système du personnel, actuellement sans données sur quelque 1520 unités de personnel, soit 6087 personnes des sociétés du groupe Allenbach Verzollungsagentur GmbH, Botec Boncourt SA, Botec Logistic SA, hcri AG, Tele-Trans AG, Epsilon SA, Direct Mail Company AG, Direct Mail Logistik AG, IN-Media AG, PubliBike SA et TWINT AG.</t>
    </r>
  </si>
  <si>
    <r>
      <rPr>
        <sz val="9"/>
        <rFont val="Frutiger 45 Light"/>
        <family val="2"/>
      </rPr>
      <t>3) L’unité du groupe Swiss Post Solutions n’existant que depuis le 1er octobre 2007, aucune valeur ne peut être présentée pour les années précédentes.</t>
    </r>
  </si>
  <si>
    <r>
      <rPr>
        <sz val="9"/>
        <rFont val="Frutiger 45 Light"/>
        <family val="2"/>
      </rPr>
      <t>4) A partir de l’exercice 2012, Swiss Post International ne constitue plus un segment autonome. Les valeurs la concernant ont été répercutées sur les unités d'affaires PostMail et PostLogistics au 1</t>
    </r>
    <r>
      <rPr>
        <vertAlign val="superscript"/>
        <sz val="9"/>
        <rFont val="Frutiger 45 Light"/>
      </rPr>
      <t>er</t>
    </r>
    <r>
      <rPr>
        <sz val="9"/>
        <rFont val="Frutiger 45 Light"/>
        <family val="2"/>
      </rPr>
      <t xml:space="preserve"> janvier 2012.</t>
    </r>
  </si>
  <si>
    <r>
      <rPr>
        <sz val="9"/>
        <rFont val="Frutiger 45 Light"/>
        <family val="2"/>
      </rPr>
      <t>5) Les coûts sont calculés à l’aide des coûts moyens par cas. Nombre d'accidents professionnels et nombre d'accidents-bagatelle, multipliés par les coûts moyens liés aux accidents selon calculs de la SUVA.</t>
    </r>
  </si>
  <si>
    <r>
      <rPr>
        <sz val="9"/>
        <rFont val="Frutiger 45 Light"/>
        <family val="2"/>
      </rPr>
      <t>6) Selon la Convention collective de travail (CCT), les rapports de travail sont maintenus durant 2 ans en cas de maladie ou d’accident. Pour les contrats de travail relevant du Code des obligations, les rapports de travail peuvent être résiliés après 6 mois. Ces chiffres ne peuvent donc pas être comparés avec ceux d’autres entreprises.</t>
    </r>
  </si>
  <si>
    <r>
      <rPr>
        <u/>
        <sz val="10"/>
        <color rgb="FF0000FF"/>
        <rFont val="Frutiger 45 Light"/>
        <family val="2"/>
      </rPr>
      <t>Retour</t>
    </r>
  </si>
  <si>
    <r>
      <rPr>
        <b/>
        <sz val="10"/>
        <rFont val="Frutiger 45 Light"/>
        <family val="2"/>
      </rPr>
      <t>Satisfaction du personnel</t>
    </r>
  </si>
  <si>
    <r>
      <rPr>
        <sz val="10"/>
        <rFont val="Frutiger 45 Light"/>
      </rPr>
      <t>Notes de bas de page</t>
    </r>
  </si>
  <si>
    <r>
      <rPr>
        <sz val="10"/>
        <rFont val="Frutiger 45 Light"/>
      </rPr>
      <t>Index GRI</t>
    </r>
  </si>
  <si>
    <r>
      <rPr>
        <sz val="10"/>
        <rFont val="Frutiger 45 Light"/>
        <family val="2"/>
      </rPr>
      <t>Taux de réponse net du sondage</t>
    </r>
  </si>
  <si>
    <r>
      <rPr>
        <sz val="10"/>
        <rFont val="Frutiger 45 Light"/>
      </rPr>
      <t>%</t>
    </r>
  </si>
  <si>
    <r>
      <rPr>
        <sz val="10"/>
        <rFont val="Frutiger 45 Light"/>
      </rPr>
      <t>Groupe</t>
    </r>
  </si>
  <si>
    <r>
      <rPr>
        <sz val="10"/>
        <rFont val="Frutiger 45 Light"/>
      </rPr>
      <t>Index</t>
    </r>
  </si>
  <si>
    <r>
      <rPr>
        <sz val="10"/>
        <rFont val="Frutiger 45 Light"/>
        <family val="2"/>
      </rPr>
      <t>PostMail</t>
    </r>
  </si>
  <si>
    <r>
      <rPr>
        <sz val="10"/>
        <rFont val="Frutiger 45 Light"/>
      </rPr>
      <t>Index</t>
    </r>
  </si>
  <si>
    <r>
      <rPr>
        <sz val="10"/>
        <rFont val="Frutiger 45 Light"/>
      </rPr>
      <t>PostLogistics</t>
    </r>
  </si>
  <si>
    <r>
      <rPr>
        <sz val="10"/>
        <rFont val="Frutiger 45 Light"/>
      </rPr>
      <t>Index</t>
    </r>
  </si>
  <si>
    <r>
      <rPr>
        <sz val="10"/>
        <rFont val="Frutiger 45 Light"/>
      </rPr>
      <t>Swiss Post International</t>
    </r>
  </si>
  <si>
    <r>
      <rPr>
        <sz val="10"/>
        <rFont val="Frutiger 45 Light"/>
      </rPr>
      <t>Index</t>
    </r>
  </si>
  <si>
    <r>
      <rPr>
        <sz val="10"/>
        <rFont val="Frutiger 45 Light"/>
        <family val="2"/>
      </rPr>
      <t>1, 3</t>
    </r>
  </si>
  <si>
    <r>
      <rPr>
        <sz val="10"/>
        <rFont val="Frutiger 45 Light"/>
        <family val="2"/>
      </rPr>
      <t>Swiss Post Solutions</t>
    </r>
  </si>
  <si>
    <r>
      <rPr>
        <sz val="10"/>
        <rFont val="Frutiger 45 Light"/>
      </rPr>
      <t>Index</t>
    </r>
  </si>
  <si>
    <r>
      <rPr>
        <sz val="10"/>
        <rFont val="Frutiger 45 Light"/>
      </rPr>
      <t>1, 2</t>
    </r>
  </si>
  <si>
    <r>
      <rPr>
        <sz val="10"/>
        <rFont val="Frutiger 45 Light"/>
      </rPr>
      <t>Réseau postal et vente</t>
    </r>
  </si>
  <si>
    <r>
      <rPr>
        <sz val="10"/>
        <rFont val="Frutiger 45 Light"/>
      </rPr>
      <t>Index</t>
    </r>
  </si>
  <si>
    <r>
      <rPr>
        <sz val="10"/>
        <rFont val="Frutiger 45 Light"/>
      </rPr>
      <t>PostFinance</t>
    </r>
  </si>
  <si>
    <r>
      <rPr>
        <sz val="10"/>
        <rFont val="Frutiger 45 Light"/>
      </rPr>
      <t>Index</t>
    </r>
  </si>
  <si>
    <r>
      <rPr>
        <sz val="10"/>
        <rFont val="Frutiger 45 Light"/>
      </rPr>
      <t>CarPostal</t>
    </r>
  </si>
  <si>
    <r>
      <rPr>
        <sz val="10"/>
        <rFont val="Frutiger 45 Light"/>
      </rPr>
      <t>Index</t>
    </r>
  </si>
  <si>
    <r>
      <rPr>
        <sz val="9"/>
        <rFont val="Frutiger 45 Light"/>
        <family val="2"/>
      </rPr>
      <t>1) Le sondage du personnel a été remanié en 2009. Par conséquent, les résultats ne peuvent être comparés avec ceux des années précédentes.</t>
    </r>
  </si>
  <si>
    <r>
      <rPr>
        <sz val="9"/>
        <rFont val="Frutiger 45 Light"/>
        <family val="2"/>
      </rPr>
      <t>2) L’unité du groupe Swiss Post Solutions n’existant que depuis le 1er octobre 2007, aucune valeur ne peut être présentée pour les années précédentes.</t>
    </r>
  </si>
  <si>
    <r>
      <rPr>
        <sz val="9"/>
        <rFont val="Frutiger 45 Light"/>
        <family val="2"/>
      </rPr>
      <t>3) A partir de l’exercice 2012, Swiss Post International ne constitue plus un segment autonome. Les valeurs la concernant ont été répercutées sur les unités d'affaires PostMail et PostLogistics au 1</t>
    </r>
    <r>
      <rPr>
        <vertAlign val="superscript"/>
        <sz val="9"/>
        <rFont val="Frutiger 45 Light"/>
      </rPr>
      <t>er</t>
    </r>
    <r>
      <rPr>
        <sz val="9"/>
        <rFont val="Frutiger 45 Light"/>
        <family val="2"/>
      </rPr>
      <t xml:space="preserve"> janvier 2012.</t>
    </r>
  </si>
  <si>
    <r>
      <rPr>
        <u/>
        <sz val="10"/>
        <color rgb="FF0000FF"/>
        <rFont val="Frutiger 45 Light"/>
        <family val="2"/>
      </rPr>
      <t>Retour</t>
    </r>
  </si>
  <si>
    <r>
      <rPr>
        <b/>
        <sz val="10"/>
        <rFont val="Frutiger 45 Light"/>
        <family val="2"/>
      </rPr>
      <t>Motivation et engagement</t>
    </r>
  </si>
  <si>
    <r>
      <rPr>
        <sz val="10"/>
        <rFont val="Frutiger 45 Light"/>
      </rPr>
      <t>Notes de bas de page</t>
    </r>
  </si>
  <si>
    <r>
      <rPr>
        <sz val="10"/>
        <rFont val="Frutiger 45 Light"/>
      </rPr>
      <t>Index GRI</t>
    </r>
  </si>
  <si>
    <r>
      <rPr>
        <sz val="10"/>
        <rFont val="Frutiger 45 Light"/>
        <family val="2"/>
      </rPr>
      <t>Engagement</t>
    </r>
  </si>
  <si>
    <r>
      <rPr>
        <sz val="10"/>
        <rFont val="Frutiger 45 Light"/>
      </rPr>
      <t>Index</t>
    </r>
  </si>
  <si>
    <r>
      <rPr>
        <sz val="10"/>
        <rFont val="Frutiger 45 Light"/>
      </rPr>
      <t>1, 2</t>
    </r>
  </si>
  <si>
    <r>
      <rPr>
        <sz val="10"/>
        <rFont val="Frutiger 45 Light"/>
      </rPr>
      <t>Compétitivité de l’unité</t>
    </r>
  </si>
  <si>
    <r>
      <rPr>
        <sz val="10"/>
        <rFont val="Frutiger 45 Light"/>
      </rPr>
      <t>Index</t>
    </r>
  </si>
  <si>
    <r>
      <rPr>
        <sz val="10"/>
        <rFont val="Frutiger 45 Light"/>
      </rPr>
      <t>1, 2</t>
    </r>
  </si>
  <si>
    <r>
      <rPr>
        <sz val="10"/>
        <rFont val="Frutiger 45 Light"/>
      </rPr>
      <t>Situation professionnelle</t>
    </r>
  </si>
  <si>
    <r>
      <rPr>
        <sz val="10"/>
        <rFont val="Frutiger 45 Light"/>
      </rPr>
      <t>Index</t>
    </r>
  </si>
  <si>
    <r>
      <rPr>
        <sz val="10"/>
        <rFont val="Frutiger 45 Light"/>
      </rPr>
      <t>1, 2</t>
    </r>
  </si>
  <si>
    <r>
      <rPr>
        <sz val="10"/>
        <rFont val="Frutiger 45 Light"/>
        <family val="2"/>
      </rPr>
      <t>Taux de réponse net du sondage</t>
    </r>
  </si>
  <si>
    <r>
      <rPr>
        <sz val="10"/>
        <rFont val="Frutiger 45 Light"/>
      </rPr>
      <t>%</t>
    </r>
  </si>
  <si>
    <r>
      <rPr>
        <b/>
        <sz val="10"/>
        <rFont val="Frutiger 45 Light"/>
        <family val="2"/>
      </rPr>
      <t>Engagement</t>
    </r>
  </si>
  <si>
    <r>
      <rPr>
        <sz val="10"/>
        <rFont val="Frutiger 45 Light"/>
      </rPr>
      <t>PostMail</t>
    </r>
  </si>
  <si>
    <r>
      <rPr>
        <sz val="10"/>
        <rFont val="Frutiger 45 Light"/>
      </rPr>
      <t>Index</t>
    </r>
  </si>
  <si>
    <r>
      <rPr>
        <sz val="10"/>
        <rFont val="Frutiger 45 Light"/>
      </rPr>
      <t>1, 2</t>
    </r>
  </si>
  <si>
    <r>
      <rPr>
        <sz val="10"/>
        <rFont val="Frutiger 45 Light"/>
      </rPr>
      <t>PostLogistics</t>
    </r>
  </si>
  <si>
    <r>
      <rPr>
        <sz val="10"/>
        <rFont val="Frutiger 45 Light"/>
      </rPr>
      <t>Index</t>
    </r>
  </si>
  <si>
    <r>
      <rPr>
        <sz val="10"/>
        <rFont val="Frutiger 45 Light"/>
      </rPr>
      <t>1, 2</t>
    </r>
  </si>
  <si>
    <r>
      <rPr>
        <sz val="10"/>
        <rFont val="Frutiger 45 Light"/>
      </rPr>
      <t>Swiss Post International</t>
    </r>
  </si>
  <si>
    <r>
      <rPr>
        <sz val="10"/>
        <rFont val="Frutiger 45 Light"/>
      </rPr>
      <t>Index</t>
    </r>
  </si>
  <si>
    <r>
      <rPr>
        <sz val="10"/>
        <rFont val="Frutiger 45 Light"/>
      </rPr>
      <t>1, 2, 5</t>
    </r>
  </si>
  <si>
    <r>
      <rPr>
        <sz val="10"/>
        <rFont val="Frutiger 45 Light"/>
        <family val="2"/>
      </rPr>
      <t>Swiss Post Solutions</t>
    </r>
  </si>
  <si>
    <r>
      <rPr>
        <sz val="10"/>
        <rFont val="Frutiger 45 Light"/>
      </rPr>
      <t>Index</t>
    </r>
  </si>
  <si>
    <r>
      <rPr>
        <sz val="10"/>
        <rFont val="Frutiger 45 Light"/>
      </rPr>
      <t>1, 2, 3</t>
    </r>
  </si>
  <si>
    <r>
      <rPr>
        <sz val="10"/>
        <rFont val="Frutiger 45 Light"/>
      </rPr>
      <t>Réseau postal et vente</t>
    </r>
  </si>
  <si>
    <r>
      <rPr>
        <sz val="10"/>
        <rFont val="Frutiger 45 Light"/>
      </rPr>
      <t>Index</t>
    </r>
  </si>
  <si>
    <r>
      <rPr>
        <sz val="10"/>
        <rFont val="Frutiger 45 Light"/>
      </rPr>
      <t>1, 2</t>
    </r>
  </si>
  <si>
    <r>
      <rPr>
        <sz val="10"/>
        <rFont val="Frutiger 45 Light"/>
      </rPr>
      <t>PostFinance</t>
    </r>
  </si>
  <si>
    <r>
      <rPr>
        <sz val="10"/>
        <rFont val="Frutiger 45 Light"/>
      </rPr>
      <t>Index</t>
    </r>
  </si>
  <si>
    <r>
      <rPr>
        <sz val="10"/>
        <rFont val="Frutiger 45 Light"/>
      </rPr>
      <t>1, 2</t>
    </r>
  </si>
  <si>
    <r>
      <rPr>
        <sz val="10"/>
        <rFont val="Frutiger 45 Light"/>
      </rPr>
      <t>CarPostal</t>
    </r>
  </si>
  <si>
    <r>
      <rPr>
        <sz val="10"/>
        <rFont val="Frutiger 45 Light"/>
      </rPr>
      <t>Index</t>
    </r>
  </si>
  <si>
    <r>
      <rPr>
        <sz val="10"/>
        <rFont val="Frutiger 45 Light"/>
      </rPr>
      <t>1, 2</t>
    </r>
  </si>
  <si>
    <r>
      <rPr>
        <b/>
        <sz val="10"/>
        <rFont val="Frutiger 45 Light"/>
        <family val="2"/>
      </rPr>
      <t>Compétitivité de l’unité</t>
    </r>
  </si>
  <si>
    <r>
      <rPr>
        <sz val="10"/>
        <rFont val="Frutiger 45 Light"/>
        <family val="2"/>
      </rPr>
      <t>Développement</t>
    </r>
  </si>
  <si>
    <r>
      <rPr>
        <sz val="10"/>
        <rFont val="Frutiger 45 Light"/>
      </rPr>
      <t>Index</t>
    </r>
  </si>
  <si>
    <r>
      <rPr>
        <sz val="10"/>
        <rFont val="Frutiger 45 Light"/>
      </rPr>
      <t>Stratégie</t>
    </r>
  </si>
  <si>
    <r>
      <rPr>
        <sz val="10"/>
        <rFont val="Frutiger 45 Light"/>
      </rPr>
      <t>Index</t>
    </r>
  </si>
  <si>
    <r>
      <rPr>
        <sz val="10"/>
        <rFont val="Frutiger 45 Light"/>
      </rPr>
      <t>2, 4</t>
    </r>
  </si>
  <si>
    <r>
      <rPr>
        <sz val="10"/>
        <rFont val="Frutiger 45 Light"/>
      </rPr>
      <t>Gestion</t>
    </r>
  </si>
  <si>
    <r>
      <rPr>
        <sz val="10"/>
        <rFont val="Frutiger 45 Light"/>
      </rPr>
      <t>Index</t>
    </r>
  </si>
  <si>
    <r>
      <rPr>
        <sz val="10"/>
        <rFont val="Frutiger 45 Light"/>
      </rPr>
      <t>2, 4</t>
    </r>
  </si>
  <si>
    <r>
      <rPr>
        <sz val="10"/>
        <rFont val="Frutiger 45 Light"/>
      </rPr>
      <t>Information et communication</t>
    </r>
  </si>
  <si>
    <r>
      <rPr>
        <sz val="10"/>
        <rFont val="Frutiger 45 Light"/>
      </rPr>
      <t>Index</t>
    </r>
  </si>
  <si>
    <r>
      <rPr>
        <sz val="10"/>
        <rFont val="Frutiger 45 Light"/>
      </rPr>
      <t>2, 4</t>
    </r>
  </si>
  <si>
    <r>
      <rPr>
        <sz val="10"/>
        <rFont val="Frutiger 45 Light"/>
      </rPr>
      <t>Changement et innovation</t>
    </r>
  </si>
  <si>
    <r>
      <rPr>
        <sz val="10"/>
        <rFont val="Frutiger 45 Light"/>
      </rPr>
      <t>Index</t>
    </r>
  </si>
  <si>
    <r>
      <rPr>
        <sz val="10"/>
        <rFont val="Frutiger 45 Light"/>
      </rPr>
      <t>2, 4</t>
    </r>
  </si>
  <si>
    <r>
      <rPr>
        <sz val="10"/>
        <rFont val="Frutiger 45 Light"/>
      </rPr>
      <t xml:space="preserve">Collaboration </t>
    </r>
  </si>
  <si>
    <r>
      <rPr>
        <sz val="10"/>
        <rFont val="Frutiger 45 Light"/>
      </rPr>
      <t>Index</t>
    </r>
  </si>
  <si>
    <r>
      <rPr>
        <sz val="10"/>
        <rFont val="Frutiger 45 Light"/>
      </rPr>
      <t>2, 4</t>
    </r>
  </si>
  <si>
    <r>
      <rPr>
        <b/>
        <sz val="10"/>
        <rFont val="Frutiger 45 Light"/>
        <family val="2"/>
      </rPr>
      <t>Situation professionnelle</t>
    </r>
  </si>
  <si>
    <r>
      <rPr>
        <sz val="10"/>
        <rFont val="Frutiger 45 Light"/>
      </rPr>
      <t>Contenu du travail</t>
    </r>
  </si>
  <si>
    <r>
      <rPr>
        <sz val="10"/>
        <rFont val="Frutiger 45 Light"/>
      </rPr>
      <t>Index</t>
    </r>
  </si>
  <si>
    <r>
      <rPr>
        <sz val="10"/>
        <rFont val="Frutiger 45 Light"/>
      </rPr>
      <t>Charge de travail</t>
    </r>
  </si>
  <si>
    <r>
      <rPr>
        <sz val="10"/>
        <rFont val="Frutiger 45 Light"/>
      </rPr>
      <t>Index</t>
    </r>
  </si>
  <si>
    <r>
      <rPr>
        <sz val="10"/>
        <rFont val="Frutiger 45 Light"/>
      </rPr>
      <t>Gestion au sein de l’équipe</t>
    </r>
  </si>
  <si>
    <r>
      <rPr>
        <sz val="10"/>
        <rFont val="Frutiger 45 Light"/>
      </rPr>
      <t>Index</t>
    </r>
  </si>
  <si>
    <r>
      <rPr>
        <sz val="10"/>
        <rFont val="Frutiger 45 Light"/>
      </rPr>
      <t>Supérieurs directs</t>
    </r>
  </si>
  <si>
    <r>
      <rPr>
        <sz val="10"/>
        <rFont val="Frutiger 45 Light"/>
      </rPr>
      <t>Index</t>
    </r>
  </si>
  <si>
    <r>
      <rPr>
        <sz val="10"/>
        <rFont val="Frutiger 45 Light"/>
        <family val="2"/>
      </rPr>
      <t>Conditions d’engagement</t>
    </r>
  </si>
  <si>
    <r>
      <rPr>
        <sz val="10"/>
        <rFont val="Frutiger 45 Light"/>
      </rPr>
      <t>Index</t>
    </r>
  </si>
  <si>
    <r>
      <rPr>
        <sz val="10"/>
        <rFont val="Frutiger 45 Light"/>
      </rPr>
      <t>Processus de travail</t>
    </r>
  </si>
  <si>
    <r>
      <rPr>
        <sz val="10"/>
        <rFont val="Frutiger 45 Light"/>
      </rPr>
      <t>Index</t>
    </r>
  </si>
  <si>
    <r>
      <rPr>
        <sz val="10"/>
        <rFont val="Frutiger 45 Light"/>
      </rPr>
      <t>Orientation objectifs</t>
    </r>
  </si>
  <si>
    <r>
      <rPr>
        <sz val="10"/>
        <rFont val="Frutiger 45 Light"/>
      </rPr>
      <t>Index</t>
    </r>
  </si>
  <si>
    <r>
      <rPr>
        <sz val="10"/>
        <rFont val="Frutiger 45 Light"/>
      </rPr>
      <t>2, 4</t>
    </r>
  </si>
  <si>
    <r>
      <rPr>
        <sz val="10"/>
        <rFont val="Frutiger 45 Light"/>
      </rPr>
      <t>Participation et sens des responsabilités</t>
    </r>
  </si>
  <si>
    <r>
      <rPr>
        <sz val="10"/>
        <rFont val="Frutiger 45 Light"/>
      </rPr>
      <t>Index</t>
    </r>
  </si>
  <si>
    <r>
      <rPr>
        <sz val="10"/>
        <rFont val="Frutiger 45 Light"/>
      </rPr>
      <t>2, 4</t>
    </r>
  </si>
  <si>
    <r>
      <rPr>
        <sz val="10"/>
        <rFont val="Frutiger 45 Light"/>
      </rPr>
      <t>Conditions de travail</t>
    </r>
  </si>
  <si>
    <r>
      <rPr>
        <sz val="10"/>
        <rFont val="Frutiger 45 Light"/>
      </rPr>
      <t>Index</t>
    </r>
  </si>
  <si>
    <r>
      <rPr>
        <sz val="10"/>
        <rFont val="Frutiger 45 Light"/>
      </rPr>
      <t>2, 4</t>
    </r>
  </si>
  <si>
    <r>
      <rPr>
        <sz val="9"/>
        <rFont val="Frutiger 45 Light"/>
        <family val="2"/>
      </rPr>
      <t>1) La dimension a</t>
    </r>
    <r>
      <rPr>
        <sz val="9"/>
        <rFont val="Frutiger 45 Light"/>
      </rPr>
      <t xml:space="preserve"> été relevée pour la première fois dans le sondage du personnel 2006.</t>
    </r>
  </si>
  <si>
    <r>
      <rPr>
        <sz val="9"/>
        <rFont val="Frutiger 45 Light"/>
        <family val="2"/>
      </rPr>
      <t>2) Le sondage du personnel a été remanié en 2009. Par conséquent, les résultats ne peuvent être comparés avec ceux des années précédentes.</t>
    </r>
  </si>
  <si>
    <r>
      <rPr>
        <sz val="9"/>
        <rFont val="Frutiger 45 Light"/>
        <family val="2"/>
      </rPr>
      <t>3) L’unité du groupe Swiss Post Solutions n’existant que depuis le 1er octobre 2007, aucune valeur ne peut être présentée pour les années précédentes.</t>
    </r>
  </si>
  <si>
    <r>
      <rPr>
        <sz val="9"/>
        <rFont val="Frutiger 45 Light"/>
        <family val="2"/>
      </rPr>
      <t>4) La dimension a été relevée pour la première fois dans le sondage du personnel 2009.</t>
    </r>
  </si>
  <si>
    <r>
      <rPr>
        <sz val="9"/>
        <rFont val="Frutiger 45 Light"/>
        <family val="2"/>
      </rPr>
      <t>5) A partir de l’exercice 2012, Swiss Post International ne constitue plus un segment autonome. Les valeurs la concernant ont été répercutées sur les unités d'affaires PostMail et PostLogistics au 1</t>
    </r>
    <r>
      <rPr>
        <vertAlign val="superscript"/>
        <sz val="9"/>
        <rFont val="Frutiger 45 Light"/>
      </rPr>
      <t>er</t>
    </r>
    <r>
      <rPr>
        <sz val="9"/>
        <rFont val="Frutiger 45 Light"/>
        <family val="2"/>
      </rPr>
      <t xml:space="preserve"> janvier 2012.</t>
    </r>
  </si>
  <si>
    <r>
      <rPr>
        <u/>
        <sz val="10"/>
        <color rgb="FF0000FF"/>
        <rFont val="Frutiger 45 Light"/>
        <family val="2"/>
      </rPr>
      <t>Retour</t>
    </r>
  </si>
  <si>
    <r>
      <rPr>
        <b/>
        <sz val="10"/>
        <rFont val="Frutiger 45 Light"/>
        <family val="2"/>
      </rPr>
      <t>Bourse de l’emploi</t>
    </r>
  </si>
  <si>
    <r>
      <rPr>
        <sz val="10"/>
        <rFont val="Frutiger 45 Light"/>
      </rPr>
      <t>Notes de bas de page</t>
    </r>
  </si>
  <si>
    <r>
      <rPr>
        <sz val="10"/>
        <rFont val="Frutiger 45 Light"/>
      </rPr>
      <t>Index GRI</t>
    </r>
  </si>
  <si>
    <r>
      <rPr>
        <sz val="10"/>
        <rFont val="Frutiger 45 Light"/>
      </rPr>
      <t>Conseils individuels par la Bourse de l’emploi</t>
    </r>
  </si>
  <si>
    <r>
      <rPr>
        <sz val="10"/>
        <rFont val="Frutiger 45 Light"/>
      </rPr>
      <t>Nombre</t>
    </r>
  </si>
  <si>
    <r>
      <rPr>
        <sz val="10"/>
        <rFont val="Frutiger 45 Light"/>
      </rPr>
      <t>Séminaires de la Bourse de l’emploi</t>
    </r>
  </si>
  <si>
    <r>
      <rPr>
        <sz val="10"/>
        <rFont val="Frutiger 45 Light"/>
      </rPr>
      <t>Nombre</t>
    </r>
  </si>
  <si>
    <r>
      <rPr>
        <sz val="10"/>
        <rFont val="Frutiger 45 Light"/>
      </rPr>
      <t>Séminaires de la Bourse de l’emploi</t>
    </r>
  </si>
  <si>
    <r>
      <rPr>
        <sz val="10"/>
        <rFont val="Frutiger 45 Light"/>
      </rPr>
      <t>Participants</t>
    </r>
  </si>
  <si>
    <r>
      <rPr>
        <sz val="9"/>
        <rFont val="Frutiger 45 Light"/>
        <family val="2"/>
      </rPr>
      <t>1) Groupe Suisse</t>
    </r>
  </si>
  <si>
    <r>
      <rPr>
        <u/>
        <sz val="10"/>
        <color rgb="FF0000FF"/>
        <rFont val="Frutiger 45 Light"/>
        <family val="2"/>
      </rPr>
      <t>Retour</t>
    </r>
  </si>
  <si>
    <r>
      <rPr>
        <b/>
        <sz val="10"/>
        <rFont val="Frutiger 45 Light"/>
        <family val="2"/>
      </rPr>
      <t>Besoins énergétiques internes et externes à la Poste</t>
    </r>
  </si>
  <si>
    <r>
      <rPr>
        <sz val="10"/>
        <rFont val="Frutiger 45 Light"/>
        <family val="2"/>
      </rPr>
      <t>Notes de bas de page</t>
    </r>
  </si>
  <si>
    <r>
      <rPr>
        <sz val="10"/>
        <rFont val="Frutiger 45 Light"/>
        <family val="2"/>
      </rPr>
      <t>Index GRI</t>
    </r>
  </si>
  <si>
    <r>
      <rPr>
        <b/>
        <sz val="10"/>
        <rFont val="Frutiger 45 Light"/>
        <family val="2"/>
      </rPr>
      <t>Carburants</t>
    </r>
  </si>
  <si>
    <r>
      <rPr>
        <sz val="10"/>
        <rFont val="Frutiger 45 Light"/>
        <family val="2"/>
      </rPr>
      <t>Diesel interne</t>
    </r>
  </si>
  <si>
    <r>
      <rPr>
        <sz val="10"/>
        <rFont val="Frutiger 45 Light"/>
        <family val="2"/>
      </rPr>
      <t>GJ</t>
    </r>
  </si>
  <si>
    <r>
      <rPr>
        <sz val="10"/>
        <rFont val="Frutiger 45 Light"/>
        <family val="2"/>
      </rPr>
      <t>EN3</t>
    </r>
  </si>
  <si>
    <r>
      <rPr>
        <sz val="10"/>
        <rFont val="Frutiger 45 Light"/>
        <family val="2"/>
      </rPr>
      <t>Part renouvelable de biodiesel interne</t>
    </r>
  </si>
  <si>
    <r>
      <rPr>
        <sz val="10"/>
        <rFont val="Frutiger 45 Light"/>
        <family val="2"/>
      </rPr>
      <t>%</t>
    </r>
  </si>
  <si>
    <r>
      <rPr>
        <sz val="10"/>
        <rFont val="Frutiger 45 Light"/>
        <family val="2"/>
      </rPr>
      <t>EN3</t>
    </r>
  </si>
  <si>
    <r>
      <rPr>
        <sz val="10"/>
        <rFont val="Frutiger 45 Light"/>
        <family val="2"/>
      </rPr>
      <t>Essence interne</t>
    </r>
  </si>
  <si>
    <r>
      <rPr>
        <sz val="10"/>
        <rFont val="Frutiger 45 Light"/>
        <family val="2"/>
      </rPr>
      <t>GJ</t>
    </r>
  </si>
  <si>
    <r>
      <rPr>
        <sz val="10"/>
        <rFont val="Frutiger 45 Light"/>
        <family val="2"/>
      </rPr>
      <t>EN3</t>
    </r>
  </si>
  <si>
    <r>
      <rPr>
        <sz val="10"/>
        <rFont val="Frutiger 45 Light"/>
        <family val="2"/>
      </rPr>
      <t>Gaz naturel interne transport de voyageurs</t>
    </r>
  </si>
  <si>
    <r>
      <rPr>
        <sz val="10"/>
        <rFont val="Frutiger 45 Light"/>
        <family val="2"/>
      </rPr>
      <t>GJ</t>
    </r>
  </si>
  <si>
    <r>
      <rPr>
        <sz val="10"/>
        <rFont val="Frutiger 45 Light"/>
        <family val="2"/>
      </rPr>
      <t>EN3</t>
    </r>
  </si>
  <si>
    <r>
      <rPr>
        <sz val="10"/>
        <rFont val="Frutiger 45 Light"/>
        <family val="2"/>
      </rPr>
      <t>Gaz naturel interne transport de marchandises et déplacements professionnels</t>
    </r>
  </si>
  <si>
    <r>
      <rPr>
        <sz val="10"/>
        <rFont val="Frutiger 45 Light"/>
        <family val="2"/>
      </rPr>
      <t>GJ</t>
    </r>
  </si>
  <si>
    <r>
      <rPr>
        <sz val="10"/>
        <rFont val="Frutiger 45 Light"/>
        <family val="2"/>
      </rPr>
      <t>1,2</t>
    </r>
  </si>
  <si>
    <r>
      <rPr>
        <sz val="10"/>
        <rFont val="Frutiger 45 Light"/>
        <family val="2"/>
      </rPr>
      <t>EN3</t>
    </r>
  </si>
  <si>
    <r>
      <rPr>
        <sz val="10"/>
        <rFont val="Frutiger 45 Light"/>
        <family val="2"/>
      </rPr>
      <t>Part renouvelable de biodiesel interne transport de marchandises et déplacements professionnels</t>
    </r>
  </si>
  <si>
    <r>
      <rPr>
        <sz val="10"/>
        <rFont val="Frutiger 45 Light"/>
        <family val="2"/>
      </rPr>
      <t>%</t>
    </r>
  </si>
  <si>
    <r>
      <rPr>
        <sz val="10"/>
        <rFont val="Frutiger 45 Light"/>
        <family val="2"/>
      </rPr>
      <t>1,2</t>
    </r>
  </si>
  <si>
    <r>
      <rPr>
        <sz val="10"/>
        <rFont val="Frutiger 45 Light"/>
        <family val="2"/>
      </rPr>
      <t>EN3</t>
    </r>
  </si>
  <si>
    <r>
      <rPr>
        <sz val="10"/>
        <rFont val="Frutiger 45 Light"/>
        <family val="2"/>
      </rPr>
      <t>Electricité comme carburant interne</t>
    </r>
  </si>
  <si>
    <r>
      <rPr>
        <sz val="10"/>
        <rFont val="Frutiger 45 Light"/>
        <family val="2"/>
      </rPr>
      <t>GJ</t>
    </r>
  </si>
  <si>
    <r>
      <rPr>
        <sz val="10"/>
        <rFont val="Frutiger 45 Light"/>
        <family val="2"/>
      </rPr>
      <t>1,2</t>
    </r>
  </si>
  <si>
    <r>
      <rPr>
        <sz val="10"/>
        <rFont val="Frutiger 45 Light"/>
        <family val="2"/>
      </rPr>
      <t>EN3</t>
    </r>
  </si>
  <si>
    <r>
      <rPr>
        <sz val="10"/>
        <rFont val="Frutiger 45 Light"/>
        <family val="2"/>
      </rPr>
      <t>Part renouvelable d’électricité comme carburant interne</t>
    </r>
  </si>
  <si>
    <r>
      <rPr>
        <sz val="10"/>
        <rFont val="Frutiger 45 Light"/>
        <family val="2"/>
      </rPr>
      <t>%</t>
    </r>
  </si>
  <si>
    <r>
      <rPr>
        <sz val="10"/>
        <rFont val="Frutiger 45 Light"/>
        <family val="2"/>
      </rPr>
      <t>1,2</t>
    </r>
  </si>
  <si>
    <r>
      <rPr>
        <sz val="10"/>
        <rFont val="Frutiger 45 Light"/>
        <family val="2"/>
      </rPr>
      <t>EN3</t>
    </r>
  </si>
  <si>
    <r>
      <rPr>
        <sz val="10"/>
        <rFont val="Frutiger 45 Light"/>
        <family val="2"/>
      </rPr>
      <t>Hydrogène interne</t>
    </r>
  </si>
  <si>
    <r>
      <rPr>
        <sz val="10"/>
        <rFont val="Frutiger 45 Light"/>
        <family val="2"/>
      </rPr>
      <t>GJ</t>
    </r>
  </si>
  <si>
    <r>
      <rPr>
        <sz val="10"/>
        <rFont val="Frutiger 45 Light"/>
        <family val="2"/>
      </rPr>
      <t>EN3</t>
    </r>
  </si>
  <si>
    <r>
      <rPr>
        <sz val="10"/>
        <rFont val="Frutiger 45 Light"/>
        <family val="2"/>
      </rPr>
      <t xml:space="preserve">Part renouvelable d’hydrogène interne </t>
    </r>
  </si>
  <si>
    <r>
      <rPr>
        <sz val="10"/>
        <rFont val="Frutiger 45 Light"/>
        <family val="2"/>
      </rPr>
      <t>%</t>
    </r>
  </si>
  <si>
    <r>
      <rPr>
        <sz val="10"/>
        <rFont val="Frutiger 45 Light"/>
        <family val="2"/>
      </rPr>
      <t>1,3</t>
    </r>
  </si>
  <si>
    <r>
      <rPr>
        <sz val="10"/>
        <rFont val="Frutiger 45 Light"/>
        <family val="2"/>
      </rPr>
      <t>EN3</t>
    </r>
  </si>
  <si>
    <r>
      <rPr>
        <sz val="10"/>
        <rFont val="Frutiger 45 Light"/>
        <family val="2"/>
      </rPr>
      <t>Total carburants interne</t>
    </r>
  </si>
  <si>
    <r>
      <rPr>
        <sz val="10"/>
        <rFont val="Frutiger 45 Light"/>
        <family val="2"/>
      </rPr>
      <t>GJ</t>
    </r>
  </si>
  <si>
    <r>
      <rPr>
        <sz val="10"/>
        <rFont val="Frutiger 45 Light"/>
        <family val="2"/>
      </rPr>
      <t>EN3</t>
    </r>
  </si>
  <si>
    <r>
      <rPr>
        <sz val="10"/>
        <rFont val="Frutiger 45 Light"/>
        <family val="2"/>
      </rPr>
      <t>Total de la part renouvelable des carburants interne</t>
    </r>
  </si>
  <si>
    <r>
      <rPr>
        <sz val="10"/>
        <rFont val="Frutiger 45 Light"/>
        <family val="2"/>
      </rPr>
      <t>%</t>
    </r>
  </si>
  <si>
    <r>
      <rPr>
        <sz val="10"/>
        <rFont val="Frutiger 45 Light"/>
        <family val="2"/>
      </rPr>
      <t>EN3</t>
    </r>
  </si>
  <si>
    <r>
      <rPr>
        <sz val="10"/>
        <rFont val="Frutiger 45 Light"/>
        <family val="2"/>
      </rPr>
      <t>Total carburants externe</t>
    </r>
  </si>
  <si>
    <r>
      <rPr>
        <sz val="10"/>
        <rFont val="Frutiger 45 Light"/>
        <family val="2"/>
      </rPr>
      <t>GJ</t>
    </r>
  </si>
  <si>
    <r>
      <rPr>
        <sz val="10"/>
        <rFont val="Frutiger 45 Light"/>
        <family val="2"/>
      </rPr>
      <t>EN4</t>
    </r>
  </si>
  <si>
    <r>
      <rPr>
        <sz val="10"/>
        <rFont val="Frutiger 45 Light"/>
        <family val="2"/>
      </rPr>
      <t>Total carburants</t>
    </r>
  </si>
  <si>
    <r>
      <rPr>
        <sz val="10"/>
        <rFont val="Frutiger 45 Light"/>
        <family val="2"/>
      </rPr>
      <t>GJ</t>
    </r>
  </si>
  <si>
    <r>
      <rPr>
        <i/>
        <sz val="10"/>
        <rFont val="Frutiger 45 Light"/>
        <family val="2"/>
      </rPr>
      <t>Réparti entre les processus au sein de la Poste</t>
    </r>
  </si>
  <si>
    <r>
      <rPr>
        <sz val="10"/>
        <rFont val="Frutiger 45 Light"/>
        <family val="2"/>
      </rPr>
      <t>Transport de marchandises</t>
    </r>
  </si>
  <si>
    <r>
      <rPr>
        <sz val="10"/>
        <rFont val="Frutiger 45 Light"/>
        <family val="2"/>
      </rPr>
      <t>GJ</t>
    </r>
  </si>
  <si>
    <r>
      <rPr>
        <sz val="10"/>
        <rFont val="Frutiger 45 Light"/>
        <family val="2"/>
      </rPr>
      <t>EN3</t>
    </r>
  </si>
  <si>
    <r>
      <rPr>
        <sz val="10"/>
        <rFont val="Frutiger 45 Light"/>
        <family val="2"/>
      </rPr>
      <t>Transport de voyageurs</t>
    </r>
  </si>
  <si>
    <r>
      <rPr>
        <sz val="10"/>
        <rFont val="Frutiger 45 Light"/>
        <family val="2"/>
      </rPr>
      <t>GJ</t>
    </r>
  </si>
  <si>
    <r>
      <rPr>
        <sz val="10"/>
        <rFont val="Frutiger 45 Light"/>
        <family val="2"/>
      </rPr>
      <t>EN3</t>
    </r>
  </si>
  <si>
    <r>
      <rPr>
        <sz val="10"/>
        <rFont val="Frutiger 45 Light"/>
        <family val="2"/>
      </rPr>
      <t>Déplacements professionnels</t>
    </r>
  </si>
  <si>
    <r>
      <rPr>
        <sz val="10"/>
        <rFont val="Frutiger 45 Light"/>
        <family val="2"/>
      </rPr>
      <t>GJ</t>
    </r>
  </si>
  <si>
    <r>
      <rPr>
        <sz val="10"/>
        <rFont val="Frutiger 45 Light"/>
        <family val="2"/>
      </rPr>
      <t>EN3</t>
    </r>
  </si>
  <si>
    <r>
      <rPr>
        <b/>
        <sz val="10"/>
        <rFont val="Frutiger 45 Light"/>
        <family val="2"/>
      </rPr>
      <t>Combustibles (chaleur)</t>
    </r>
  </si>
  <si>
    <r>
      <rPr>
        <sz val="10"/>
        <rFont val="Frutiger 45 Light"/>
        <family val="2"/>
      </rPr>
      <t>Mazout extra-léger interne</t>
    </r>
  </si>
  <si>
    <r>
      <rPr>
        <sz val="10"/>
        <rFont val="Frutiger 45 Light"/>
        <family val="2"/>
      </rPr>
      <t>GJ</t>
    </r>
  </si>
  <si>
    <r>
      <rPr>
        <sz val="10"/>
        <rFont val="Frutiger 45 Light"/>
        <family val="2"/>
      </rPr>
      <t>EN3</t>
    </r>
  </si>
  <si>
    <r>
      <rPr>
        <sz val="10"/>
        <rFont val="Frutiger 45 Light"/>
        <family val="2"/>
      </rPr>
      <t>Gaz naturel interne</t>
    </r>
  </si>
  <si>
    <r>
      <rPr>
        <sz val="10"/>
        <rFont val="Frutiger 45 Light"/>
        <family val="2"/>
      </rPr>
      <t>GJ</t>
    </r>
  </si>
  <si>
    <r>
      <rPr>
        <sz val="10"/>
        <rFont val="Frutiger 45 Light"/>
        <family val="2"/>
      </rPr>
      <t>EN3</t>
    </r>
  </si>
  <si>
    <r>
      <rPr>
        <sz val="10"/>
        <rFont val="Frutiger 45 Light"/>
        <family val="2"/>
      </rPr>
      <t>Part renouvelable de biogaz interne</t>
    </r>
  </si>
  <si>
    <r>
      <rPr>
        <sz val="10"/>
        <rFont val="Frutiger 45 Light"/>
        <family val="2"/>
      </rPr>
      <t>%</t>
    </r>
  </si>
  <si>
    <r>
      <rPr>
        <sz val="10"/>
        <rFont val="Frutiger 45 Light"/>
        <family val="2"/>
      </rPr>
      <t>1, 2</t>
    </r>
  </si>
  <si>
    <r>
      <rPr>
        <sz val="10"/>
        <rFont val="Frutiger 45 Light"/>
        <family val="2"/>
      </rPr>
      <t>EN3</t>
    </r>
  </si>
  <si>
    <r>
      <rPr>
        <sz val="10"/>
        <rFont val="Frutiger 45 Light"/>
        <family val="2"/>
      </rPr>
      <t>Chaleur à distance interne</t>
    </r>
  </si>
  <si>
    <r>
      <rPr>
        <sz val="10"/>
        <rFont val="Frutiger 45 Light"/>
        <family val="2"/>
      </rPr>
      <t>GJ</t>
    </r>
  </si>
  <si>
    <r>
      <rPr>
        <sz val="10"/>
        <rFont val="Frutiger 45 Light"/>
        <family val="2"/>
      </rPr>
      <t>EN3</t>
    </r>
  </si>
  <si>
    <r>
      <rPr>
        <sz val="10"/>
        <rFont val="Frutiger 45 Light"/>
        <family val="2"/>
      </rPr>
      <t>Part renouvelable de la chaleur à distance interne</t>
    </r>
  </si>
  <si>
    <r>
      <rPr>
        <sz val="10"/>
        <rFont val="Frutiger 45 Light"/>
        <family val="2"/>
      </rPr>
      <t>%</t>
    </r>
  </si>
  <si>
    <r>
      <rPr>
        <sz val="10"/>
        <rFont val="Frutiger 45 Light"/>
        <family val="2"/>
      </rPr>
      <t>EN3</t>
    </r>
  </si>
  <si>
    <r>
      <rPr>
        <sz val="10"/>
        <rFont val="Frutiger 45 Light"/>
        <family val="2"/>
      </rPr>
      <t>Electricité pour le chauffage interne</t>
    </r>
  </si>
  <si>
    <r>
      <rPr>
        <sz val="10"/>
        <rFont val="Frutiger 45 Light"/>
        <family val="2"/>
      </rPr>
      <t>GJ</t>
    </r>
  </si>
  <si>
    <r>
      <rPr>
        <sz val="10"/>
        <rFont val="Frutiger 45 Light"/>
        <family val="2"/>
      </rPr>
      <t>1, 3, 4</t>
    </r>
  </si>
  <si>
    <r>
      <rPr>
        <sz val="10"/>
        <rFont val="Frutiger 45 Light"/>
        <family val="2"/>
      </rPr>
      <t>EN3</t>
    </r>
  </si>
  <si>
    <r>
      <rPr>
        <sz val="10"/>
        <rFont val="Frutiger 45 Light"/>
        <family val="2"/>
      </rPr>
      <t>Thermie solaire interne</t>
    </r>
  </si>
  <si>
    <r>
      <rPr>
        <sz val="10"/>
        <rFont val="Frutiger 45 Light"/>
        <family val="2"/>
      </rPr>
      <t>GJ</t>
    </r>
  </si>
  <si>
    <r>
      <rPr>
        <sz val="10"/>
        <rFont val="Frutiger 45 Light"/>
        <family val="2"/>
      </rPr>
      <t>EN3</t>
    </r>
  </si>
  <si>
    <r>
      <rPr>
        <sz val="10"/>
        <rFont val="Frutiger 45 Light"/>
        <family val="2"/>
      </rPr>
      <t>Géothermie interne</t>
    </r>
  </si>
  <si>
    <r>
      <rPr>
        <sz val="10"/>
        <rFont val="Frutiger 45 Light"/>
        <family val="2"/>
      </rPr>
      <t>GJ</t>
    </r>
  </si>
  <si>
    <r>
      <rPr>
        <sz val="10"/>
        <rFont val="Frutiger 45 Light"/>
        <family val="2"/>
      </rPr>
      <t>EN3</t>
    </r>
  </si>
  <si>
    <r>
      <rPr>
        <sz val="10"/>
        <rFont val="Frutiger 45 Light"/>
        <family val="2"/>
      </rPr>
      <t>Total des combustibles interne</t>
    </r>
  </si>
  <si>
    <r>
      <rPr>
        <sz val="10"/>
        <rFont val="Frutiger 45 Light"/>
        <family val="2"/>
      </rPr>
      <t>GJ</t>
    </r>
  </si>
  <si>
    <r>
      <rPr>
        <sz val="10"/>
        <rFont val="Frutiger 45 Light"/>
        <family val="2"/>
      </rPr>
      <t>EN3</t>
    </r>
  </si>
  <si>
    <r>
      <rPr>
        <sz val="10"/>
        <rFont val="Frutiger 45 Light"/>
        <family val="2"/>
      </rPr>
      <t>Part totale de combustibles renouvelables interne</t>
    </r>
  </si>
  <si>
    <r>
      <rPr>
        <sz val="10"/>
        <rFont val="Frutiger 45 Light"/>
        <family val="2"/>
      </rPr>
      <t>%</t>
    </r>
  </si>
  <si>
    <r>
      <rPr>
        <sz val="10"/>
        <rFont val="Frutiger 45 Light"/>
        <family val="2"/>
      </rPr>
      <t>EN3</t>
    </r>
  </si>
  <si>
    <r>
      <rPr>
        <sz val="10"/>
        <rFont val="Frutiger 45 Light"/>
        <family val="2"/>
      </rPr>
      <t>Total des combustibles externe</t>
    </r>
  </si>
  <si>
    <r>
      <rPr>
        <sz val="10"/>
        <rFont val="Frutiger 45 Light"/>
        <family val="2"/>
      </rPr>
      <t>GJ</t>
    </r>
  </si>
  <si>
    <r>
      <rPr>
        <sz val="10"/>
        <rFont val="Frutiger 45 Light"/>
        <family val="2"/>
      </rPr>
      <t>EN4</t>
    </r>
  </si>
  <si>
    <r>
      <rPr>
        <sz val="10"/>
        <rFont val="Frutiger 45 Light"/>
        <family val="2"/>
      </rPr>
      <t>Total des combustibles (chaleur)</t>
    </r>
  </si>
  <si>
    <r>
      <rPr>
        <sz val="10"/>
        <rFont val="Frutiger 45 Light"/>
        <family val="2"/>
      </rPr>
      <t>GJ</t>
    </r>
  </si>
  <si>
    <r>
      <rPr>
        <b/>
        <sz val="10"/>
        <rFont val="Frutiger 45 Light"/>
        <family val="2"/>
      </rPr>
      <t>Electricité</t>
    </r>
  </si>
  <si>
    <r>
      <rPr>
        <sz val="10"/>
        <rFont val="Frutiger 45 Light"/>
        <family val="2"/>
      </rPr>
      <t>Electricité (sans carburant, chaleur) interne</t>
    </r>
  </si>
  <si>
    <r>
      <rPr>
        <sz val="10"/>
        <rFont val="Frutiger 45 Light"/>
        <family val="2"/>
      </rPr>
      <t>GJ</t>
    </r>
  </si>
  <si>
    <r>
      <rPr>
        <sz val="10"/>
        <rFont val="Frutiger 45 Light"/>
        <family val="2"/>
      </rPr>
      <t>1,3</t>
    </r>
  </si>
  <si>
    <r>
      <rPr>
        <sz val="10"/>
        <rFont val="Frutiger 45 Light"/>
        <family val="2"/>
      </rPr>
      <t>EN3</t>
    </r>
  </si>
  <si>
    <r>
      <rPr>
        <sz val="10"/>
        <rFont val="Frutiger 45 Light"/>
        <family val="2"/>
      </rPr>
      <t>Part renouvelable de l'électricité (sans carburant, chaleur) interne</t>
    </r>
  </si>
  <si>
    <r>
      <rPr>
        <sz val="10"/>
        <rFont val="Frutiger 45 Light"/>
        <family val="2"/>
      </rPr>
      <t>%</t>
    </r>
  </si>
  <si>
    <r>
      <rPr>
        <sz val="10"/>
        <rFont val="Frutiger 45 Light"/>
        <family val="2"/>
      </rPr>
      <t>EN3</t>
    </r>
  </si>
  <si>
    <r>
      <rPr>
        <sz val="10"/>
        <rFont val="Frutiger 45 Light"/>
        <family val="2"/>
      </rPr>
      <t>Electricité (sans carburant, chaleur) externe</t>
    </r>
  </si>
  <si>
    <r>
      <rPr>
        <sz val="10"/>
        <rFont val="Frutiger 45 Light"/>
        <family val="2"/>
      </rPr>
      <t>GJ</t>
    </r>
  </si>
  <si>
    <r>
      <rPr>
        <sz val="10"/>
        <rFont val="Frutiger 45 Light"/>
        <family val="2"/>
      </rPr>
      <t>EN4</t>
    </r>
  </si>
  <si>
    <r>
      <rPr>
        <sz val="10"/>
        <rFont val="Frutiger 45 Light"/>
        <family val="2"/>
      </rPr>
      <t>Total électricité (sans carburant, chaleur)</t>
    </r>
  </si>
  <si>
    <r>
      <rPr>
        <sz val="10"/>
        <rFont val="Frutiger 45 Light"/>
        <family val="2"/>
      </rPr>
      <t>GJ</t>
    </r>
  </si>
  <si>
    <r>
      <rPr>
        <b/>
        <sz val="10"/>
        <rFont val="Frutiger 45 Light"/>
        <family val="2"/>
      </rPr>
      <t>Total</t>
    </r>
  </si>
  <si>
    <r>
      <rPr>
        <sz val="10"/>
        <rFont val="Frutiger 45 Light"/>
        <family val="2"/>
      </rPr>
      <t>Total des besoins énergétiques interne</t>
    </r>
  </si>
  <si>
    <r>
      <rPr>
        <sz val="10"/>
        <rFont val="Frutiger 45 Light"/>
        <family val="2"/>
      </rPr>
      <t>GJ</t>
    </r>
  </si>
  <si>
    <r>
      <rPr>
        <sz val="10"/>
        <rFont val="Frutiger 45 Light"/>
        <family val="2"/>
      </rPr>
      <t>EN3</t>
    </r>
  </si>
  <si>
    <r>
      <rPr>
        <sz val="10"/>
        <rFont val="Frutiger 45 Light"/>
        <family val="2"/>
      </rPr>
      <t>Par renouvelable des besoins énergétiques interne</t>
    </r>
  </si>
  <si>
    <r>
      <rPr>
        <sz val="10"/>
        <rFont val="Frutiger 45 Light"/>
        <family val="2"/>
      </rPr>
      <t>%</t>
    </r>
  </si>
  <si>
    <r>
      <rPr>
        <sz val="10"/>
        <rFont val="Frutiger 45 Light"/>
        <family val="2"/>
      </rPr>
      <t>EN3</t>
    </r>
  </si>
  <si>
    <r>
      <rPr>
        <sz val="10"/>
        <rFont val="Frutiger 45 Light"/>
        <family val="2"/>
      </rPr>
      <t>Total des besoins énergétiques externe</t>
    </r>
  </si>
  <si>
    <r>
      <rPr>
        <sz val="10"/>
        <rFont val="Frutiger 45 Light"/>
        <family val="2"/>
      </rPr>
      <t>GJ</t>
    </r>
  </si>
  <si>
    <r>
      <rPr>
        <sz val="10"/>
        <rFont val="Frutiger 45 Light"/>
        <family val="2"/>
      </rPr>
      <t>EN4</t>
    </r>
  </si>
  <si>
    <r>
      <rPr>
        <sz val="10"/>
        <rFont val="Frutiger 45 Light"/>
        <family val="2"/>
      </rPr>
      <t>Total des besoins énergétiques</t>
    </r>
  </si>
  <si>
    <r>
      <rPr>
        <sz val="10"/>
        <rFont val="Frutiger 45 Light"/>
        <family val="2"/>
      </rPr>
      <t>GJ</t>
    </r>
  </si>
  <si>
    <r>
      <rPr>
        <sz val="10"/>
        <rFont val="Frutiger 45 Light"/>
        <family val="2"/>
      </rPr>
      <t>EN3</t>
    </r>
  </si>
  <si>
    <r>
      <rPr>
        <b/>
        <sz val="10"/>
        <rFont val="Frutiger 45 Light"/>
        <family val="2"/>
      </rPr>
      <t>Autres indicateurs énergétiques</t>
    </r>
  </si>
  <si>
    <r>
      <rPr>
        <sz val="10"/>
        <rFont val="Frutiger 45 Light"/>
        <family val="2"/>
      </rPr>
      <t>Amélioration de l'efficacité énergétique depuis 2006</t>
    </r>
  </si>
  <si>
    <r>
      <rPr>
        <sz val="10"/>
        <rFont val="Frutiger 45 Light"/>
        <family val="2"/>
      </rPr>
      <t>%</t>
    </r>
  </si>
  <si>
    <r>
      <rPr>
        <sz val="10"/>
        <rFont val="Frutiger 45 Light"/>
        <family val="2"/>
      </rPr>
      <t>EN5</t>
    </r>
  </si>
  <si>
    <r>
      <rPr>
        <sz val="10"/>
        <rFont val="Frutiger 45 Light"/>
        <family val="2"/>
      </rPr>
      <t>Courant acheté et certifié «naturemade basic»</t>
    </r>
  </si>
  <si>
    <r>
      <rPr>
        <sz val="10"/>
        <rFont val="Frutiger 45 Light"/>
        <family val="2"/>
      </rPr>
      <t>GJ</t>
    </r>
  </si>
  <si>
    <r>
      <rPr>
        <sz val="10"/>
        <rFont val="Frutiger 45 Light"/>
        <family val="2"/>
      </rPr>
      <t>Biogaz acheté et certifié «naturemade basic»</t>
    </r>
  </si>
  <si>
    <r>
      <rPr>
        <sz val="10"/>
        <rFont val="Frutiger 45 Light"/>
        <family val="2"/>
      </rPr>
      <t>GJ</t>
    </r>
  </si>
  <si>
    <r>
      <rPr>
        <sz val="10"/>
        <rFont val="Frutiger 45 Light"/>
        <family val="2"/>
      </rPr>
      <t>1) Normes, méthodes et facteurs de conversion: Protocole GHG, Revised Edition (2004). Les facteurs de conversion sont tirés de ecoinvent 2.2.</t>
    </r>
  </si>
  <si>
    <r>
      <rPr>
        <sz val="10"/>
        <rFont val="Frutiger 45 Light"/>
        <family val="2"/>
      </rPr>
      <t>2) Courant vert / biogaz certifié «naturemade star»</t>
    </r>
  </si>
  <si>
    <r>
      <rPr>
        <sz val="10"/>
        <rFont val="Frutiger 45 Light"/>
        <family val="2"/>
      </rPr>
      <t>3) Courant certifié «naturemade basic» provenant d'énergies renouvelables</t>
    </r>
  </si>
  <si>
    <r>
      <rPr>
        <sz val="10"/>
        <rFont val="Frutiger 45 Light"/>
        <family val="2"/>
      </rPr>
      <t>4) Le courant thermique est contenu dans le courant du bâtiment</t>
    </r>
  </si>
  <si>
    <r>
      <rPr>
        <sz val="10"/>
        <rFont val="Frutiger 45 Light"/>
        <family val="2"/>
      </rPr>
      <t>5) Amélioration de l'efficacité énergétique selon l'exemple énergétique de la Confédération: Est mesuré comme variation des besoins énergétiques par prestation de base au cours de l'exercice et comparé avec l'année de référence. La prestation de base est définie de manière différente selon les unités du groupe (envoi, transaction, kilomètre-voyageur/kilomètre, unité de personnel, etc.).</t>
    </r>
  </si>
  <si>
    <r>
      <rPr>
        <sz val="10"/>
        <rFont val="Frutiger 45 Light"/>
        <family val="2"/>
      </rPr>
      <t>6) Certificats pour consommation électrique totale, locataires tiers exclus</t>
    </r>
  </si>
  <si>
    <r>
      <rPr>
        <sz val="10"/>
        <rFont val="Frutiger 45 Light"/>
        <family val="2"/>
      </rPr>
      <t>7) Certificats pour transport de marchandises et déplacements professionnels internes à la Poste</t>
    </r>
  </si>
  <si>
    <r>
      <rPr>
        <u/>
        <sz val="10"/>
        <color rgb="FF0000FF"/>
        <rFont val="Frutiger 45 Light"/>
        <family val="2"/>
      </rPr>
      <t>Retour</t>
    </r>
  </si>
  <si>
    <r>
      <rPr>
        <b/>
        <sz val="10"/>
        <rFont val="Frutiger 45 Light"/>
        <family val="2"/>
      </rPr>
      <t>Impact sur le climat</t>
    </r>
  </si>
  <si>
    <r>
      <rPr>
        <sz val="10"/>
        <rFont val="Frutiger 45 Light"/>
      </rPr>
      <t>Notes de bas de page</t>
    </r>
  </si>
  <si>
    <r>
      <rPr>
        <sz val="10"/>
        <rFont val="Frutiger 45 Light"/>
      </rPr>
      <t>Index GRI</t>
    </r>
  </si>
  <si>
    <r>
      <rPr>
        <b/>
        <sz val="10"/>
        <rFont val="Frutiger 45 Light"/>
        <family val="2"/>
      </rPr>
      <t>Emissions de gaz à effet de serre (domaines 1</t>
    </r>
    <r>
      <rPr>
        <b/>
        <sz val="10"/>
        <rFont val="Symbol"/>
        <charset val="2"/>
      </rPr>
      <t>-</t>
    </r>
    <r>
      <rPr>
        <b/>
        <sz val="10"/>
        <rFont val="Frutiger 45 Light"/>
      </rPr>
      <t>3)</t>
    </r>
  </si>
  <si>
    <r>
      <rPr>
        <i/>
        <sz val="10"/>
        <rFont val="Frutiger 45 Light"/>
        <family val="2"/>
      </rPr>
      <t>Par champ d'application et source d'énergie</t>
    </r>
  </si>
  <si>
    <r>
      <rPr>
        <sz val="10"/>
        <rFont val="Frutiger 45 Light"/>
        <family val="2"/>
      </rPr>
      <t>Emissions de gaz à effet de serre (domaines 1</t>
    </r>
    <r>
      <rPr>
        <sz val="10"/>
        <rFont val="Symbol"/>
        <charset val="2"/>
      </rPr>
      <t>-3)</t>
    </r>
  </si>
  <si>
    <r>
      <rPr>
        <sz val="10"/>
        <rFont val="Frutiger 45 Light"/>
      </rPr>
      <t>équivalent t CO2</t>
    </r>
  </si>
  <si>
    <r>
      <rPr>
        <sz val="10"/>
        <rFont val="Frutiger 45 Light"/>
      </rPr>
      <t>Emissions directes de gaz à effet de serre (domaine 1)</t>
    </r>
  </si>
  <si>
    <r>
      <rPr>
        <sz val="10"/>
        <rFont val="Frutiger 45 Light"/>
      </rPr>
      <t>équivalent t CO2</t>
    </r>
  </si>
  <si>
    <r>
      <rPr>
        <sz val="10"/>
        <rFont val="Frutiger 45 Light"/>
        <family val="2"/>
      </rPr>
      <t>EN15</t>
    </r>
  </si>
  <si>
    <r>
      <rPr>
        <sz val="10"/>
        <rFont val="Frutiger 45 Light"/>
      </rPr>
      <t>Carburants</t>
    </r>
  </si>
  <si>
    <r>
      <rPr>
        <sz val="10"/>
        <rFont val="Frutiger 45 Light"/>
      </rPr>
      <t>équivalent t CO2</t>
    </r>
  </si>
  <si>
    <r>
      <rPr>
        <sz val="10"/>
        <rFont val="Frutiger 45 Light"/>
      </rPr>
      <t>Combustibles (chaleur)</t>
    </r>
  </si>
  <si>
    <r>
      <rPr>
        <sz val="10"/>
        <rFont val="Frutiger 45 Light"/>
      </rPr>
      <t>équivalent t CO2</t>
    </r>
  </si>
  <si>
    <r>
      <rPr>
        <sz val="10"/>
        <rFont val="Frutiger 45 Light"/>
      </rPr>
      <t>Fluides de climatisation</t>
    </r>
  </si>
  <si>
    <r>
      <rPr>
        <sz val="10"/>
        <rFont val="Frutiger 45 Light"/>
      </rPr>
      <t>équivalent t CO2</t>
    </r>
  </si>
  <si>
    <r>
      <rPr>
        <sz val="10"/>
        <rFont val="Frutiger 45 Light"/>
      </rPr>
      <t>Emissions indirectes de gaz à effet de serre (domaine 2)</t>
    </r>
  </si>
  <si>
    <r>
      <rPr>
        <sz val="10"/>
        <rFont val="Frutiger 45 Light"/>
      </rPr>
      <t>équivalent t CO2</t>
    </r>
  </si>
  <si>
    <r>
      <rPr>
        <sz val="10"/>
        <rFont val="Frutiger 45 Light"/>
        <family val="2"/>
      </rPr>
      <t>EN16</t>
    </r>
  </si>
  <si>
    <r>
      <rPr>
        <sz val="10"/>
        <rFont val="Frutiger 45 Light"/>
      </rPr>
      <t>Chaleur à distance</t>
    </r>
  </si>
  <si>
    <r>
      <rPr>
        <sz val="10"/>
        <rFont val="Frutiger 45 Light"/>
      </rPr>
      <t>équivalent t CO2</t>
    </r>
  </si>
  <si>
    <r>
      <rPr>
        <sz val="10"/>
        <rFont val="Frutiger 45 Light"/>
      </rPr>
      <t>Electricité</t>
    </r>
  </si>
  <si>
    <r>
      <rPr>
        <sz val="10"/>
        <rFont val="Frutiger 45 Light"/>
      </rPr>
      <t>équivalent t CO2</t>
    </r>
  </si>
  <si>
    <r>
      <rPr>
        <sz val="10"/>
        <rFont val="Frutiger 45 Light"/>
        <family val="2"/>
      </rPr>
      <t>1, 2</t>
    </r>
  </si>
  <si>
    <r>
      <rPr>
        <sz val="10"/>
        <rFont val="Frutiger 45 Light"/>
      </rPr>
      <t>Autres émissions indirectes de gaz à effet de serre pertinentes (domaine 3)</t>
    </r>
  </si>
  <si>
    <r>
      <rPr>
        <sz val="10"/>
        <rFont val="Frutiger 45 Light"/>
      </rPr>
      <t>équivalent t CO2</t>
    </r>
  </si>
  <si>
    <r>
      <rPr>
        <sz val="10"/>
        <rFont val="Frutiger 45 Light"/>
        <family val="2"/>
      </rPr>
      <t>EN17</t>
    </r>
  </si>
  <si>
    <r>
      <rPr>
        <sz val="10"/>
        <rFont val="Frutiger 45 Light"/>
      </rPr>
      <t>Marchandises et prestations achetées</t>
    </r>
  </si>
  <si>
    <r>
      <rPr>
        <sz val="10"/>
        <rFont val="Frutiger 45 Light"/>
      </rPr>
      <t>équivalent t CO2</t>
    </r>
  </si>
  <si>
    <r>
      <rPr>
        <sz val="10"/>
        <rFont val="Frutiger 45 Light"/>
        <family val="2"/>
      </rPr>
      <t>EN17</t>
    </r>
  </si>
  <si>
    <r>
      <rPr>
        <sz val="10"/>
        <rFont val="Frutiger 45 Light"/>
      </rPr>
      <t>Activités relatives au carburant et à l'énergie (non comprises dans les émissions des domaines 1 et 2)</t>
    </r>
  </si>
  <si>
    <r>
      <rPr>
        <sz val="10"/>
        <rFont val="Frutiger 45 Light"/>
      </rPr>
      <t>équivalent t CO2</t>
    </r>
  </si>
  <si>
    <r>
      <rPr>
        <sz val="10"/>
        <rFont val="Frutiger 45 Light"/>
        <family val="2"/>
      </rPr>
      <t>EN17</t>
    </r>
  </si>
  <si>
    <r>
      <rPr>
        <sz val="10"/>
        <rFont val="Frutiger 45 Light"/>
      </rPr>
      <t>Transport et tri en amont</t>
    </r>
  </si>
  <si>
    <r>
      <rPr>
        <sz val="10"/>
        <rFont val="Frutiger 45 Light"/>
      </rPr>
      <t>équivalent t CO2</t>
    </r>
  </si>
  <si>
    <r>
      <rPr>
        <sz val="10"/>
        <rFont val="Frutiger 45 Light"/>
        <family val="2"/>
      </rPr>
      <t>EN17</t>
    </r>
  </si>
  <si>
    <r>
      <rPr>
        <sz val="10"/>
        <rFont val="Frutiger 45 Light"/>
      </rPr>
      <t>Déchets produits dans le cadre d’activités d’exploitation</t>
    </r>
  </si>
  <si>
    <r>
      <rPr>
        <sz val="10"/>
        <rFont val="Frutiger 45 Light"/>
      </rPr>
      <t>équivalent t CO2</t>
    </r>
  </si>
  <si>
    <r>
      <rPr>
        <sz val="10"/>
        <rFont val="Frutiger 45 Light"/>
        <family val="2"/>
      </rPr>
      <t>EN17</t>
    </r>
  </si>
  <si>
    <r>
      <rPr>
        <sz val="10"/>
        <rFont val="Frutiger 45 Light"/>
      </rPr>
      <t>Déplacements professionnels</t>
    </r>
  </si>
  <si>
    <r>
      <rPr>
        <sz val="10"/>
        <rFont val="Frutiger 45 Light"/>
      </rPr>
      <t>équivalent t CO2</t>
    </r>
  </si>
  <si>
    <r>
      <rPr>
        <sz val="10"/>
        <rFont val="Frutiger 45 Light"/>
        <family val="2"/>
      </rPr>
      <t>EN17</t>
    </r>
  </si>
  <si>
    <r>
      <rPr>
        <sz val="10"/>
        <rFont val="Frutiger 45 Light"/>
      </rPr>
      <t>Transport des collaborateurs (pendulaires)</t>
    </r>
  </si>
  <si>
    <r>
      <rPr>
        <sz val="10"/>
        <rFont val="Frutiger 45 Light"/>
      </rPr>
      <t>équivalent t CO2</t>
    </r>
  </si>
  <si>
    <r>
      <rPr>
        <sz val="10"/>
        <rFont val="Frutiger 45 Light"/>
        <family val="2"/>
      </rPr>
      <t>EN17</t>
    </r>
  </si>
  <si>
    <r>
      <rPr>
        <sz val="10"/>
        <rFont val="Frutiger 45 Light"/>
      </rPr>
      <t>Objets de leasing en amont</t>
    </r>
  </si>
  <si>
    <r>
      <rPr>
        <sz val="10"/>
        <rFont val="Frutiger 45 Light"/>
      </rPr>
      <t>équivalent t CO2</t>
    </r>
  </si>
  <si>
    <r>
      <rPr>
        <sz val="10"/>
        <rFont val="Frutiger 45 Light"/>
        <family val="2"/>
      </rPr>
      <t>EN17</t>
    </r>
  </si>
  <si>
    <r>
      <rPr>
        <i/>
        <sz val="10"/>
        <rFont val="Frutiger 45 Light"/>
        <family val="2"/>
      </rPr>
      <t>Par marché</t>
    </r>
  </si>
  <si>
    <r>
      <rPr>
        <sz val="10"/>
        <rFont val="Frutiger 45 Light"/>
      </rPr>
      <t>Marché de la communication</t>
    </r>
  </si>
  <si>
    <r>
      <rPr>
        <sz val="10"/>
        <rFont val="Frutiger 45 Light"/>
      </rPr>
      <t>équivalent t CO2</t>
    </r>
  </si>
  <si>
    <r>
      <rPr>
        <sz val="10"/>
        <rFont val="Frutiger 45 Light"/>
      </rPr>
      <t>Marché de la logistique</t>
    </r>
  </si>
  <si>
    <r>
      <rPr>
        <sz val="10"/>
        <rFont val="Frutiger 45 Light"/>
      </rPr>
      <t>équivalent t CO2</t>
    </r>
  </si>
  <si>
    <r>
      <rPr>
        <sz val="10"/>
        <rFont val="Frutiger 45 Light"/>
      </rPr>
      <t>Marché des services financiers</t>
    </r>
  </si>
  <si>
    <r>
      <rPr>
        <sz val="10"/>
        <rFont val="Frutiger 45 Light"/>
      </rPr>
      <t>équivalent t CO2</t>
    </r>
  </si>
  <si>
    <r>
      <rPr>
        <sz val="10"/>
        <rFont val="Frutiger 45 Light"/>
      </rPr>
      <t>Marché du transport de voyageurs</t>
    </r>
  </si>
  <si>
    <r>
      <rPr>
        <sz val="10"/>
        <rFont val="Frutiger 45 Light"/>
      </rPr>
      <t>équivalent t CO2</t>
    </r>
  </si>
  <si>
    <r>
      <rPr>
        <sz val="10"/>
        <rFont val="Frutiger 45 Light"/>
      </rPr>
      <t>Autres</t>
    </r>
  </si>
  <si>
    <r>
      <rPr>
        <sz val="10"/>
        <rFont val="Frutiger 45 Light"/>
      </rPr>
      <t>équivalent t CO2</t>
    </r>
  </si>
  <si>
    <r>
      <rPr>
        <i/>
        <sz val="10"/>
        <rFont val="Frutiger 45 Light"/>
        <family val="2"/>
      </rPr>
      <t>Par processus</t>
    </r>
  </si>
  <si>
    <r>
      <rPr>
        <sz val="10"/>
        <rFont val="Frutiger 45 Light"/>
        <family val="2"/>
      </rPr>
      <t>Bâtiments</t>
    </r>
  </si>
  <si>
    <r>
      <rPr>
        <sz val="10"/>
        <rFont val="Frutiger 45 Light"/>
      </rPr>
      <t>équivalent t CO2</t>
    </r>
  </si>
  <si>
    <r>
      <rPr>
        <sz val="10"/>
        <rFont val="Frutiger 45 Light"/>
        <family val="2"/>
      </rPr>
      <t>Chauffage</t>
    </r>
  </si>
  <si>
    <r>
      <rPr>
        <sz val="10"/>
        <rFont val="Frutiger 45 Light"/>
      </rPr>
      <t>équivalent t CO2</t>
    </r>
  </si>
  <si>
    <r>
      <rPr>
        <sz val="10"/>
        <rFont val="Frutiger 45 Light"/>
        <family val="2"/>
      </rPr>
      <t>Electricité</t>
    </r>
  </si>
  <si>
    <r>
      <rPr>
        <sz val="10"/>
        <rFont val="Frutiger 45 Light"/>
      </rPr>
      <t>équivalent t CO2</t>
    </r>
  </si>
  <si>
    <r>
      <rPr>
        <sz val="10"/>
        <rFont val="Frutiger 45 Light"/>
        <family val="2"/>
      </rPr>
      <t>1, 2</t>
    </r>
  </si>
  <si>
    <r>
      <rPr>
        <sz val="10"/>
        <rFont val="Frutiger 45 Light"/>
        <family val="2"/>
      </rPr>
      <t>Autres (papier, eau, eaux usées, déchets, fluides de climatisation)</t>
    </r>
  </si>
  <si>
    <r>
      <rPr>
        <sz val="10"/>
        <rFont val="Frutiger 45 Light"/>
      </rPr>
      <t>équivalent t CO2</t>
    </r>
  </si>
  <si>
    <r>
      <rPr>
        <sz val="10"/>
        <rFont val="Frutiger 45 Light"/>
        <family val="2"/>
      </rPr>
      <t>Transports</t>
    </r>
  </si>
  <si>
    <r>
      <rPr>
        <sz val="10"/>
        <rFont val="Frutiger 45 Light"/>
      </rPr>
      <t>équivalent t CO2</t>
    </r>
  </si>
  <si>
    <r>
      <rPr>
        <sz val="10"/>
        <rFont val="Frutiger 45 Light"/>
      </rPr>
      <t>Transport de voyageurs</t>
    </r>
  </si>
  <si>
    <r>
      <rPr>
        <sz val="10"/>
        <rFont val="Frutiger 45 Light"/>
      </rPr>
      <t>équivalent t CO2</t>
    </r>
  </si>
  <si>
    <r>
      <rPr>
        <sz val="10"/>
        <rFont val="Frutiger 45 Light"/>
      </rPr>
      <t>Transport de marchandises</t>
    </r>
  </si>
  <si>
    <r>
      <rPr>
        <sz val="10"/>
        <rFont val="Frutiger 45 Light"/>
      </rPr>
      <t>équivalent t CO2</t>
    </r>
  </si>
  <si>
    <r>
      <rPr>
        <sz val="10"/>
        <rFont val="Frutiger 45 Light"/>
      </rPr>
      <t>Route</t>
    </r>
  </si>
  <si>
    <r>
      <rPr>
        <sz val="10"/>
        <rFont val="Frutiger 45 Light"/>
      </rPr>
      <t>équivalent t CO2</t>
    </r>
  </si>
  <si>
    <r>
      <rPr>
        <sz val="10"/>
        <rFont val="Frutiger 45 Light"/>
      </rPr>
      <t>Rail</t>
    </r>
  </si>
  <si>
    <r>
      <rPr>
        <sz val="10"/>
        <rFont val="Frutiger 45 Light"/>
      </rPr>
      <t>équivalent t CO2</t>
    </r>
  </si>
  <si>
    <r>
      <rPr>
        <sz val="10"/>
        <rFont val="Frutiger 45 Light"/>
      </rPr>
      <t>Air</t>
    </r>
  </si>
  <si>
    <r>
      <rPr>
        <sz val="10"/>
        <rFont val="Frutiger 45 Light"/>
      </rPr>
      <t>équivalent t CO2</t>
    </r>
  </si>
  <si>
    <r>
      <rPr>
        <sz val="10"/>
        <rFont val="Frutiger 45 Light"/>
        <family val="2"/>
      </rPr>
      <t>2, 4</t>
    </r>
  </si>
  <si>
    <r>
      <rPr>
        <sz val="10"/>
        <rFont val="Frutiger 45 Light"/>
      </rPr>
      <t>Transport pour compte propre</t>
    </r>
  </si>
  <si>
    <r>
      <rPr>
        <sz val="10"/>
        <rFont val="Frutiger 45 Light"/>
      </rPr>
      <t>équivalent t CO2</t>
    </r>
  </si>
  <si>
    <r>
      <rPr>
        <sz val="10"/>
        <rFont val="Frutiger 45 Light"/>
      </rPr>
      <t>Déplacements professionnels</t>
    </r>
  </si>
  <si>
    <r>
      <rPr>
        <sz val="10"/>
        <rFont val="Frutiger 45 Light"/>
      </rPr>
      <t>équivalent t CO2</t>
    </r>
  </si>
  <si>
    <r>
      <rPr>
        <sz val="10"/>
        <rFont val="Frutiger 45 Light"/>
      </rPr>
      <t>Trafic pendulaire</t>
    </r>
  </si>
  <si>
    <r>
      <rPr>
        <sz val="10"/>
        <rFont val="Frutiger 45 Light"/>
      </rPr>
      <t>équivalent t CO2</t>
    </r>
  </si>
  <si>
    <r>
      <rPr>
        <b/>
        <sz val="10"/>
        <rFont val="Frutiger 45 Light"/>
        <family val="2"/>
      </rPr>
      <t>Intensité de gaz à effet de serre</t>
    </r>
  </si>
  <si>
    <r>
      <rPr>
        <sz val="10"/>
        <rFont val="Frutiger 45 Light"/>
        <family val="2"/>
      </rPr>
      <t>Intensité en CO2 de la création de valeur</t>
    </r>
  </si>
  <si>
    <r>
      <rPr>
        <sz val="10"/>
        <rFont val="Frutiger 45 Light"/>
      </rPr>
      <t>équivalent t CO2 par mio. de CHF de valeur ajoutée</t>
    </r>
  </si>
  <si>
    <r>
      <rPr>
        <sz val="10"/>
        <rFont val="Frutiger 45 Light"/>
        <family val="2"/>
      </rPr>
      <t>EN18</t>
    </r>
  </si>
  <si>
    <r>
      <rPr>
        <sz val="10"/>
        <rFont val="Frutiger 45 Light"/>
        <family val="2"/>
      </rPr>
      <t>Intensité en CO2 des produits d’exploitation</t>
    </r>
  </si>
  <si>
    <r>
      <rPr>
        <sz val="10"/>
        <rFont val="Frutiger 45 Light"/>
      </rPr>
      <t>équivalent t CO2 par mio. de CHF des produits d’exploitation</t>
    </r>
  </si>
  <si>
    <r>
      <rPr>
        <sz val="10"/>
        <rFont val="Frutiger 45 Light"/>
        <family val="2"/>
      </rPr>
      <t>EN18</t>
    </r>
  </si>
  <si>
    <r>
      <rPr>
        <sz val="10"/>
        <rFont val="Frutiger 45 Light"/>
        <family val="2"/>
      </rPr>
      <t>Intensité en CO2 des postes de travail</t>
    </r>
  </si>
  <si>
    <r>
      <rPr>
        <sz val="10"/>
        <rFont val="Frutiger 45 Light"/>
      </rPr>
      <t xml:space="preserve">équivalent t CO2 par unité de personnel </t>
    </r>
  </si>
  <si>
    <r>
      <rPr>
        <sz val="10"/>
        <rFont val="Frutiger 45 Light"/>
        <family val="2"/>
      </rPr>
      <t>EN18</t>
    </r>
  </si>
  <si>
    <r>
      <rPr>
        <b/>
        <sz val="10"/>
        <rFont val="Frutiger 45 Light"/>
        <family val="2"/>
      </rPr>
      <t>Emissions de gaz à effet de serre compensées</t>
    </r>
  </si>
  <si>
    <r>
      <rPr>
        <sz val="10"/>
        <rFont val="Frutiger 45 Light"/>
        <family val="2"/>
      </rPr>
      <t>Compensations des émissions de CO2</t>
    </r>
  </si>
  <si>
    <r>
      <rPr>
        <sz val="10"/>
        <rFont val="Frutiger 45 Light"/>
      </rPr>
      <t>équivalent t CO2</t>
    </r>
  </si>
  <si>
    <r>
      <rPr>
        <sz val="10"/>
        <rFont val="Frutiger 45 Light"/>
      </rPr>
      <t>Envois compensés</t>
    </r>
  </si>
  <si>
    <r>
      <rPr>
        <sz val="10"/>
        <rFont val="Frutiger 45 Light"/>
      </rPr>
      <t>En millions</t>
    </r>
  </si>
  <si>
    <r>
      <rPr>
        <b/>
        <sz val="10"/>
        <rFont val="Frutiger 45 Light"/>
        <family val="2"/>
      </rPr>
      <t>Autres indicateurs des gaz à effet de serre</t>
    </r>
  </si>
  <si>
    <r>
      <rPr>
        <sz val="10"/>
        <rFont val="Frutiger 45 Light"/>
        <family val="2"/>
      </rPr>
      <t>Amélioration de l'efficience en matière de CO2 depuis 2010</t>
    </r>
  </si>
  <si>
    <r>
      <rPr>
        <sz val="10"/>
        <rFont val="Frutiger 45 Light"/>
        <family val="2"/>
      </rPr>
      <t>%</t>
    </r>
  </si>
  <si>
    <r>
      <rPr>
        <sz val="10"/>
        <rFont val="Frutiger 45 Light"/>
        <family val="2"/>
      </rPr>
      <t xml:space="preserve">1) Le courant renouvelable est inscrit au bilan des émissions de gaz à effet de serre avec le mix énergétique acheté en Suisse. L’électricité certifiée «naturemade star» est inscrite au bilan sans impact sur le climat </t>
    </r>
  </si>
  <si>
    <r>
      <rPr>
        <sz val="10"/>
        <rFont val="Frutiger 45 Light"/>
        <family val="2"/>
      </rPr>
      <t>2) Normes, méthodes et facteurs d'émission: Protocole GHG, Revised Edition (2004), ISO 14064–1. La Financial Control Approach a été choisie comme approche de consolidation. Les facteurs d'émission sont tirés de ecoinvent 2.2.</t>
    </r>
  </si>
  <si>
    <r>
      <rPr>
        <sz val="10"/>
        <rFont val="Frutiger 45 Light"/>
        <family val="2"/>
      </rPr>
      <t xml:space="preserve">3) Le volume de CO2 compensé varie en fonction du prix des certificats de CO2 sur le marché. Les suppléments pro clima versés par les clients sont intégralement investis dans des projets de compensation </t>
    </r>
  </si>
  <si>
    <r>
      <rPr>
        <sz val="10"/>
        <rFont val="Frutiger 45 Light"/>
        <family val="2"/>
      </rPr>
      <t>4) Réduction du transport de marchandises par voie aérienne, celui-ci étant confié à Asendia</t>
    </r>
  </si>
  <si>
    <r>
      <rPr>
        <sz val="10"/>
        <rFont val="Frutiger 45 Light"/>
        <family val="2"/>
      </rPr>
      <t>5) L'amélioration de l'efficience en matière de CO2 est mesurée comme variation des équivalents de CO2 par prestation de base au cours de l'exercice et comparée avec l'année de référence.  La prestation de base est définie de manière différente selon les unités du groupe (envoi, transaction, kilomètre-voyageur/kilomètre, unité de personnel, etc.).</t>
    </r>
  </si>
  <si>
    <r>
      <rPr>
        <u/>
        <sz val="10"/>
        <color rgb="FF0000FF"/>
        <rFont val="Frutiger 45 Light"/>
        <family val="2"/>
      </rPr>
      <t>Retour</t>
    </r>
  </si>
  <si>
    <r>
      <rPr>
        <b/>
        <sz val="10"/>
        <rFont val="Frutiger 45 Light"/>
        <family val="2"/>
      </rPr>
      <t>Matériel</t>
    </r>
  </si>
  <si>
    <r>
      <rPr>
        <sz val="10"/>
        <rFont val="Frutiger 45 Light"/>
      </rPr>
      <t>Notes de bas de page</t>
    </r>
  </si>
  <si>
    <r>
      <rPr>
        <sz val="10"/>
        <rFont val="Frutiger 45 Light"/>
      </rPr>
      <t>Index GRI</t>
    </r>
  </si>
  <si>
    <r>
      <rPr>
        <b/>
        <sz val="10"/>
        <rFont val="Frutiger 45 Light"/>
        <family val="2"/>
      </rPr>
      <t>Consommation de papier</t>
    </r>
  </si>
  <si>
    <r>
      <rPr>
        <sz val="10"/>
        <rFont val="Frutiger 45 Light"/>
        <family val="2"/>
      </rPr>
      <t>Papier</t>
    </r>
  </si>
  <si>
    <r>
      <rPr>
        <sz val="10"/>
        <rFont val="Frutiger 45 Light"/>
        <family val="2"/>
      </rPr>
      <t>t</t>
    </r>
  </si>
  <si>
    <r>
      <rPr>
        <sz val="10"/>
        <rFont val="Frutiger 45 Light"/>
      </rPr>
      <t>EN1</t>
    </r>
  </si>
  <si>
    <r>
      <rPr>
        <sz val="10"/>
        <rFont val="Frutiger 45 Light"/>
        <family val="2"/>
      </rPr>
      <t>Part du papier recyclable</t>
    </r>
  </si>
  <si>
    <r>
      <rPr>
        <sz val="10"/>
        <rFont val="Frutiger 45 Light"/>
        <family val="2"/>
      </rPr>
      <t>%</t>
    </r>
  </si>
  <si>
    <r>
      <rPr>
        <sz val="10"/>
        <rFont val="Frutiger 45 Light"/>
        <family val="2"/>
      </rPr>
      <t>EN2</t>
    </r>
  </si>
  <si>
    <r>
      <rPr>
        <u/>
        <sz val="10"/>
        <color rgb="FF0000FF"/>
        <rFont val="Frutiger 45 Light"/>
        <family val="2"/>
      </rPr>
      <t>Retour</t>
    </r>
  </si>
  <si>
    <r>
      <rPr>
        <b/>
        <sz val="10"/>
        <rFont val="Frutiger 45 Light"/>
        <family val="2"/>
      </rPr>
      <t>Pollution atmosphérique</t>
    </r>
  </si>
  <si>
    <r>
      <rPr>
        <sz val="10"/>
        <rFont val="Frutiger 45 Light"/>
        <family val="2"/>
      </rPr>
      <t>Notes de bas de page</t>
    </r>
  </si>
  <si>
    <r>
      <rPr>
        <sz val="10"/>
        <rFont val="Frutiger 45 Light"/>
        <family val="2"/>
      </rPr>
      <t>Index GRI</t>
    </r>
  </si>
  <si>
    <r>
      <rPr>
        <b/>
        <sz val="10"/>
        <rFont val="Frutiger 45 Light"/>
        <family val="2"/>
      </rPr>
      <t>Emission de substances polluantes</t>
    </r>
  </si>
  <si>
    <r>
      <rPr>
        <sz val="10"/>
        <rFont val="Frutiger 45 Light"/>
        <family val="2"/>
      </rPr>
      <t>Oxydes d’azote (NOx)</t>
    </r>
  </si>
  <si>
    <r>
      <rPr>
        <sz val="10"/>
        <rFont val="Frutiger 45 Light"/>
        <family val="2"/>
      </rPr>
      <t>t</t>
    </r>
  </si>
  <si>
    <r>
      <rPr>
        <sz val="10"/>
        <rFont val="Frutiger 45 Light"/>
        <family val="2"/>
      </rPr>
      <t>1,2</t>
    </r>
  </si>
  <si>
    <r>
      <rPr>
        <sz val="10"/>
        <rFont val="Frutiger 45 Light"/>
        <family val="2"/>
      </rPr>
      <t>EN21</t>
    </r>
  </si>
  <si>
    <r>
      <rPr>
        <sz val="10"/>
        <rFont val="Frutiger 45 Light"/>
        <family val="2"/>
      </rPr>
      <t>Dioxyde de soufre (SO2)</t>
    </r>
  </si>
  <si>
    <r>
      <rPr>
        <sz val="10"/>
        <rFont val="Frutiger 45 Light"/>
        <family val="2"/>
      </rPr>
      <t>t</t>
    </r>
  </si>
  <si>
    <r>
      <rPr>
        <sz val="10"/>
        <rFont val="Frutiger 45 Light"/>
        <family val="2"/>
      </rPr>
      <t>1,2</t>
    </r>
  </si>
  <si>
    <r>
      <rPr>
        <sz val="10"/>
        <rFont val="Frutiger 45 Light"/>
        <family val="2"/>
      </rPr>
      <t>EN21</t>
    </r>
  </si>
  <si>
    <r>
      <rPr>
        <sz val="10"/>
        <rFont val="Frutiger 45 Light"/>
        <family val="2"/>
      </rPr>
      <t>Hydrocarbures non méthaniques (HCNM)</t>
    </r>
  </si>
  <si>
    <r>
      <rPr>
        <sz val="10"/>
        <rFont val="Frutiger 45 Light"/>
        <family val="2"/>
      </rPr>
      <t>t</t>
    </r>
  </si>
  <si>
    <r>
      <rPr>
        <sz val="10"/>
        <rFont val="Frutiger 45 Light"/>
        <family val="2"/>
      </rPr>
      <t>1,2</t>
    </r>
  </si>
  <si>
    <r>
      <rPr>
        <sz val="10"/>
        <rFont val="Frutiger 45 Light"/>
        <family val="2"/>
      </rPr>
      <t>EN21</t>
    </r>
  </si>
  <si>
    <r>
      <rPr>
        <sz val="10"/>
        <rFont val="Frutiger 45 Light"/>
        <family val="2"/>
      </rPr>
      <t>Particules (PM10)</t>
    </r>
  </si>
  <si>
    <r>
      <rPr>
        <sz val="10"/>
        <rFont val="Frutiger 45 Light"/>
        <family val="2"/>
      </rPr>
      <t>t</t>
    </r>
  </si>
  <si>
    <r>
      <rPr>
        <sz val="10"/>
        <rFont val="Frutiger 45 Light"/>
        <family val="2"/>
      </rPr>
      <t>1,2</t>
    </r>
  </si>
  <si>
    <r>
      <rPr>
        <sz val="10"/>
        <rFont val="Frutiger 45 Light"/>
        <family val="2"/>
      </rPr>
      <t>EN21</t>
    </r>
  </si>
  <si>
    <r>
      <rPr>
        <b/>
        <sz val="10"/>
        <rFont val="Frutiger 45 Light"/>
        <family val="2"/>
      </rPr>
      <t>Emissions de substances nuisibles à l’ozone</t>
    </r>
  </si>
  <si>
    <r>
      <rPr>
        <sz val="10"/>
        <rFont val="Frutiger 45 Light"/>
        <family val="2"/>
      </rPr>
      <t>Equivalents chlorofluorocarbones 
(équivalent CFC 11)</t>
    </r>
  </si>
  <si>
    <r>
      <rPr>
        <sz val="10"/>
        <rFont val="Frutiger 45 Light"/>
        <family val="2"/>
      </rPr>
      <t>kg</t>
    </r>
  </si>
  <si>
    <r>
      <rPr>
        <sz val="10"/>
        <rFont val="Frutiger 45 Light"/>
        <family val="2"/>
      </rPr>
      <t>1,2</t>
    </r>
  </si>
  <si>
    <r>
      <rPr>
        <sz val="10"/>
        <rFont val="Frutiger 45 Light"/>
        <family val="2"/>
      </rPr>
      <t>EN20</t>
    </r>
  </si>
  <si>
    <r>
      <rPr>
        <sz val="10"/>
        <rFont val="Frutiger 45 Light"/>
        <family val="2"/>
      </rPr>
      <t>1) Les chiffres des émissions sont calculés à l’aide de facteurs d’émissions de la prestation de transport et/ou de la consommation d’énergie. Ils englobent les étapes préalables de la production d’énergie.</t>
    </r>
  </si>
  <si>
    <r>
      <rPr>
        <sz val="10"/>
        <rFont val="Frutiger 45 Light"/>
        <family val="2"/>
      </rPr>
      <t xml:space="preserve">2) Normes, méthodes et facteurs d'émission: Les facteurs d'émission sont tirés de HBEFA 3.1, Mobitool Version 2010, ecoinvent 2.2 et d'autres sources statistiques. </t>
    </r>
  </si>
  <si>
    <r>
      <rPr>
        <u/>
        <sz val="10"/>
        <color rgb="FF0000FF"/>
        <rFont val="Frutiger 45 Light"/>
        <family val="2"/>
      </rPr>
      <t>Retour</t>
    </r>
  </si>
  <si>
    <r>
      <rPr>
        <b/>
        <sz val="10"/>
        <rFont val="Frutiger 45 Light"/>
        <family val="2"/>
      </rPr>
      <t>Chaîne de livraison</t>
    </r>
  </si>
  <si>
    <r>
      <rPr>
        <sz val="10"/>
        <rFont val="Frutiger 45 Light"/>
      </rPr>
      <t>Notes de bas de page</t>
    </r>
  </si>
  <si>
    <r>
      <rPr>
        <sz val="10"/>
        <rFont val="Frutiger 45 Light"/>
      </rPr>
      <t>Index GRI</t>
    </r>
  </si>
  <si>
    <r>
      <rPr>
        <sz val="10"/>
        <rFont val="Frutiger 45 Light"/>
        <family val="2"/>
      </rPr>
      <t>Nombre de fournisseurs Suisse</t>
    </r>
  </si>
  <si>
    <r>
      <rPr>
        <sz val="10"/>
        <rFont val="Frutiger 45 Light"/>
        <family val="2"/>
      </rPr>
      <t>Nombre</t>
    </r>
  </si>
  <si>
    <r>
      <rPr>
        <sz val="10"/>
        <rFont val="Frutiger 45 Light"/>
        <family val="2"/>
      </rPr>
      <t>G4-12</t>
    </r>
  </si>
  <si>
    <r>
      <rPr>
        <sz val="10"/>
        <rFont val="Frutiger 45 Light"/>
        <family val="2"/>
      </rPr>
      <t>Nombre de fournisseurs Etranger</t>
    </r>
  </si>
  <si>
    <r>
      <rPr>
        <sz val="10"/>
        <rFont val="Frutiger 45 Light"/>
        <family val="2"/>
      </rPr>
      <t>Nombre</t>
    </r>
  </si>
  <si>
    <r>
      <rPr>
        <sz val="10"/>
        <rFont val="Frutiger 45 Light"/>
        <family val="2"/>
      </rPr>
      <t>G4-12</t>
    </r>
  </si>
  <si>
    <r>
      <rPr>
        <sz val="10"/>
        <rFont val="Frutiger 45 Light"/>
      </rPr>
      <t>Volume d'achats Groupe</t>
    </r>
  </si>
  <si>
    <r>
      <rPr>
        <sz val="10"/>
        <rFont val="Frutiger 45 Light"/>
      </rPr>
      <t>Millions de CHF</t>
    </r>
  </si>
  <si>
    <r>
      <rPr>
        <sz val="10"/>
        <rFont val="Frutiger 45 Light"/>
        <family val="2"/>
      </rPr>
      <t>G4-12</t>
    </r>
  </si>
  <si>
    <r>
      <rPr>
        <u/>
        <sz val="10"/>
        <color rgb="FF0000FF"/>
        <rFont val="Frutiger 45 Light"/>
        <family val="2"/>
      </rPr>
      <t>Retour</t>
    </r>
  </si>
  <si>
    <r>
      <rPr>
        <b/>
        <sz val="10"/>
        <rFont val="Frutiger 45 Light"/>
        <family val="2"/>
      </rPr>
      <t>Actions de bienfaisance et sponsoring</t>
    </r>
  </si>
  <si>
    <r>
      <rPr>
        <sz val="10"/>
        <rFont val="Frutiger 45 Light"/>
      </rPr>
      <t>Notes de bas de page</t>
    </r>
  </si>
  <si>
    <r>
      <rPr>
        <sz val="10"/>
        <rFont val="Frutiger 45 Light"/>
      </rPr>
      <t>Index GRI</t>
    </r>
  </si>
  <si>
    <r>
      <rPr>
        <b/>
        <sz val="10"/>
        <rFont val="Frutiger 45 Light"/>
        <family val="2"/>
      </rPr>
      <t>Contributions</t>
    </r>
  </si>
  <si>
    <r>
      <rPr>
        <sz val="10"/>
        <rFont val="Frutiger 45 Light"/>
      </rPr>
      <t>Millions de CHF</t>
    </r>
  </si>
  <si>
    <r>
      <rPr>
        <sz val="10"/>
        <rFont val="Frutiger 45 Light"/>
        <family val="2"/>
      </rPr>
      <t>EC8</t>
    </r>
  </si>
  <si>
    <r>
      <rPr>
        <sz val="10"/>
        <rFont val="Frutiger 45 Light"/>
      </rPr>
      <t>Sponsoring sportif</t>
    </r>
  </si>
  <si>
    <r>
      <rPr>
        <sz val="10"/>
        <rFont val="Frutiger 45 Light"/>
      </rPr>
      <t>Millions de CHF</t>
    </r>
  </si>
  <si>
    <r>
      <rPr>
        <sz val="10"/>
        <rFont val="Frutiger 45 Light"/>
        <family val="2"/>
      </rPr>
      <t>EC8</t>
    </r>
  </si>
  <si>
    <r>
      <rPr>
        <sz val="10"/>
        <rFont val="Frutiger 45 Light"/>
      </rPr>
      <t>Sponsoring culturel</t>
    </r>
  </si>
  <si>
    <r>
      <rPr>
        <sz val="10"/>
        <rFont val="Frutiger 45 Light"/>
      </rPr>
      <t>Millions de CHF</t>
    </r>
  </si>
  <si>
    <r>
      <rPr>
        <sz val="10"/>
        <rFont val="Frutiger 45 Light"/>
        <family val="2"/>
      </rPr>
      <t>EC8</t>
    </r>
  </si>
  <si>
    <r>
      <rPr>
        <sz val="10"/>
        <rFont val="Frutiger 45 Light"/>
        <family val="2"/>
      </rPr>
      <t>Engagements sociaux / cadeaux / dons</t>
    </r>
  </si>
  <si>
    <r>
      <rPr>
        <sz val="10"/>
        <rFont val="Frutiger 45 Light"/>
      </rPr>
      <t>Millions de CHF</t>
    </r>
  </si>
  <si>
    <r>
      <rPr>
        <sz val="10"/>
        <rFont val="Frutiger 45 Light"/>
        <family val="2"/>
      </rPr>
      <t>EC8</t>
    </r>
  </si>
  <si>
    <r>
      <rPr>
        <sz val="10"/>
        <rFont val="Frutiger 45 Light"/>
      </rPr>
      <t>Dons à des partis politiques</t>
    </r>
  </si>
  <si>
    <r>
      <rPr>
        <sz val="10"/>
        <rFont val="Frutiger 45 Light"/>
      </rPr>
      <t>Millions de CHF</t>
    </r>
  </si>
  <si>
    <r>
      <rPr>
        <sz val="10"/>
        <rFont val="Frutiger 45 Light"/>
      </rPr>
      <t>SO6</t>
    </r>
  </si>
  <si>
    <r>
      <rPr>
        <u/>
        <sz val="10"/>
        <color rgb="FF0000FF"/>
        <rFont val="Frutiger 45 Light"/>
        <family val="2"/>
      </rPr>
      <t>Retour</t>
    </r>
  </si>
  <si>
    <r>
      <rPr>
        <b/>
        <sz val="10"/>
        <rFont val="Frutiger 45 Light"/>
        <family val="2"/>
      </rPr>
      <t>Infractions à la loi</t>
    </r>
  </si>
  <si>
    <r>
      <rPr>
        <sz val="10"/>
        <rFont val="Frutiger 45 Light"/>
      </rPr>
      <t>Notes de bas de page</t>
    </r>
  </si>
  <si>
    <r>
      <rPr>
        <sz val="10"/>
        <rFont val="Frutiger 45 Light"/>
      </rPr>
      <t>Index GRI</t>
    </r>
  </si>
  <si>
    <r>
      <rPr>
        <sz val="10"/>
        <rFont val="Frutiger 45 Light"/>
      </rPr>
      <t>Infractions de dispositions du droit du travail ayant fait l’objet d’une sanction</t>
    </r>
  </si>
  <si>
    <r>
      <rPr>
        <sz val="10"/>
        <rFont val="Frutiger 45 Light"/>
      </rPr>
      <t>Nombre de cas</t>
    </r>
  </si>
  <si>
    <r>
      <rPr>
        <sz val="10"/>
        <rFont val="Frutiger 45 Light"/>
      </rPr>
      <t>SO8</t>
    </r>
  </si>
  <si>
    <r>
      <rPr>
        <sz val="9"/>
        <rFont val="Frutiger 45 Light"/>
        <family val="2"/>
      </rPr>
      <t>1</t>
    </r>
    <r>
      <rPr>
        <sz val="9"/>
        <rFont val="Frutiger 45 Light"/>
      </rPr>
      <t>) Les infractions sanctionnées ne sont pas systématiquement relevées.</t>
    </r>
  </si>
  <si>
    <r>
      <rPr>
        <u/>
        <sz val="10"/>
        <color rgb="FF0000FF"/>
        <rFont val="Frutiger 45 Light"/>
        <family val="2"/>
      </rPr>
      <t>Retour</t>
    </r>
  </si>
  <si>
    <r>
      <rPr>
        <b/>
        <sz val="10"/>
        <rFont val="Frutiger 45 Light"/>
        <family val="2"/>
      </rPr>
      <t>Emplois dans les régions</t>
    </r>
  </si>
  <si>
    <r>
      <rPr>
        <sz val="10"/>
        <rFont val="Frutiger 45 Light"/>
      </rPr>
      <t>Notes de bas de page</t>
    </r>
  </si>
  <si>
    <r>
      <rPr>
        <sz val="10"/>
        <rFont val="Frutiger 45 Light"/>
      </rPr>
      <t>Index GRI</t>
    </r>
  </si>
  <si>
    <r>
      <rPr>
        <b/>
        <sz val="10"/>
        <rFont val="Frutiger 45 Light"/>
        <family val="2"/>
      </rPr>
      <t>Emplois par canton</t>
    </r>
  </si>
  <si>
    <r>
      <rPr>
        <sz val="10"/>
        <rFont val="Frutiger 45 Light"/>
        <family val="2"/>
      </rPr>
      <t>Argovie</t>
    </r>
  </si>
  <si>
    <r>
      <rPr>
        <sz val="10"/>
        <rFont val="Frutiger 45 Light"/>
        <family val="2"/>
      </rPr>
      <t>Unités de personnel</t>
    </r>
  </si>
  <si>
    <r>
      <rPr>
        <sz val="10"/>
        <rFont val="Frutiger 45 Light"/>
      </rPr>
      <t>1, 2, 3, 4</t>
    </r>
  </si>
  <si>
    <r>
      <rPr>
        <sz val="10"/>
        <rFont val="Frutiger 45 Light"/>
      </rPr>
      <t>G4-10</t>
    </r>
  </si>
  <si>
    <r>
      <rPr>
        <sz val="10"/>
        <rFont val="Frutiger 45 Light"/>
        <family val="2"/>
      </rPr>
      <t>Appenzell RI</t>
    </r>
  </si>
  <si>
    <r>
      <rPr>
        <sz val="10"/>
        <rFont val="Frutiger 45 Light"/>
        <family val="2"/>
      </rPr>
      <t>Unités de personnel</t>
    </r>
  </si>
  <si>
    <r>
      <rPr>
        <sz val="10"/>
        <rFont val="Frutiger 45 Light"/>
      </rPr>
      <t>1, 2, 3, 4</t>
    </r>
  </si>
  <si>
    <r>
      <rPr>
        <sz val="10"/>
        <rFont val="Frutiger 45 Light"/>
      </rPr>
      <t>G4-10</t>
    </r>
  </si>
  <si>
    <r>
      <rPr>
        <sz val="10"/>
        <rFont val="Frutiger 45 Light"/>
        <family val="2"/>
      </rPr>
      <t>Appenzell RE</t>
    </r>
  </si>
  <si>
    <r>
      <rPr>
        <sz val="10"/>
        <rFont val="Frutiger 45 Light"/>
        <family val="2"/>
      </rPr>
      <t>Unités de personnel</t>
    </r>
  </si>
  <si>
    <r>
      <rPr>
        <sz val="10"/>
        <rFont val="Frutiger 45 Light"/>
      </rPr>
      <t>1, 2, 3, 4</t>
    </r>
  </si>
  <si>
    <r>
      <rPr>
        <sz val="10"/>
        <rFont val="Frutiger 45 Light"/>
      </rPr>
      <t>G4-10</t>
    </r>
  </si>
  <si>
    <r>
      <rPr>
        <sz val="10"/>
        <rFont val="Frutiger 45 Light"/>
        <family val="2"/>
      </rPr>
      <t>Berne</t>
    </r>
  </si>
  <si>
    <r>
      <rPr>
        <sz val="10"/>
        <rFont val="Frutiger 45 Light"/>
        <family val="2"/>
      </rPr>
      <t>Unités de personnel</t>
    </r>
  </si>
  <si>
    <r>
      <rPr>
        <sz val="10"/>
        <rFont val="Frutiger 45 Light"/>
      </rPr>
      <t>1, 2, 3, 4</t>
    </r>
  </si>
  <si>
    <r>
      <rPr>
        <sz val="10"/>
        <rFont val="Frutiger 45 Light"/>
      </rPr>
      <t>G4-10</t>
    </r>
  </si>
  <si>
    <r>
      <rPr>
        <sz val="10"/>
        <rFont val="Frutiger 45 Light"/>
        <family val="2"/>
      </rPr>
      <t>Bâle-Campagne</t>
    </r>
  </si>
  <si>
    <r>
      <rPr>
        <sz val="10"/>
        <rFont val="Frutiger 45 Light"/>
        <family val="2"/>
      </rPr>
      <t>Unités de personnel</t>
    </r>
  </si>
  <si>
    <r>
      <rPr>
        <sz val="10"/>
        <rFont val="Frutiger 45 Light"/>
      </rPr>
      <t>1, 2, 3, 4</t>
    </r>
  </si>
  <si>
    <r>
      <rPr>
        <sz val="10"/>
        <rFont val="Frutiger 45 Light"/>
      </rPr>
      <t>G4-10</t>
    </r>
  </si>
  <si>
    <r>
      <rPr>
        <sz val="10"/>
        <rFont val="Frutiger 45 Light"/>
        <family val="2"/>
      </rPr>
      <t>Bâle-Ville</t>
    </r>
  </si>
  <si>
    <r>
      <rPr>
        <sz val="10"/>
        <rFont val="Frutiger 45 Light"/>
        <family val="2"/>
      </rPr>
      <t>Unités de personnel</t>
    </r>
  </si>
  <si>
    <r>
      <rPr>
        <sz val="10"/>
        <rFont val="Frutiger 45 Light"/>
      </rPr>
      <t>1, 2, 3, 4</t>
    </r>
  </si>
  <si>
    <r>
      <rPr>
        <sz val="10"/>
        <rFont val="Frutiger 45 Light"/>
      </rPr>
      <t>G4-10</t>
    </r>
  </si>
  <si>
    <r>
      <rPr>
        <sz val="10"/>
        <rFont val="Frutiger 45 Light"/>
        <family val="2"/>
      </rPr>
      <t>Fribourg</t>
    </r>
  </si>
  <si>
    <r>
      <rPr>
        <sz val="10"/>
        <rFont val="Frutiger 45 Light"/>
        <family val="2"/>
      </rPr>
      <t>Unités de personnel</t>
    </r>
  </si>
  <si>
    <r>
      <rPr>
        <sz val="10"/>
        <rFont val="Frutiger 45 Light"/>
      </rPr>
      <t>1, 2, 3, 4</t>
    </r>
  </si>
  <si>
    <r>
      <rPr>
        <sz val="10"/>
        <rFont val="Frutiger 45 Light"/>
      </rPr>
      <t>G4-10</t>
    </r>
  </si>
  <si>
    <r>
      <rPr>
        <sz val="10"/>
        <rFont val="Frutiger 45 Light"/>
        <family val="2"/>
      </rPr>
      <t>Genève</t>
    </r>
  </si>
  <si>
    <r>
      <rPr>
        <sz val="10"/>
        <rFont val="Frutiger 45 Light"/>
        <family val="2"/>
      </rPr>
      <t>Unités de personnel</t>
    </r>
  </si>
  <si>
    <r>
      <rPr>
        <sz val="10"/>
        <rFont val="Frutiger 45 Light"/>
      </rPr>
      <t>1, 2, 3, 4</t>
    </r>
  </si>
  <si>
    <r>
      <rPr>
        <sz val="10"/>
        <rFont val="Frutiger 45 Light"/>
      </rPr>
      <t>G4-10</t>
    </r>
  </si>
  <si>
    <r>
      <rPr>
        <sz val="10"/>
        <rFont val="Frutiger 45 Light"/>
        <family val="2"/>
      </rPr>
      <t>Glaris</t>
    </r>
  </si>
  <si>
    <r>
      <rPr>
        <sz val="10"/>
        <rFont val="Frutiger 45 Light"/>
        <family val="2"/>
      </rPr>
      <t>Unités de personnel</t>
    </r>
  </si>
  <si>
    <r>
      <rPr>
        <sz val="10"/>
        <rFont val="Frutiger 45 Light"/>
      </rPr>
      <t>1, 2, 3, 4</t>
    </r>
  </si>
  <si>
    <r>
      <rPr>
        <sz val="10"/>
        <rFont val="Frutiger 45 Light"/>
      </rPr>
      <t>G4-10</t>
    </r>
  </si>
  <si>
    <r>
      <rPr>
        <sz val="10"/>
        <rFont val="Frutiger 45 Light"/>
        <family val="2"/>
      </rPr>
      <t>Grisons</t>
    </r>
  </si>
  <si>
    <r>
      <rPr>
        <sz val="10"/>
        <rFont val="Frutiger 45 Light"/>
        <family val="2"/>
      </rPr>
      <t>Unités de personnel</t>
    </r>
  </si>
  <si>
    <r>
      <rPr>
        <sz val="10"/>
        <rFont val="Frutiger 45 Light"/>
      </rPr>
      <t>1, 2, 3, 4</t>
    </r>
  </si>
  <si>
    <r>
      <rPr>
        <sz val="10"/>
        <rFont val="Frutiger 45 Light"/>
      </rPr>
      <t>G4-10</t>
    </r>
  </si>
  <si>
    <r>
      <rPr>
        <sz val="10"/>
        <rFont val="Frutiger 45 Light"/>
        <family val="2"/>
      </rPr>
      <t>Jura</t>
    </r>
  </si>
  <si>
    <r>
      <rPr>
        <sz val="10"/>
        <rFont val="Frutiger 45 Light"/>
        <family val="2"/>
      </rPr>
      <t>Unités de personnel</t>
    </r>
  </si>
  <si>
    <r>
      <rPr>
        <sz val="10"/>
        <rFont val="Frutiger 45 Light"/>
      </rPr>
      <t>1, 2, 3, 4</t>
    </r>
  </si>
  <si>
    <r>
      <rPr>
        <sz val="10"/>
        <rFont val="Frutiger 45 Light"/>
      </rPr>
      <t>G4-10</t>
    </r>
  </si>
  <si>
    <r>
      <rPr>
        <sz val="10"/>
        <rFont val="Frutiger 45 Light"/>
        <family val="2"/>
      </rPr>
      <t>Lucerne</t>
    </r>
  </si>
  <si>
    <r>
      <rPr>
        <sz val="10"/>
        <rFont val="Frutiger 45 Light"/>
        <family val="2"/>
      </rPr>
      <t>Unités de personnel</t>
    </r>
  </si>
  <si>
    <r>
      <rPr>
        <sz val="10"/>
        <rFont val="Frutiger 45 Light"/>
      </rPr>
      <t>1, 2, 3, 4</t>
    </r>
  </si>
  <si>
    <r>
      <rPr>
        <sz val="10"/>
        <rFont val="Frutiger 45 Light"/>
      </rPr>
      <t>G4-10</t>
    </r>
  </si>
  <si>
    <r>
      <rPr>
        <sz val="10"/>
        <rFont val="Frutiger 45 Light"/>
        <family val="2"/>
      </rPr>
      <t>Neuchâtel</t>
    </r>
  </si>
  <si>
    <r>
      <rPr>
        <sz val="10"/>
        <rFont val="Frutiger 45 Light"/>
        <family val="2"/>
      </rPr>
      <t>Unités de personnel</t>
    </r>
  </si>
  <si>
    <r>
      <rPr>
        <sz val="10"/>
        <rFont val="Frutiger 45 Light"/>
      </rPr>
      <t>1, 2, 3, 4</t>
    </r>
  </si>
  <si>
    <r>
      <rPr>
        <sz val="10"/>
        <rFont val="Frutiger 45 Light"/>
      </rPr>
      <t>G4-10</t>
    </r>
  </si>
  <si>
    <r>
      <rPr>
        <sz val="10"/>
        <rFont val="Frutiger 45 Light"/>
        <family val="2"/>
      </rPr>
      <t>Nidwald</t>
    </r>
  </si>
  <si>
    <r>
      <rPr>
        <sz val="10"/>
        <rFont val="Frutiger 45 Light"/>
        <family val="2"/>
      </rPr>
      <t>Unités de personnel</t>
    </r>
  </si>
  <si>
    <r>
      <rPr>
        <sz val="10"/>
        <rFont val="Frutiger 45 Light"/>
      </rPr>
      <t>1, 2, 3, 4</t>
    </r>
  </si>
  <si>
    <r>
      <rPr>
        <sz val="10"/>
        <rFont val="Frutiger 45 Light"/>
      </rPr>
      <t>G4-10</t>
    </r>
  </si>
  <si>
    <r>
      <rPr>
        <sz val="10"/>
        <rFont val="Frutiger 45 Light"/>
        <family val="2"/>
      </rPr>
      <t>Obwald</t>
    </r>
  </si>
  <si>
    <r>
      <rPr>
        <sz val="10"/>
        <rFont val="Frutiger 45 Light"/>
        <family val="2"/>
      </rPr>
      <t>Unités de personnel</t>
    </r>
  </si>
  <si>
    <r>
      <rPr>
        <sz val="10"/>
        <rFont val="Frutiger 45 Light"/>
      </rPr>
      <t>1, 2, 3, 4</t>
    </r>
  </si>
  <si>
    <r>
      <rPr>
        <sz val="10"/>
        <rFont val="Frutiger 45 Light"/>
      </rPr>
      <t>G4-10</t>
    </r>
  </si>
  <si>
    <r>
      <rPr>
        <sz val="10"/>
        <rFont val="Frutiger 45 Light"/>
        <family val="2"/>
      </rPr>
      <t>St-Gall</t>
    </r>
  </si>
  <si>
    <r>
      <rPr>
        <sz val="10"/>
        <rFont val="Frutiger 45 Light"/>
        <family val="2"/>
      </rPr>
      <t>Unités de personnel</t>
    </r>
  </si>
  <si>
    <r>
      <rPr>
        <sz val="10"/>
        <rFont val="Frutiger 45 Light"/>
      </rPr>
      <t>1, 2, 3, 4</t>
    </r>
  </si>
  <si>
    <r>
      <rPr>
        <sz val="10"/>
        <rFont val="Frutiger 45 Light"/>
      </rPr>
      <t>G4-10</t>
    </r>
  </si>
  <si>
    <r>
      <rPr>
        <sz val="10"/>
        <rFont val="Frutiger 45 Light"/>
        <family val="2"/>
      </rPr>
      <t>Schaffhouse</t>
    </r>
  </si>
  <si>
    <r>
      <rPr>
        <sz val="10"/>
        <rFont val="Frutiger 45 Light"/>
        <family val="2"/>
      </rPr>
      <t>Unités de personnel</t>
    </r>
  </si>
  <si>
    <r>
      <rPr>
        <sz val="10"/>
        <rFont val="Frutiger 45 Light"/>
      </rPr>
      <t>1, 2, 3, 4</t>
    </r>
  </si>
  <si>
    <r>
      <rPr>
        <sz val="10"/>
        <rFont val="Frutiger 45 Light"/>
      </rPr>
      <t>G4-10</t>
    </r>
  </si>
  <si>
    <r>
      <rPr>
        <sz val="10"/>
        <rFont val="Frutiger 45 Light"/>
        <family val="2"/>
      </rPr>
      <t>Soleure</t>
    </r>
  </si>
  <si>
    <r>
      <rPr>
        <sz val="10"/>
        <rFont val="Frutiger 45 Light"/>
        <family val="2"/>
      </rPr>
      <t>Unités de personnel</t>
    </r>
  </si>
  <si>
    <r>
      <rPr>
        <sz val="10"/>
        <rFont val="Frutiger 45 Light"/>
      </rPr>
      <t>1, 2, 3, 4</t>
    </r>
  </si>
  <si>
    <r>
      <rPr>
        <sz val="10"/>
        <rFont val="Frutiger 45 Light"/>
      </rPr>
      <t>G4-10</t>
    </r>
  </si>
  <si>
    <r>
      <rPr>
        <sz val="10"/>
        <rFont val="Frutiger 45 Light"/>
        <family val="2"/>
      </rPr>
      <t>Schwyz</t>
    </r>
  </si>
  <si>
    <r>
      <rPr>
        <sz val="10"/>
        <rFont val="Frutiger 45 Light"/>
        <family val="2"/>
      </rPr>
      <t>Unités de personnel</t>
    </r>
  </si>
  <si>
    <r>
      <rPr>
        <sz val="10"/>
        <rFont val="Frutiger 45 Light"/>
      </rPr>
      <t>1, 2, 3, 4</t>
    </r>
  </si>
  <si>
    <r>
      <rPr>
        <sz val="10"/>
        <rFont val="Frutiger 45 Light"/>
      </rPr>
      <t>G4-10</t>
    </r>
  </si>
  <si>
    <r>
      <rPr>
        <sz val="10"/>
        <rFont val="Frutiger 45 Light"/>
        <family val="2"/>
      </rPr>
      <t>Thurgovie</t>
    </r>
  </si>
  <si>
    <r>
      <rPr>
        <sz val="10"/>
        <rFont val="Frutiger 45 Light"/>
        <family val="2"/>
      </rPr>
      <t>Unités de personnel</t>
    </r>
  </si>
  <si>
    <r>
      <rPr>
        <sz val="10"/>
        <rFont val="Frutiger 45 Light"/>
      </rPr>
      <t>1, 2, 3, 4</t>
    </r>
  </si>
  <si>
    <r>
      <rPr>
        <sz val="10"/>
        <rFont val="Frutiger 45 Light"/>
      </rPr>
      <t>G4-10</t>
    </r>
  </si>
  <si>
    <r>
      <rPr>
        <sz val="10"/>
        <rFont val="Frutiger 45 Light"/>
        <family val="2"/>
      </rPr>
      <t>Tessin</t>
    </r>
  </si>
  <si>
    <r>
      <rPr>
        <sz val="10"/>
        <rFont val="Frutiger 45 Light"/>
        <family val="2"/>
      </rPr>
      <t>Unités de personnel</t>
    </r>
  </si>
  <si>
    <r>
      <rPr>
        <sz val="10"/>
        <rFont val="Frutiger 45 Light"/>
      </rPr>
      <t>1, 2, 3, 4</t>
    </r>
  </si>
  <si>
    <r>
      <rPr>
        <sz val="10"/>
        <rFont val="Frutiger 45 Light"/>
      </rPr>
      <t>G4-10</t>
    </r>
  </si>
  <si>
    <r>
      <rPr>
        <sz val="10"/>
        <rFont val="Frutiger 45 Light"/>
        <family val="2"/>
      </rPr>
      <t>Uri</t>
    </r>
  </si>
  <si>
    <r>
      <rPr>
        <sz val="10"/>
        <rFont val="Frutiger 45 Light"/>
        <family val="2"/>
      </rPr>
      <t>Unités de personnel</t>
    </r>
  </si>
  <si>
    <r>
      <rPr>
        <sz val="10"/>
        <rFont val="Frutiger 45 Light"/>
      </rPr>
      <t>1, 2, 3, 4</t>
    </r>
  </si>
  <si>
    <r>
      <rPr>
        <sz val="10"/>
        <rFont val="Frutiger 45 Light"/>
      </rPr>
      <t>G4-10</t>
    </r>
  </si>
  <si>
    <r>
      <rPr>
        <sz val="10"/>
        <rFont val="Frutiger 45 Light"/>
        <family val="2"/>
      </rPr>
      <t>Vaud</t>
    </r>
  </si>
  <si>
    <r>
      <rPr>
        <sz val="10"/>
        <rFont val="Frutiger 45 Light"/>
        <family val="2"/>
      </rPr>
      <t>Unités de personnel</t>
    </r>
  </si>
  <si>
    <r>
      <rPr>
        <sz val="10"/>
        <rFont val="Frutiger 45 Light"/>
      </rPr>
      <t>1, 2, 3, 4</t>
    </r>
  </si>
  <si>
    <r>
      <rPr>
        <sz val="10"/>
        <rFont val="Frutiger 45 Light"/>
      </rPr>
      <t>G4-10</t>
    </r>
  </si>
  <si>
    <r>
      <rPr>
        <sz val="10"/>
        <rFont val="Frutiger 45 Light"/>
        <family val="2"/>
      </rPr>
      <t>Valais</t>
    </r>
  </si>
  <si>
    <r>
      <rPr>
        <sz val="10"/>
        <rFont val="Frutiger 45 Light"/>
        <family val="2"/>
      </rPr>
      <t>Unités de personnel</t>
    </r>
  </si>
  <si>
    <r>
      <rPr>
        <sz val="10"/>
        <rFont val="Frutiger 45 Light"/>
      </rPr>
      <t>1, 2, 3, 4</t>
    </r>
  </si>
  <si>
    <r>
      <rPr>
        <sz val="10"/>
        <rFont val="Frutiger 45 Light"/>
      </rPr>
      <t>G4-10</t>
    </r>
  </si>
  <si>
    <r>
      <rPr>
        <sz val="10"/>
        <rFont val="Frutiger 45 Light"/>
        <family val="2"/>
      </rPr>
      <t>Zoug</t>
    </r>
  </si>
  <si>
    <r>
      <rPr>
        <sz val="10"/>
        <rFont val="Frutiger 45 Light"/>
        <family val="2"/>
      </rPr>
      <t>Unités de personnel</t>
    </r>
  </si>
  <si>
    <r>
      <rPr>
        <sz val="10"/>
        <rFont val="Frutiger 45 Light"/>
      </rPr>
      <t>1, 2, 3, 4</t>
    </r>
  </si>
  <si>
    <r>
      <rPr>
        <sz val="10"/>
        <rFont val="Frutiger 45 Light"/>
      </rPr>
      <t>G4-10</t>
    </r>
  </si>
  <si>
    <r>
      <rPr>
        <sz val="10"/>
        <rFont val="Frutiger 45 Light"/>
        <family val="2"/>
      </rPr>
      <t>Zurich</t>
    </r>
  </si>
  <si>
    <r>
      <rPr>
        <sz val="10"/>
        <rFont val="Frutiger 45 Light"/>
        <family val="2"/>
      </rPr>
      <t>Unités de personnel</t>
    </r>
  </si>
  <si>
    <r>
      <rPr>
        <sz val="10"/>
        <rFont val="Frutiger 45 Light"/>
      </rPr>
      <t>1, 2, 3, 4</t>
    </r>
  </si>
  <si>
    <r>
      <rPr>
        <sz val="10"/>
        <rFont val="Frutiger 45 Light"/>
      </rPr>
      <t>G4-10</t>
    </r>
  </si>
  <si>
    <r>
      <rPr>
        <sz val="10"/>
        <rFont val="Frutiger 45 Light"/>
        <family val="2"/>
      </rPr>
      <t>Suisse</t>
    </r>
  </si>
  <si>
    <r>
      <rPr>
        <sz val="10"/>
        <rFont val="Frutiger 45 Light"/>
        <family val="2"/>
      </rPr>
      <t>Unités de personnel</t>
    </r>
  </si>
  <si>
    <r>
      <rPr>
        <sz val="10"/>
        <rFont val="Frutiger 45 Light"/>
      </rPr>
      <t>1, 2, 3, 4</t>
    </r>
  </si>
  <si>
    <r>
      <rPr>
        <sz val="10"/>
        <rFont val="Frutiger 45 Light"/>
      </rPr>
      <t>G4-10</t>
    </r>
  </si>
  <si>
    <r>
      <rPr>
        <sz val="10"/>
        <rFont val="Frutiger 45 Light"/>
        <family val="2"/>
      </rPr>
      <t>Suisse</t>
    </r>
  </si>
  <si>
    <r>
      <rPr>
        <sz val="10"/>
        <rFont val="Frutiger 45 Light"/>
        <family val="2"/>
      </rPr>
      <t>Nombre d’employés</t>
    </r>
  </si>
  <si>
    <r>
      <rPr>
        <sz val="10"/>
        <rFont val="Frutiger 45 Light"/>
      </rPr>
      <t>1, 2, 3, 4</t>
    </r>
  </si>
  <si>
    <r>
      <rPr>
        <sz val="10"/>
        <rFont val="Frutiger 45 Light"/>
      </rPr>
      <t>G4-10</t>
    </r>
  </si>
  <si>
    <r>
      <rPr>
        <b/>
        <sz val="10"/>
        <rFont val="Frutiger 45 Light"/>
        <family val="2"/>
      </rPr>
      <t>Emplois par canton</t>
    </r>
  </si>
  <si>
    <r>
      <rPr>
        <sz val="10"/>
        <rFont val="Frutiger 45 Light"/>
        <family val="2"/>
      </rPr>
      <t>Argovie</t>
    </r>
  </si>
  <si>
    <r>
      <rPr>
        <sz val="10"/>
        <rFont val="Frutiger 45 Light"/>
        <family val="2"/>
      </rPr>
      <t>personnel Poste sur 100 employés</t>
    </r>
  </si>
  <si>
    <r>
      <rPr>
        <sz val="10"/>
        <rFont val="Frutiger 45 Light"/>
      </rPr>
      <t>3, 5</t>
    </r>
  </si>
  <si>
    <r>
      <rPr>
        <sz val="10"/>
        <rFont val="Frutiger 45 Light"/>
      </rPr>
      <t>G410</t>
    </r>
  </si>
  <si>
    <r>
      <rPr>
        <sz val="10"/>
        <rFont val="Frutiger 45 Light"/>
        <family val="2"/>
      </rPr>
      <t>Appenzell RI</t>
    </r>
  </si>
  <si>
    <r>
      <rPr>
        <sz val="10"/>
        <rFont val="Frutiger 45 Light"/>
        <family val="2"/>
      </rPr>
      <t>personnel Poste sur 100 employés</t>
    </r>
  </si>
  <si>
    <r>
      <rPr>
        <sz val="10"/>
        <rFont val="Frutiger 45 Light"/>
      </rPr>
      <t>3, 5</t>
    </r>
  </si>
  <si>
    <r>
      <rPr>
        <sz val="10"/>
        <rFont val="Frutiger 45 Light"/>
      </rPr>
      <t>G410</t>
    </r>
  </si>
  <si>
    <r>
      <rPr>
        <sz val="10"/>
        <rFont val="Frutiger 45 Light"/>
        <family val="2"/>
      </rPr>
      <t>Appenzell RE</t>
    </r>
  </si>
  <si>
    <r>
      <rPr>
        <sz val="10"/>
        <rFont val="Frutiger 45 Light"/>
        <family val="2"/>
      </rPr>
      <t>personnel Poste sur 100 employés</t>
    </r>
  </si>
  <si>
    <r>
      <rPr>
        <sz val="10"/>
        <rFont val="Frutiger 45 Light"/>
      </rPr>
      <t>3, 5</t>
    </r>
  </si>
  <si>
    <r>
      <rPr>
        <sz val="10"/>
        <rFont val="Frutiger 45 Light"/>
      </rPr>
      <t>G410</t>
    </r>
  </si>
  <si>
    <r>
      <rPr>
        <sz val="10"/>
        <rFont val="Frutiger 45 Light"/>
        <family val="2"/>
      </rPr>
      <t>Berne</t>
    </r>
  </si>
  <si>
    <r>
      <rPr>
        <sz val="10"/>
        <rFont val="Frutiger 45 Light"/>
        <family val="2"/>
      </rPr>
      <t>personnel Poste sur 100 employés</t>
    </r>
  </si>
  <si>
    <r>
      <rPr>
        <sz val="10"/>
        <rFont val="Frutiger 45 Light"/>
      </rPr>
      <t>3, 5</t>
    </r>
  </si>
  <si>
    <r>
      <rPr>
        <sz val="10"/>
        <rFont val="Frutiger 45 Light"/>
      </rPr>
      <t>G410</t>
    </r>
  </si>
  <si>
    <r>
      <rPr>
        <sz val="10"/>
        <rFont val="Frutiger 45 Light"/>
        <family val="2"/>
      </rPr>
      <t>Bâle-Campagne</t>
    </r>
  </si>
  <si>
    <r>
      <rPr>
        <sz val="10"/>
        <rFont val="Frutiger 45 Light"/>
        <family val="2"/>
      </rPr>
      <t>personnel Poste sur 100 employés</t>
    </r>
  </si>
  <si>
    <r>
      <rPr>
        <sz val="10"/>
        <rFont val="Frutiger 45 Light"/>
      </rPr>
      <t>3, 5</t>
    </r>
  </si>
  <si>
    <r>
      <rPr>
        <sz val="10"/>
        <rFont val="Frutiger 45 Light"/>
      </rPr>
      <t>G410</t>
    </r>
  </si>
  <si>
    <r>
      <rPr>
        <sz val="10"/>
        <rFont val="Frutiger 45 Light"/>
        <family val="2"/>
      </rPr>
      <t>Bâle-Ville</t>
    </r>
  </si>
  <si>
    <r>
      <rPr>
        <sz val="10"/>
        <rFont val="Frutiger 45 Light"/>
        <family val="2"/>
      </rPr>
      <t>personnel Poste sur 100 employés</t>
    </r>
  </si>
  <si>
    <r>
      <rPr>
        <sz val="10"/>
        <rFont val="Frutiger 45 Light"/>
      </rPr>
      <t>3, 5</t>
    </r>
  </si>
  <si>
    <r>
      <rPr>
        <sz val="10"/>
        <rFont val="Frutiger 45 Light"/>
      </rPr>
      <t>G410</t>
    </r>
  </si>
  <si>
    <r>
      <rPr>
        <sz val="10"/>
        <rFont val="Frutiger 45 Light"/>
        <family val="2"/>
      </rPr>
      <t>Fribourg</t>
    </r>
  </si>
  <si>
    <r>
      <rPr>
        <sz val="10"/>
        <rFont val="Frutiger 45 Light"/>
        <family val="2"/>
      </rPr>
      <t>personnel Poste sur 100 employés</t>
    </r>
  </si>
  <si>
    <r>
      <rPr>
        <sz val="10"/>
        <rFont val="Frutiger 45 Light"/>
      </rPr>
      <t>3, 5</t>
    </r>
  </si>
  <si>
    <r>
      <rPr>
        <sz val="10"/>
        <rFont val="Frutiger 45 Light"/>
      </rPr>
      <t>G410</t>
    </r>
  </si>
  <si>
    <r>
      <rPr>
        <sz val="10"/>
        <rFont val="Frutiger 45 Light"/>
        <family val="2"/>
      </rPr>
      <t>Genève</t>
    </r>
  </si>
  <si>
    <r>
      <rPr>
        <sz val="10"/>
        <rFont val="Frutiger 45 Light"/>
        <family val="2"/>
      </rPr>
      <t>personnel Poste sur 100 employés</t>
    </r>
  </si>
  <si>
    <r>
      <rPr>
        <sz val="10"/>
        <rFont val="Frutiger 45 Light"/>
      </rPr>
      <t>3, 5</t>
    </r>
  </si>
  <si>
    <r>
      <rPr>
        <sz val="10"/>
        <rFont val="Frutiger 45 Light"/>
      </rPr>
      <t>G410</t>
    </r>
  </si>
  <si>
    <r>
      <rPr>
        <sz val="10"/>
        <rFont val="Frutiger 45 Light"/>
        <family val="2"/>
      </rPr>
      <t>Glaris</t>
    </r>
  </si>
  <si>
    <r>
      <rPr>
        <sz val="10"/>
        <rFont val="Frutiger 45 Light"/>
        <family val="2"/>
      </rPr>
      <t>personnel Poste sur 100 employés</t>
    </r>
  </si>
  <si>
    <r>
      <rPr>
        <sz val="10"/>
        <rFont val="Frutiger 45 Light"/>
      </rPr>
      <t>3, 5</t>
    </r>
  </si>
  <si>
    <r>
      <rPr>
        <sz val="10"/>
        <rFont val="Frutiger 45 Light"/>
      </rPr>
      <t>G410</t>
    </r>
  </si>
  <si>
    <r>
      <rPr>
        <sz val="10"/>
        <rFont val="Frutiger 45 Light"/>
        <family val="2"/>
      </rPr>
      <t>Grisons</t>
    </r>
  </si>
  <si>
    <r>
      <rPr>
        <sz val="10"/>
        <rFont val="Frutiger 45 Light"/>
        <family val="2"/>
      </rPr>
      <t>personnel Poste sur 100 employés</t>
    </r>
  </si>
  <si>
    <r>
      <rPr>
        <sz val="10"/>
        <rFont val="Frutiger 45 Light"/>
      </rPr>
      <t>3, 5</t>
    </r>
  </si>
  <si>
    <r>
      <rPr>
        <sz val="10"/>
        <rFont val="Frutiger 45 Light"/>
      </rPr>
      <t>G410</t>
    </r>
  </si>
  <si>
    <r>
      <rPr>
        <sz val="10"/>
        <rFont val="Frutiger 45 Light"/>
        <family val="2"/>
      </rPr>
      <t>Jura</t>
    </r>
  </si>
  <si>
    <r>
      <rPr>
        <sz val="10"/>
        <rFont val="Frutiger 45 Light"/>
        <family val="2"/>
      </rPr>
      <t>personnel Poste sur 100 employés</t>
    </r>
  </si>
  <si>
    <r>
      <rPr>
        <sz val="10"/>
        <rFont val="Frutiger 45 Light"/>
      </rPr>
      <t>3, 5</t>
    </r>
  </si>
  <si>
    <r>
      <rPr>
        <sz val="10"/>
        <rFont val="Frutiger 45 Light"/>
      </rPr>
      <t>G410</t>
    </r>
  </si>
  <si>
    <r>
      <rPr>
        <sz val="10"/>
        <rFont val="Frutiger 45 Light"/>
        <family val="2"/>
      </rPr>
      <t>Lucerne</t>
    </r>
  </si>
  <si>
    <r>
      <rPr>
        <sz val="10"/>
        <rFont val="Frutiger 45 Light"/>
        <family val="2"/>
      </rPr>
      <t>personnel Poste sur 100 employés</t>
    </r>
  </si>
  <si>
    <r>
      <rPr>
        <sz val="10"/>
        <rFont val="Frutiger 45 Light"/>
      </rPr>
      <t>3, 5</t>
    </r>
  </si>
  <si>
    <r>
      <rPr>
        <sz val="10"/>
        <rFont val="Frutiger 45 Light"/>
      </rPr>
      <t>G410</t>
    </r>
  </si>
  <si>
    <r>
      <rPr>
        <sz val="10"/>
        <rFont val="Frutiger 45 Light"/>
        <family val="2"/>
      </rPr>
      <t>Neuchâtel</t>
    </r>
  </si>
  <si>
    <r>
      <rPr>
        <sz val="10"/>
        <rFont val="Frutiger 45 Light"/>
        <family val="2"/>
      </rPr>
      <t>personnel Poste sur 100 employés</t>
    </r>
  </si>
  <si>
    <r>
      <rPr>
        <sz val="10"/>
        <rFont val="Frutiger 45 Light"/>
      </rPr>
      <t>3, 5</t>
    </r>
  </si>
  <si>
    <r>
      <rPr>
        <sz val="10"/>
        <rFont val="Frutiger 45 Light"/>
      </rPr>
      <t>G410</t>
    </r>
  </si>
  <si>
    <r>
      <rPr>
        <sz val="10"/>
        <rFont val="Frutiger 45 Light"/>
        <family val="2"/>
      </rPr>
      <t>Nidwald</t>
    </r>
  </si>
  <si>
    <r>
      <rPr>
        <sz val="10"/>
        <rFont val="Frutiger 45 Light"/>
        <family val="2"/>
      </rPr>
      <t>personnel Poste sur 100 employés</t>
    </r>
  </si>
  <si>
    <r>
      <rPr>
        <sz val="10"/>
        <rFont val="Frutiger 45 Light"/>
      </rPr>
      <t>3, 5</t>
    </r>
  </si>
  <si>
    <r>
      <rPr>
        <sz val="10"/>
        <rFont val="Frutiger 45 Light"/>
      </rPr>
      <t>G410</t>
    </r>
  </si>
  <si>
    <r>
      <rPr>
        <sz val="10"/>
        <rFont val="Frutiger 45 Light"/>
        <family val="2"/>
      </rPr>
      <t>Obwald</t>
    </r>
  </si>
  <si>
    <r>
      <rPr>
        <sz val="10"/>
        <rFont val="Frutiger 45 Light"/>
        <family val="2"/>
      </rPr>
      <t>personnel Poste sur 100 employés</t>
    </r>
  </si>
  <si>
    <r>
      <rPr>
        <sz val="10"/>
        <rFont val="Frutiger 45 Light"/>
      </rPr>
      <t>3, 5</t>
    </r>
  </si>
  <si>
    <r>
      <rPr>
        <sz val="10"/>
        <rFont val="Frutiger 45 Light"/>
      </rPr>
      <t>G410</t>
    </r>
  </si>
  <si>
    <r>
      <rPr>
        <sz val="10"/>
        <rFont val="Frutiger 45 Light"/>
        <family val="2"/>
      </rPr>
      <t>St-Gall</t>
    </r>
  </si>
  <si>
    <r>
      <rPr>
        <sz val="10"/>
        <rFont val="Frutiger 45 Light"/>
        <family val="2"/>
      </rPr>
      <t>personnel Poste sur 100 employés</t>
    </r>
  </si>
  <si>
    <r>
      <rPr>
        <sz val="10"/>
        <rFont val="Frutiger 45 Light"/>
      </rPr>
      <t>3, 5</t>
    </r>
  </si>
  <si>
    <r>
      <rPr>
        <sz val="10"/>
        <rFont val="Frutiger 45 Light"/>
      </rPr>
      <t>G410</t>
    </r>
  </si>
  <si>
    <r>
      <rPr>
        <sz val="10"/>
        <rFont val="Frutiger 45 Light"/>
        <family val="2"/>
      </rPr>
      <t>Schaffhouse</t>
    </r>
  </si>
  <si>
    <r>
      <rPr>
        <sz val="10"/>
        <rFont val="Frutiger 45 Light"/>
        <family val="2"/>
      </rPr>
      <t>personnel Poste sur 100 employés</t>
    </r>
  </si>
  <si>
    <r>
      <rPr>
        <sz val="10"/>
        <rFont val="Frutiger 45 Light"/>
      </rPr>
      <t>3, 5</t>
    </r>
  </si>
  <si>
    <r>
      <rPr>
        <sz val="10"/>
        <rFont val="Frutiger 45 Light"/>
      </rPr>
      <t>G410</t>
    </r>
  </si>
  <si>
    <r>
      <rPr>
        <sz val="10"/>
        <rFont val="Frutiger 45 Light"/>
        <family val="2"/>
      </rPr>
      <t>Soleure</t>
    </r>
  </si>
  <si>
    <r>
      <rPr>
        <sz val="10"/>
        <rFont val="Frutiger 45 Light"/>
        <family val="2"/>
      </rPr>
      <t>personnel Poste sur 100 employés</t>
    </r>
  </si>
  <si>
    <r>
      <rPr>
        <sz val="10"/>
        <rFont val="Frutiger 45 Light"/>
      </rPr>
      <t>3, 5</t>
    </r>
  </si>
  <si>
    <r>
      <rPr>
        <sz val="10"/>
        <rFont val="Frutiger 45 Light"/>
      </rPr>
      <t>G410</t>
    </r>
  </si>
  <si>
    <r>
      <rPr>
        <sz val="10"/>
        <rFont val="Frutiger 45 Light"/>
        <family val="2"/>
      </rPr>
      <t>Schwyz</t>
    </r>
  </si>
  <si>
    <r>
      <rPr>
        <sz val="10"/>
        <rFont val="Frutiger 45 Light"/>
        <family val="2"/>
      </rPr>
      <t>personnel Poste sur 100 employés</t>
    </r>
  </si>
  <si>
    <r>
      <rPr>
        <sz val="10"/>
        <rFont val="Frutiger 45 Light"/>
      </rPr>
      <t>3, 5</t>
    </r>
  </si>
  <si>
    <r>
      <rPr>
        <sz val="10"/>
        <rFont val="Frutiger 45 Light"/>
      </rPr>
      <t>G410</t>
    </r>
  </si>
  <si>
    <r>
      <rPr>
        <sz val="10"/>
        <rFont val="Frutiger 45 Light"/>
        <family val="2"/>
      </rPr>
      <t>Thurgovie</t>
    </r>
  </si>
  <si>
    <r>
      <rPr>
        <sz val="10"/>
        <rFont val="Frutiger 45 Light"/>
        <family val="2"/>
      </rPr>
      <t>personnel Poste sur 100 employés</t>
    </r>
  </si>
  <si>
    <r>
      <rPr>
        <sz val="10"/>
        <rFont val="Frutiger 45 Light"/>
      </rPr>
      <t>3, 5</t>
    </r>
  </si>
  <si>
    <r>
      <rPr>
        <sz val="10"/>
        <rFont val="Frutiger 45 Light"/>
      </rPr>
      <t>G410</t>
    </r>
  </si>
  <si>
    <r>
      <rPr>
        <sz val="10"/>
        <rFont val="Frutiger 45 Light"/>
        <family val="2"/>
      </rPr>
      <t>Tessin</t>
    </r>
  </si>
  <si>
    <r>
      <rPr>
        <sz val="10"/>
        <rFont val="Frutiger 45 Light"/>
        <family val="2"/>
      </rPr>
      <t>personnel Poste sur 100 employés</t>
    </r>
  </si>
  <si>
    <r>
      <rPr>
        <sz val="10"/>
        <rFont val="Frutiger 45 Light"/>
      </rPr>
      <t>3, 5</t>
    </r>
  </si>
  <si>
    <r>
      <rPr>
        <sz val="10"/>
        <rFont val="Frutiger 45 Light"/>
      </rPr>
      <t>G410</t>
    </r>
  </si>
  <si>
    <r>
      <rPr>
        <sz val="10"/>
        <rFont val="Frutiger 45 Light"/>
        <family val="2"/>
      </rPr>
      <t>Uri</t>
    </r>
  </si>
  <si>
    <r>
      <rPr>
        <sz val="10"/>
        <rFont val="Frutiger 45 Light"/>
        <family val="2"/>
      </rPr>
      <t>personnel Poste sur 100 employés</t>
    </r>
  </si>
  <si>
    <r>
      <rPr>
        <sz val="10"/>
        <rFont val="Frutiger 45 Light"/>
      </rPr>
      <t>3, 5</t>
    </r>
  </si>
  <si>
    <r>
      <rPr>
        <sz val="10"/>
        <rFont val="Frutiger 45 Light"/>
      </rPr>
      <t>G410</t>
    </r>
  </si>
  <si>
    <r>
      <rPr>
        <sz val="10"/>
        <rFont val="Frutiger 45 Light"/>
        <family val="2"/>
      </rPr>
      <t>Vaud</t>
    </r>
  </si>
  <si>
    <r>
      <rPr>
        <sz val="10"/>
        <rFont val="Frutiger 45 Light"/>
        <family val="2"/>
      </rPr>
      <t>personnel Poste sur 100 employés</t>
    </r>
  </si>
  <si>
    <r>
      <rPr>
        <sz val="10"/>
        <rFont val="Frutiger 45 Light"/>
      </rPr>
      <t>3, 5</t>
    </r>
  </si>
  <si>
    <r>
      <rPr>
        <sz val="10"/>
        <rFont val="Frutiger 45 Light"/>
      </rPr>
      <t>G410</t>
    </r>
  </si>
  <si>
    <r>
      <rPr>
        <sz val="10"/>
        <rFont val="Frutiger 45 Light"/>
        <family val="2"/>
      </rPr>
      <t>Valais</t>
    </r>
  </si>
  <si>
    <r>
      <rPr>
        <sz val="10"/>
        <rFont val="Frutiger 45 Light"/>
        <family val="2"/>
      </rPr>
      <t>personnel Poste sur 100 employés</t>
    </r>
  </si>
  <si>
    <r>
      <rPr>
        <sz val="10"/>
        <rFont val="Frutiger 45 Light"/>
      </rPr>
      <t>3, 5</t>
    </r>
  </si>
  <si>
    <r>
      <rPr>
        <sz val="10"/>
        <rFont val="Frutiger 45 Light"/>
      </rPr>
      <t>G410</t>
    </r>
  </si>
  <si>
    <r>
      <rPr>
        <sz val="10"/>
        <rFont val="Frutiger 45 Light"/>
        <family val="2"/>
      </rPr>
      <t>Zoug</t>
    </r>
  </si>
  <si>
    <r>
      <rPr>
        <sz val="10"/>
        <rFont val="Frutiger 45 Light"/>
        <family val="2"/>
      </rPr>
      <t>personnel Poste sur 100 employés</t>
    </r>
  </si>
  <si>
    <r>
      <rPr>
        <sz val="10"/>
        <rFont val="Frutiger 45 Light"/>
      </rPr>
      <t>3, 5</t>
    </r>
  </si>
  <si>
    <r>
      <rPr>
        <sz val="10"/>
        <rFont val="Frutiger 45 Light"/>
      </rPr>
      <t>G410</t>
    </r>
  </si>
  <si>
    <r>
      <rPr>
        <sz val="10"/>
        <rFont val="Frutiger 45 Light"/>
        <family val="2"/>
      </rPr>
      <t>Zurich</t>
    </r>
  </si>
  <si>
    <r>
      <rPr>
        <sz val="10"/>
        <rFont val="Frutiger 45 Light"/>
        <family val="2"/>
      </rPr>
      <t>personnel Poste sur 100 employés</t>
    </r>
  </si>
  <si>
    <r>
      <rPr>
        <sz val="10"/>
        <rFont val="Frutiger 45 Light"/>
      </rPr>
      <t>3, 5</t>
    </r>
  </si>
  <si>
    <r>
      <rPr>
        <sz val="10"/>
        <rFont val="Frutiger 45 Light"/>
      </rPr>
      <t>G410</t>
    </r>
  </si>
  <si>
    <r>
      <rPr>
        <sz val="10"/>
        <rFont val="Frutiger 45 Light"/>
        <family val="2"/>
      </rPr>
      <t>Suisse</t>
    </r>
  </si>
  <si>
    <r>
      <rPr>
        <sz val="10"/>
        <rFont val="Frutiger 45 Light"/>
        <family val="2"/>
      </rPr>
      <t>personnel Poste sur 100 employés</t>
    </r>
  </si>
  <si>
    <r>
      <rPr>
        <sz val="10"/>
        <rFont val="Frutiger 45 Light"/>
      </rPr>
      <t>3, 5</t>
    </r>
  </si>
  <si>
    <r>
      <rPr>
        <sz val="10"/>
        <rFont val="Frutiger 45 Light"/>
      </rPr>
      <t>G410</t>
    </r>
  </si>
  <si>
    <r>
      <rPr>
        <b/>
        <sz val="10"/>
        <rFont val="Frutiger 45 Light"/>
        <family val="2"/>
      </rPr>
      <t>Emplois Régions périphériques</t>
    </r>
  </si>
  <si>
    <r>
      <rPr>
        <sz val="10"/>
        <rFont val="Frutiger 45 Light"/>
      </rPr>
      <t>Région OPR 7)</t>
    </r>
  </si>
  <si>
    <r>
      <rPr>
        <sz val="10"/>
        <rFont val="Frutiger 45 Light"/>
        <family val="2"/>
      </rPr>
      <t>Unités de personnel</t>
    </r>
  </si>
  <si>
    <r>
      <rPr>
        <sz val="10"/>
        <rFont val="Frutiger 45 Light"/>
      </rPr>
      <t>1, 2, 6, 8</t>
    </r>
  </si>
  <si>
    <r>
      <rPr>
        <sz val="10"/>
        <rFont val="Frutiger 45 Light"/>
      </rPr>
      <t>G410</t>
    </r>
  </si>
  <si>
    <r>
      <rPr>
        <sz val="10"/>
        <rFont val="Frutiger 45 Light"/>
        <family val="2"/>
      </rPr>
      <t>Part des unités de personnel</t>
    </r>
  </si>
  <si>
    <r>
      <rPr>
        <sz val="10"/>
        <rFont val="Frutiger 45 Light"/>
      </rPr>
      <t>G410</t>
    </r>
  </si>
  <si>
    <r>
      <rPr>
        <sz val="10"/>
        <rFont val="Frutiger 45 Light"/>
        <family val="2"/>
      </rPr>
      <t>Nombre d’employés</t>
    </r>
  </si>
  <si>
    <r>
      <rPr>
        <sz val="10"/>
        <rFont val="Frutiger 45 Light"/>
        <family val="2"/>
      </rPr>
      <t>6, 8</t>
    </r>
  </si>
  <si>
    <r>
      <rPr>
        <sz val="10"/>
        <rFont val="Frutiger 45 Light"/>
      </rPr>
      <t>G410</t>
    </r>
  </si>
  <si>
    <r>
      <rPr>
        <sz val="10"/>
        <rFont val="Frutiger 45 Light"/>
        <family val="2"/>
      </rPr>
      <t>Part des employés</t>
    </r>
  </si>
  <si>
    <r>
      <rPr>
        <sz val="10"/>
        <rFont val="Frutiger 45 Light"/>
      </rPr>
      <t>G410</t>
    </r>
  </si>
  <si>
    <r>
      <rPr>
        <sz val="9"/>
        <rFont val="Frutiger 45 Light"/>
        <family val="2"/>
      </rPr>
      <t>1) Sans les apprentis</t>
    </r>
  </si>
  <si>
    <r>
      <rPr>
        <sz val="9"/>
        <rFont val="Frutiger 45 Light"/>
        <family val="2"/>
      </rPr>
      <t>2) Une unité de personnel correspond à un poste à plein temps.</t>
    </r>
  </si>
  <si>
    <r>
      <rPr>
        <sz val="9"/>
        <rFont val="Frutiger 45 Light"/>
        <family val="2"/>
      </rPr>
      <t>3) Groupe Suisse</t>
    </r>
  </si>
  <si>
    <r>
      <rPr>
        <sz val="9"/>
        <rFont val="Frutiger 45 Light"/>
        <family val="2"/>
      </rPr>
      <t>4) Valeurs annuelles moyennes</t>
    </r>
  </si>
  <si>
    <r>
      <rPr>
        <sz val="9"/>
        <rFont val="Frutiger 45 Light"/>
        <family val="2"/>
      </rPr>
      <t>5) A partir de 2015, le nombre d’employés dans les cantons se fonde sur le relevé STATENT 2013.</t>
    </r>
  </si>
  <si>
    <r>
      <rPr>
        <sz val="9"/>
        <rFont val="Frutiger 45 Light"/>
        <family val="2"/>
      </rPr>
      <t>6) La définition de région périphérique est inspirée de l’ordonnance sur la politique régionale (OPR) du 28 novembre 2007 (en vigueur depuis le 1er janvier 2008).</t>
    </r>
  </si>
  <si>
    <r>
      <rPr>
        <sz val="9"/>
        <rFont val="Frutiger 45 Light"/>
        <family val="2"/>
      </rPr>
      <t>7) Ordonnance sur la politique régionale</t>
    </r>
  </si>
  <si>
    <r>
      <rPr>
        <sz val="10"/>
        <rFont val="Frutiger 45 Light"/>
      </rPr>
      <t>8) Groupe Suisse: données provenant du système du personnel, actuellement sans données sur quelque 1520 unités de personnel, soit 6087 personnes des sociétés du groupe Allenbach Verzollungsagentur GmbH, Botec Boncourt SA, Botec Logistic SA, hcri AG, Tele-Trans AG, Epsilon SA, Direct Mail Company AG, Direct Mail Logistik AG, IN-Media AG, PubliBike SA et TWINT AG.</t>
    </r>
  </si>
  <si>
    <r>
      <rPr>
        <u/>
        <sz val="10"/>
        <color rgb="FF0000FF"/>
        <rFont val="Frutiger 45 Light"/>
        <family val="2"/>
      </rPr>
      <t>Retour</t>
    </r>
  </si>
  <si>
    <r>
      <rPr>
        <b/>
        <sz val="10"/>
        <rFont val="Frutiger 45 Light"/>
        <family val="2"/>
      </rPr>
      <t>Répartition de la valeur ajoutée</t>
    </r>
  </si>
  <si>
    <r>
      <rPr>
        <sz val="10"/>
        <rFont val="Frutiger 45 Light"/>
      </rPr>
      <t>Notes de bas de page</t>
    </r>
  </si>
  <si>
    <r>
      <rPr>
        <sz val="10"/>
        <rFont val="Frutiger 45 Light"/>
      </rPr>
      <t>Index GRI</t>
    </r>
  </si>
  <si>
    <r>
      <rPr>
        <sz val="10"/>
        <rFont val="Frutiger 45 Light"/>
      </rPr>
      <t>Valeur ajoutée</t>
    </r>
  </si>
  <si>
    <r>
      <rPr>
        <sz val="10"/>
        <rFont val="Frutiger 45 Light"/>
      </rPr>
      <t>Millions de CHF</t>
    </r>
  </si>
  <si>
    <r>
      <rPr>
        <sz val="10"/>
        <rFont val="Frutiger 45 Light"/>
      </rPr>
      <t>EC1</t>
    </r>
  </si>
  <si>
    <r>
      <rPr>
        <sz val="10"/>
        <rFont val="Frutiger 45 Light"/>
      </rPr>
      <t>dont aux: collaborateurs</t>
    </r>
  </si>
  <si>
    <r>
      <rPr>
        <sz val="10"/>
        <rFont val="Frutiger 45 Light"/>
      </rPr>
      <t>Millions de CHF</t>
    </r>
  </si>
  <si>
    <r>
      <rPr>
        <sz val="10"/>
        <rFont val="Frutiger 45 Light"/>
      </rPr>
      <t>EC1</t>
    </r>
  </si>
  <si>
    <r>
      <rPr>
        <sz val="10"/>
        <rFont val="Frutiger 45 Light"/>
      </rPr>
      <t>dont aux: bailleurs de fonds externes</t>
    </r>
  </si>
  <si>
    <r>
      <rPr>
        <sz val="10"/>
        <rFont val="Frutiger 45 Light"/>
      </rPr>
      <t>Millions de CHF</t>
    </r>
  </si>
  <si>
    <r>
      <rPr>
        <sz val="10"/>
        <rFont val="Frutiger 45 Light"/>
      </rPr>
      <t>EC1</t>
    </r>
  </si>
  <si>
    <r>
      <rPr>
        <sz val="10"/>
        <rFont val="Frutiger 45 Light"/>
        <family val="2"/>
      </rPr>
      <t>dont aux: pouvoirs publics</t>
    </r>
  </si>
  <si>
    <r>
      <rPr>
        <sz val="10"/>
        <rFont val="Frutiger 45 Light"/>
      </rPr>
      <t>Millions de CHF</t>
    </r>
  </si>
  <si>
    <r>
      <rPr>
        <sz val="10"/>
        <rFont val="Frutiger 45 Light"/>
      </rPr>
      <t>EC1</t>
    </r>
  </si>
  <si>
    <r>
      <rPr>
        <sz val="10"/>
        <rFont val="Frutiger 45 Light"/>
      </rPr>
      <t>dont au: propriétaire</t>
    </r>
  </si>
  <si>
    <r>
      <rPr>
        <sz val="10"/>
        <rFont val="Frutiger 45 Light"/>
      </rPr>
      <t>Millions de CHF</t>
    </r>
  </si>
  <si>
    <r>
      <rPr>
        <sz val="10"/>
        <rFont val="Frutiger 45 Light"/>
      </rPr>
      <t>EC1</t>
    </r>
  </si>
  <si>
    <r>
      <rPr>
        <sz val="10"/>
        <rFont val="Frutiger 45 Light"/>
      </rPr>
      <t>dont à: l’entreprise</t>
    </r>
  </si>
  <si>
    <r>
      <rPr>
        <sz val="10"/>
        <rFont val="Frutiger 45 Light"/>
      </rPr>
      <t>Millions de CHF</t>
    </r>
  </si>
  <si>
    <r>
      <rPr>
        <sz val="10"/>
        <rFont val="Frutiger 45 Light"/>
      </rPr>
      <t>EC1</t>
    </r>
  </si>
  <si>
    <r>
      <rPr>
        <sz val="10"/>
        <rFont val="Frutiger 45 Light"/>
      </rPr>
      <t>dont pour: amortissements</t>
    </r>
  </si>
  <si>
    <r>
      <rPr>
        <sz val="10"/>
        <rFont val="Frutiger 45 Light"/>
      </rPr>
      <t>Millions de CHF</t>
    </r>
  </si>
  <si>
    <r>
      <rPr>
        <sz val="10"/>
        <rFont val="Frutiger 45 Light"/>
      </rPr>
      <t>EC1</t>
    </r>
  </si>
  <si>
    <r>
      <rPr>
        <sz val="10"/>
        <rFont val="Frutiger 45 Light"/>
      </rPr>
      <t>dont pour: renforcement de la Caisse de pensions Poste</t>
    </r>
  </si>
  <si>
    <r>
      <rPr>
        <sz val="10"/>
        <rFont val="Frutiger 45 Light"/>
      </rPr>
      <t>Millions de CHF</t>
    </r>
  </si>
  <si>
    <r>
      <rPr>
        <sz val="10"/>
        <rFont val="Frutiger 45 Light"/>
      </rPr>
      <t>EC1</t>
    </r>
  </si>
  <si>
    <r>
      <rPr>
        <sz val="10"/>
        <rFont val="Frutiger 45 Light"/>
      </rPr>
      <t>dont pour: constitution de fonds propres</t>
    </r>
  </si>
  <si>
    <r>
      <rPr>
        <sz val="10"/>
        <rFont val="Frutiger 45 Light"/>
      </rPr>
      <t>Millions de CHF</t>
    </r>
  </si>
  <si>
    <r>
      <rPr>
        <sz val="10"/>
        <rFont val="Frutiger 45 Light"/>
      </rPr>
      <t>EC1</t>
    </r>
  </si>
  <si>
    <r>
      <rPr>
        <sz val="10"/>
        <rFont val="Frutiger 45 Light"/>
      </rPr>
      <t>dont pour: Autres</t>
    </r>
  </si>
  <si>
    <r>
      <rPr>
        <sz val="10"/>
        <rFont val="Frutiger 45 Light"/>
      </rPr>
      <t>Millions de CHF</t>
    </r>
  </si>
  <si>
    <r>
      <rPr>
        <sz val="10"/>
        <rFont val="Frutiger 45 Light"/>
      </rPr>
      <t>EC1</t>
    </r>
  </si>
  <si>
    <r>
      <rPr>
        <sz val="9"/>
        <rFont val="Frutiger 45 Light"/>
        <family val="2"/>
      </rPr>
      <t>1) Valeur ajoutée = résultat d’exploitation + charges du personnel + amortissements – résultat de la vente d’immobilisations corporelles, d’immobilisations incorporelles et de participations</t>
    </r>
  </si>
  <si>
    <r>
      <rPr>
        <sz val="9"/>
        <rFont val="Frutiger 45 Light"/>
        <family val="2"/>
      </rPr>
      <t>2) Salaires, revenus, charges sociales obligatoires et facultatives, prestations de prévoyance professionnelle, formation et perfectionnement</t>
    </r>
  </si>
  <si>
    <r>
      <rPr>
        <sz val="9"/>
        <rFont val="Frutiger 45 Light"/>
        <family val="2"/>
      </rPr>
      <t>3) Intérêts et charges similaires</t>
    </r>
  </si>
  <si>
    <r>
      <rPr>
        <sz val="9"/>
        <rFont val="Frutiger 45 Light"/>
        <family val="2"/>
      </rPr>
      <t>4) Impôts sur le bénéfice</t>
    </r>
  </si>
  <si>
    <r>
      <rPr>
        <sz val="9"/>
        <rFont val="Frutiger 45 Light"/>
        <family val="2"/>
      </rPr>
      <t>5) Versement du bénéfice à la Confédération</t>
    </r>
  </si>
  <si>
    <r>
      <rPr>
        <sz val="9"/>
        <rFont val="Frutiger 45 Light"/>
        <family val="2"/>
      </rPr>
      <t>6) Conformément à la proposition du Conseil d’administration concernant l’utilisation du bénéfice 2007, une somme de 250 millions de francs doit être affectée à la Caisse de pensions Poste en tant que réserve de contributions de l’employeur et la même somme doit être versée à la Confédération suisse en qualité de propriétaire</t>
    </r>
  </si>
  <si>
    <r>
      <rPr>
        <sz val="9"/>
        <rFont val="Frutiger 45 Light"/>
        <family val="2"/>
      </rPr>
      <t>7) Le poste «Divers» comprend le bénéfice de la vente d’immobilisations corporelles, les produits des sociétés associées, les produits financiers et les impôts différés</t>
    </r>
  </si>
  <si>
    <r>
      <rPr>
        <sz val="9"/>
        <rFont val="Frutiger 45 Light"/>
        <family val="2"/>
      </rPr>
      <t>8) Affectation demandée des bénéfices de la Poste (voir rapport de gestion, comptes annuels de La Poste Suisse SA)</t>
    </r>
  </si>
  <si>
    <t>G4-18</t>
  </si>
  <si>
    <t>G4-18, G4-26</t>
  </si>
  <si>
    <t>G4-17</t>
  </si>
  <si>
    <r>
      <t>2012</t>
    </r>
    <r>
      <rPr>
        <b/>
        <vertAlign val="superscript"/>
        <sz val="10"/>
        <rFont val="Frutiger 45 Light"/>
        <family val="2"/>
      </rPr>
      <t>4)</t>
    </r>
  </si>
  <si>
    <r>
      <t>2013</t>
    </r>
    <r>
      <rPr>
        <b/>
        <vertAlign val="superscript"/>
        <sz val="10"/>
        <rFont val="Frutiger 45 Light"/>
        <family val="2"/>
      </rPr>
      <t>6)</t>
    </r>
  </si>
  <si>
    <r>
      <t>2015</t>
    </r>
    <r>
      <rPr>
        <b/>
        <vertAlign val="superscript"/>
        <sz val="10"/>
        <rFont val="Frutiger 45 Light"/>
        <family val="2"/>
      </rPr>
      <t>6)</t>
    </r>
  </si>
  <si>
    <r>
      <t>8371</t>
    </r>
    <r>
      <rPr>
        <vertAlign val="superscript"/>
        <sz val="10"/>
        <rFont val="Frutiger 45 Light"/>
        <family val="2"/>
      </rPr>
      <t>4)</t>
    </r>
  </si>
  <si>
    <r>
      <t>1'132</t>
    </r>
    <r>
      <rPr>
        <vertAlign val="superscript"/>
        <sz val="10"/>
        <rFont val="Frutiger 45 Light"/>
        <family val="2"/>
      </rPr>
      <t>4)</t>
    </r>
  </si>
  <si>
    <r>
      <t>60</t>
    </r>
    <r>
      <rPr>
        <vertAlign val="superscript"/>
        <sz val="10"/>
        <rFont val="Frutiger 45 Light"/>
        <family val="2"/>
      </rPr>
      <t>4)</t>
    </r>
  </si>
  <si>
    <r>
      <t>125</t>
    </r>
    <r>
      <rPr>
        <vertAlign val="superscript"/>
        <sz val="10"/>
        <rFont val="Frutiger 45 Light"/>
        <family val="2"/>
      </rPr>
      <t>4)</t>
    </r>
  </si>
  <si>
    <t>-</t>
    <phoneticPr fontId="13" type="noConversion"/>
  </si>
  <si>
    <t>n.a.</t>
  </si>
  <si>
    <r>
      <t>2175</t>
    </r>
    <r>
      <rPr>
        <vertAlign val="superscript"/>
        <sz val="10"/>
        <rFont val="Frutiger 45 Light"/>
        <family val="2"/>
      </rPr>
      <t>4)</t>
    </r>
  </si>
  <si>
    <r>
      <t>109'086</t>
    </r>
    <r>
      <rPr>
        <vertAlign val="superscript"/>
        <sz val="10"/>
        <rFont val="Frutiger 45 Light"/>
        <family val="2"/>
      </rPr>
      <t>1)</t>
    </r>
  </si>
  <si>
    <t>-</t>
  </si>
  <si>
    <t>über 600</t>
  </si>
  <si>
    <t>über 500</t>
  </si>
  <si>
    <t>rund 500</t>
  </si>
  <si>
    <t>rund 550</t>
  </si>
  <si>
    <t>rund 650</t>
  </si>
  <si>
    <t>rund 750</t>
  </si>
  <si>
    <t>429‘705‘810</t>
  </si>
  <si>
    <t>170‘345‘986</t>
  </si>
  <si>
    <t>25‘160‘127</t>
  </si>
  <si>
    <t>22‘603‘811</t>
  </si>
  <si>
    <t>177‘891‘042</t>
  </si>
  <si>
    <t>825‘706‘776</t>
  </si>
  <si>
    <t>61‘474‘959</t>
  </si>
  <si>
    <t>20‘806‘490</t>
  </si>
  <si>
    <t>992‘040</t>
  </si>
  <si>
    <t>708‘088</t>
  </si>
  <si>
    <t>174‘951</t>
  </si>
  <si>
    <t>2‘537</t>
  </si>
  <si>
    <t>84‘159‘065</t>
  </si>
  <si>
    <r>
      <t>2010</t>
    </r>
    <r>
      <rPr>
        <sz val="10"/>
        <rFont val="Frutiger 45 Light"/>
        <family val="2"/>
      </rPr>
      <t xml:space="preserve"> 1)</t>
    </r>
  </si>
  <si>
    <r>
      <t>2011</t>
    </r>
    <r>
      <rPr>
        <sz val="10"/>
        <rFont val="Frutiger 45 Light"/>
        <family val="2"/>
      </rPr>
      <t xml:space="preserve"> 1)</t>
    </r>
  </si>
  <si>
    <r>
      <t>2012</t>
    </r>
    <r>
      <rPr>
        <sz val="10"/>
        <rFont val="Frutiger 45 Light"/>
        <family val="2"/>
      </rPr>
      <t xml:space="preserve"> 1) 3)</t>
    </r>
  </si>
  <si>
    <r>
      <t>2013</t>
    </r>
    <r>
      <rPr>
        <sz val="10"/>
        <rFont val="Frutiger 45 Light"/>
        <family val="2"/>
      </rPr>
      <t xml:space="preserve"> 1) 3)</t>
    </r>
  </si>
  <si>
    <r>
      <t>2014</t>
    </r>
    <r>
      <rPr>
        <sz val="10"/>
        <rFont val="Frutiger 45 Light"/>
        <family val="2"/>
      </rPr>
      <t xml:space="preserve"> 1) 3)</t>
    </r>
  </si>
  <si>
    <r>
      <t>2015</t>
    </r>
    <r>
      <rPr>
        <sz val="10"/>
        <rFont val="Frutiger 45 Light"/>
        <family val="2"/>
      </rPr>
      <t xml:space="preserve"> 1) 3)</t>
    </r>
  </si>
  <si>
    <t>5)</t>
  </si>
  <si>
    <t>7)</t>
  </si>
  <si>
    <t>8)</t>
  </si>
  <si>
    <t>3)</t>
  </si>
  <si>
    <t>4)</t>
  </si>
  <si>
    <t xml:space="preserve"> -</t>
  </si>
  <si>
    <t>n.a.</t>
    <phoneticPr fontId="10" type="noConversion"/>
  </si>
  <si>
    <t>n.a</t>
    <phoneticPr fontId="13" type="noConversion"/>
  </si>
  <si>
    <t>n.a</t>
  </si>
  <si>
    <r>
      <rPr>
        <sz val="10"/>
        <rFont val="Frutiger 45 Light"/>
      </rPr>
      <t>Offices de poste</t>
    </r>
  </si>
  <si>
    <r>
      <rPr>
        <sz val="10"/>
        <rFont val="Frutiger 45 Light"/>
      </rPr>
      <t>dont agences</t>
    </r>
  </si>
  <si>
    <r>
      <rPr>
        <sz val="10"/>
        <rFont val="Frutiger 45 Light"/>
        <family val="2"/>
      </rPr>
      <t>Part</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</si>
</sst>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 #,##0.00_ ;_ * \-#,##0.00_ ;_ * &quot;-&quot;??_ ;_ @_ "/>
    <numFmt numFmtId="164" formatCode="0.0"/>
    <numFmt numFmtId="165" formatCode="0.0%"/>
    <numFmt numFmtId="166" formatCode="_ * #,##0_ ;_ * \-#,##0_ ;_ * &quot;-&quot;??_ ;_ @_ "/>
    <numFmt numFmtId="167" formatCode="_ * #,##0.0_ ;_ * \-#,##0.0_ ;_ * &quot;-&quot;??_ ;_ @_ "/>
    <numFmt numFmtId="168" formatCode="0.000%"/>
    <numFmt numFmtId="169" formatCode="_ * #,##0.0_ ;_ * \-#,##0.0_ ;_ * &quot;-&quot;_ ;_ @_ "/>
    <numFmt numFmtId="170" formatCode="#,##0;\-#,##0;#,##0;@"/>
    <numFmt numFmtId="171" formatCode="#,##0.0_ ;\-#,##0.0\ "/>
  </numFmts>
  <fonts count="63" x14ac:knownFonts="1">
    <font>
      <sz val="10"/>
      <name val="Frutiger 45 Light"/>
    </font>
    <font>
      <sz val="10"/>
      <color theme="1"/>
      <name val="Frutiger 45 Light"/>
      <family val="2"/>
    </font>
    <font>
      <sz val="10"/>
      <color theme="1"/>
      <name val="Frutiger 45 Light"/>
      <family val="2"/>
    </font>
    <font>
      <sz val="10"/>
      <color theme="1"/>
      <name val="Frutiger 45 Light"/>
      <family val="2"/>
    </font>
    <font>
      <sz val="10"/>
      <color theme="1"/>
      <name val="Frutiger 45 Light"/>
      <family val="2"/>
    </font>
    <font>
      <sz val="10"/>
      <color theme="1"/>
      <name val="Frutiger 45 Light"/>
      <family val="2"/>
    </font>
    <font>
      <sz val="10"/>
      <color theme="1"/>
      <name val="Frutiger 45 Light"/>
      <family val="2"/>
    </font>
    <font>
      <sz val="10"/>
      <name val="Verdana"/>
      <family val="2"/>
    </font>
    <font>
      <sz val="10"/>
      <name val="Frutiger 45 Light"/>
      <family val="2"/>
    </font>
    <font>
      <b/>
      <sz val="10"/>
      <name val="Frutiger 45 Light"/>
      <family val="2"/>
    </font>
    <font>
      <sz val="8"/>
      <name val="Frutiger 45 Light"/>
      <family val="2"/>
    </font>
    <font>
      <u/>
      <sz val="10"/>
      <color indexed="12"/>
      <name val="Frutiger 45 Light"/>
      <family val="2"/>
    </font>
    <font>
      <sz val="10"/>
      <name val="Verdana"/>
      <family val="2"/>
    </font>
    <font>
      <sz val="8"/>
      <name val="Verdana"/>
      <family val="2"/>
    </font>
    <font>
      <b/>
      <sz val="12"/>
      <name val="Frutiger 45 Light"/>
      <family val="2"/>
    </font>
    <font>
      <sz val="9"/>
      <name val="Frutiger 45 Light"/>
      <family val="2"/>
    </font>
    <font>
      <sz val="10"/>
      <name val="Frutiger 45 Light"/>
      <family val="2"/>
    </font>
    <font>
      <sz val="10"/>
      <name val="Verdana"/>
      <family val="2"/>
    </font>
    <font>
      <b/>
      <sz val="10"/>
      <name val="Frutiger 45 Light"/>
      <family val="2"/>
    </font>
    <font>
      <sz val="10"/>
      <color indexed="10"/>
      <name val="Frutiger 45 Light"/>
      <family val="2"/>
    </font>
    <font>
      <sz val="9"/>
      <name val="Frutiger 45 Light"/>
      <family val="2"/>
    </font>
    <font>
      <strike/>
      <sz val="10"/>
      <name val="Frutiger 45 Light"/>
      <family val="2"/>
    </font>
    <font>
      <sz val="10"/>
      <name val="Frutiger 45 Light"/>
      <family val="2"/>
    </font>
    <font>
      <sz val="10"/>
      <color indexed="8"/>
      <name val="Frutiger 45 Light"/>
      <family val="2"/>
    </font>
    <font>
      <sz val="10"/>
      <color indexed="12"/>
      <name val="Frutiger 45 Light"/>
      <family val="2"/>
    </font>
    <font>
      <sz val="10"/>
      <color indexed="8"/>
      <name val="Frutiger 45 Light"/>
      <family val="2"/>
    </font>
    <font>
      <sz val="10"/>
      <color indexed="10"/>
      <name val="Frutiger 45 Light"/>
      <family val="2"/>
    </font>
    <font>
      <b/>
      <sz val="10"/>
      <color indexed="10"/>
      <name val="Frutiger 45 Light"/>
      <family val="2"/>
    </font>
    <font>
      <sz val="10"/>
      <color indexed="8"/>
      <name val="Calibri"/>
      <family val="2"/>
    </font>
    <font>
      <sz val="11"/>
      <color indexed="8"/>
      <name val="Calibri"/>
      <family val="2"/>
    </font>
    <font>
      <sz val="10"/>
      <color indexed="10"/>
      <name val="Calibri"/>
      <family val="2"/>
    </font>
    <font>
      <sz val="10"/>
      <name val="Calibri"/>
      <family val="2"/>
    </font>
    <font>
      <sz val="10"/>
      <name val="Frutiger 45 Light"/>
      <family val="2"/>
    </font>
    <font>
      <b/>
      <sz val="10"/>
      <name val="Verdana"/>
      <family val="2"/>
    </font>
    <font>
      <i/>
      <sz val="10"/>
      <name val="Frutiger 45 Light"/>
      <family val="2"/>
    </font>
    <font>
      <b/>
      <i/>
      <sz val="10"/>
      <name val="Frutiger 45 Light"/>
      <family val="2"/>
    </font>
    <font>
      <b/>
      <sz val="11"/>
      <name val="Frutiger 45 Light"/>
      <family val="2"/>
    </font>
    <font>
      <b/>
      <sz val="14"/>
      <name val="Frutiger 45 Light"/>
      <family val="2"/>
    </font>
    <font>
      <b/>
      <u/>
      <sz val="10"/>
      <color indexed="12"/>
      <name val="Frutiger 45 Light"/>
      <family val="2"/>
    </font>
    <font>
      <b/>
      <sz val="10"/>
      <color theme="8" tint="-0.499984740745262"/>
      <name val="Frutiger 45 Light"/>
      <family val="2"/>
    </font>
    <font>
      <sz val="10"/>
      <color theme="8" tint="-0.499984740745262"/>
      <name val="Frutiger 45 Light"/>
      <family val="2"/>
    </font>
    <font>
      <sz val="10"/>
      <color rgb="FF1F497D"/>
      <name val="Arial"/>
      <family val="2"/>
    </font>
    <font>
      <sz val="10"/>
      <name val="Frutiger 45 Light"/>
      <family val="2"/>
    </font>
    <font>
      <sz val="10"/>
      <color rgb="FFC00000"/>
      <name val="Frutiger 45 Light"/>
      <family val="2"/>
    </font>
    <font>
      <b/>
      <sz val="10"/>
      <color rgb="FFC00000"/>
      <name val="Frutiger 45 Light"/>
      <family val="2"/>
    </font>
    <font>
      <b/>
      <sz val="10"/>
      <color theme="1"/>
      <name val="Frutiger 45 Light"/>
      <family val="2"/>
    </font>
    <font>
      <u/>
      <sz val="10"/>
      <color theme="11"/>
      <name val="Frutiger 45 Light"/>
      <family val="2"/>
    </font>
    <font>
      <sz val="10"/>
      <color rgb="FFFF0000"/>
      <name val="Frutiger 45 Light"/>
      <family val="2"/>
    </font>
    <font>
      <sz val="10"/>
      <color rgb="FF000000"/>
      <name val="Frutiger 45 Light"/>
      <family val="2"/>
    </font>
    <font>
      <sz val="10"/>
      <name val="Arial"/>
      <family val="2"/>
    </font>
    <font>
      <b/>
      <vertAlign val="superscript"/>
      <sz val="10"/>
      <name val="Frutiger 45 Light"/>
      <family val="2"/>
    </font>
    <font>
      <vertAlign val="superscript"/>
      <sz val="10"/>
      <name val="Frutiger 45 Light"/>
      <family val="2"/>
    </font>
    <font>
      <sz val="9"/>
      <color theme="1"/>
      <name val="Frutiger 45 Light"/>
      <family val="2"/>
    </font>
    <font>
      <b/>
      <strike/>
      <sz val="10"/>
      <name val="Frutiger 45 Light"/>
      <family val="2"/>
    </font>
    <font>
      <b/>
      <sz val="10"/>
      <color rgb="FFFF0000"/>
      <name val="Frutiger 45 Light"/>
      <family val="2"/>
    </font>
    <font>
      <u/>
      <sz val="10"/>
      <color rgb="FF0000FF"/>
      <name val="Frutiger 45 Light"/>
      <family val="2"/>
    </font>
    <font>
      <vertAlign val="superscript"/>
      <sz val="9"/>
      <name val="Frutiger 45 Light"/>
    </font>
    <font>
      <vertAlign val="subscript"/>
      <sz val="9"/>
      <name val="Frutiger 45 Light"/>
    </font>
    <font>
      <vertAlign val="superscript"/>
      <sz val="10"/>
      <name val="Frutiger 45 Light"/>
    </font>
    <font>
      <sz val="9"/>
      <name val="Frutiger 45 Light"/>
    </font>
    <font>
      <b/>
      <sz val="10"/>
      <name val="Symbol"/>
      <charset val="2"/>
    </font>
    <font>
      <b/>
      <sz val="10"/>
      <name val="Frutiger 45 Light"/>
    </font>
    <font>
      <sz val="10"/>
      <name val="Symbol"/>
      <charset val="2"/>
    </font>
  </fonts>
  <fills count="3">
    <fill>
      <patternFill patternType="none"/>
    </fill>
    <fill>
      <patternFill patternType="gray125"/>
    </fill>
    <fill>
      <patternFill patternType="solid">
        <fgColor theme="2" tint="-9.9978637043366805E-2"/>
        <bgColor indexed="64"/>
      </patternFill>
    </fill>
  </fills>
  <borders count="6">
    <border>
      <left/>
      <right/>
      <top/>
      <bottom/>
      <diagonal/>
    </border>
    <border>
      <left/>
      <right/>
      <top/>
      <bottom style="thin">
        <color auto="1"/>
      </bottom>
      <diagonal/>
    </border>
    <border>
      <left style="thin">
        <color auto="1"/>
      </left>
      <right/>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diagonal/>
    </border>
    <border>
      <left style="thin">
        <color indexed="22"/>
      </left>
      <right style="thin">
        <color indexed="22"/>
      </right>
      <top style="thin">
        <color indexed="22"/>
      </top>
      <bottom style="thin">
        <color indexed="22"/>
      </bottom>
      <diagonal/>
    </border>
  </borders>
  <cellStyleXfs count="154">
    <xf numFmtId="0" fontId="0" fillId="0" borderId="0"/>
    <xf numFmtId="43" fontId="8" fillId="0" borderId="0" applyFont="0" applyFill="0" applyBorder="0" applyAlignment="0" applyProtection="0"/>
    <xf numFmtId="0" fontId="11" fillId="0" borderId="0" applyNumberFormat="0" applyFill="0" applyBorder="0" applyAlignment="0" applyProtection="0">
      <alignment vertical="top"/>
      <protection locked="0"/>
    </xf>
    <xf numFmtId="9" fontId="8" fillId="0" borderId="0" applyFont="0" applyFill="0" applyBorder="0" applyAlignment="0" applyProtection="0"/>
    <xf numFmtId="0" fontId="17" fillId="0" borderId="0"/>
    <xf numFmtId="0" fontId="12" fillId="0" borderId="0"/>
    <xf numFmtId="0" fontId="16" fillId="0" borderId="0"/>
    <xf numFmtId="0" fontId="16" fillId="0" borderId="0"/>
    <xf numFmtId="0" fontId="16" fillId="0" borderId="0"/>
    <xf numFmtId="0" fontId="16" fillId="0" borderId="0"/>
    <xf numFmtId="0" fontId="16" fillId="0" borderId="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8" fillId="0" borderId="0"/>
    <xf numFmtId="0" fontId="8" fillId="0" borderId="0"/>
    <xf numFmtId="0" fontId="49" fillId="0" borderId="0" applyProtection="0">
      <alignment vertical="center"/>
    </xf>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cellStyleXfs>
  <cellXfs count="417">
    <xf numFmtId="0" fontId="0" fillId="0" borderId="0" xfId="0"/>
    <xf numFmtId="0" fontId="0" fillId="0" borderId="0" xfId="0" applyAlignment="1">
      <alignment horizontal="left" indent="1"/>
    </xf>
    <xf numFmtId="0" fontId="9" fillId="0" borderId="0" xfId="0" applyFont="1"/>
    <xf numFmtId="0" fontId="0" fillId="0" borderId="0" xfId="0" applyAlignment="1">
      <alignment horizontal="right"/>
    </xf>
    <xf numFmtId="0" fontId="9" fillId="0" borderId="0" xfId="0" applyFont="1" applyFill="1"/>
    <xf numFmtId="0" fontId="0" fillId="0" borderId="0" xfId="0" applyFill="1"/>
    <xf numFmtId="0" fontId="9" fillId="0" borderId="0" xfId="0" applyFont="1" applyAlignment="1">
      <alignment horizontal="right"/>
    </xf>
    <xf numFmtId="2" fontId="0" fillId="0" borderId="0" xfId="0" applyNumberFormat="1" applyFill="1" applyAlignment="1">
      <alignment horizontal="right"/>
    </xf>
    <xf numFmtId="0" fontId="0" fillId="0" borderId="0" xfId="0" applyFill="1" applyAlignment="1">
      <alignment horizontal="right"/>
    </xf>
    <xf numFmtId="2" fontId="0" fillId="0" borderId="0" xfId="0" applyNumberFormat="1" applyAlignment="1">
      <alignment horizontal="right"/>
    </xf>
    <xf numFmtId="0" fontId="9" fillId="0" borderId="0" xfId="0" applyFont="1" applyFill="1" applyAlignment="1">
      <alignment horizontal="left"/>
    </xf>
    <xf numFmtId="0" fontId="0" fillId="0" borderId="0" xfId="0" applyNumberFormat="1" applyFill="1" applyAlignment="1">
      <alignment horizontal="right"/>
    </xf>
    <xf numFmtId="0" fontId="0" fillId="0" borderId="0" xfId="0" applyFill="1" applyAlignment="1">
      <alignment wrapText="1"/>
    </xf>
    <xf numFmtId="0" fontId="0" fillId="0" borderId="0" xfId="0" quotePrefix="1" applyFill="1" applyAlignment="1">
      <alignment horizontal="right"/>
    </xf>
    <xf numFmtId="0" fontId="22" fillId="0" borderId="0" xfId="0" applyFont="1" applyFill="1"/>
    <xf numFmtId="0" fontId="0" fillId="0" borderId="0" xfId="0" applyFill="1" applyAlignment="1">
      <alignment horizontal="left" indent="1"/>
    </xf>
    <xf numFmtId="164" fontId="0" fillId="0" borderId="0" xfId="0" applyNumberFormat="1" applyFill="1"/>
    <xf numFmtId="0" fontId="22" fillId="0" borderId="0" xfId="0" applyFont="1" applyFill="1" applyAlignment="1">
      <alignment horizontal="right"/>
    </xf>
    <xf numFmtId="166" fontId="0" fillId="0" borderId="0" xfId="1" applyNumberFormat="1" applyFont="1" applyFill="1"/>
    <xf numFmtId="166" fontId="0" fillId="0" borderId="0" xfId="1" applyNumberFormat="1" applyFont="1" applyFill="1" applyAlignment="1">
      <alignment horizontal="right"/>
    </xf>
    <xf numFmtId="0" fontId="9" fillId="0" borderId="0" xfId="0" applyNumberFormat="1" applyFont="1" applyFill="1" applyAlignment="1">
      <alignment horizontal="right"/>
    </xf>
    <xf numFmtId="0" fontId="0" fillId="0" borderId="0" xfId="0" applyFill="1" applyAlignment="1">
      <alignment horizontal="left"/>
    </xf>
    <xf numFmtId="1" fontId="0" fillId="0" borderId="0" xfId="0" applyNumberFormat="1" applyFill="1" applyAlignment="1">
      <alignment horizontal="right"/>
    </xf>
    <xf numFmtId="0" fontId="9" fillId="0" borderId="0" xfId="0" applyFont="1" applyFill="1" applyAlignment="1">
      <alignment horizontal="right"/>
    </xf>
    <xf numFmtId="0" fontId="0" fillId="0" borderId="0" xfId="0" applyFill="1" applyAlignment="1">
      <alignment horizontal="left" indent="2"/>
    </xf>
    <xf numFmtId="0" fontId="19" fillId="0" borderId="0" xfId="0" quotePrefix="1" applyFont="1" applyFill="1" applyAlignment="1">
      <alignment horizontal="right"/>
    </xf>
    <xf numFmtId="164" fontId="0" fillId="0" borderId="0" xfId="0" applyNumberFormat="1" applyFill="1" applyAlignment="1">
      <alignment horizontal="right"/>
    </xf>
    <xf numFmtId="43" fontId="0" fillId="0" borderId="0" xfId="0" applyNumberFormat="1" applyFill="1"/>
    <xf numFmtId="0" fontId="0" fillId="0" borderId="0" xfId="0" applyFill="1" applyAlignment="1">
      <alignment horizontal="left" wrapText="1" indent="1"/>
    </xf>
    <xf numFmtId="0" fontId="8" fillId="0" borderId="0" xfId="0" applyFont="1" applyFill="1"/>
    <xf numFmtId="0" fontId="8" fillId="0" borderId="0" xfId="0" applyFont="1" applyFill="1" applyBorder="1"/>
    <xf numFmtId="0" fontId="0" fillId="0" borderId="0" xfId="0" applyFill="1" applyBorder="1"/>
    <xf numFmtId="165" fontId="0" fillId="0" borderId="0" xfId="0" applyNumberFormat="1" applyFill="1"/>
    <xf numFmtId="165" fontId="9" fillId="0" borderId="0" xfId="0" applyNumberFormat="1" applyFont="1" applyFill="1"/>
    <xf numFmtId="166" fontId="8" fillId="0" borderId="0" xfId="1" applyNumberFormat="1" applyFont="1" applyFill="1"/>
    <xf numFmtId="1" fontId="0" fillId="0" borderId="0" xfId="0" applyNumberFormat="1" applyFill="1"/>
    <xf numFmtId="2" fontId="0" fillId="0" borderId="0" xfId="0" applyNumberFormat="1" applyFill="1"/>
    <xf numFmtId="164" fontId="0" fillId="0" borderId="0" xfId="0" quotePrefix="1" applyNumberFormat="1" applyFill="1" applyAlignment="1">
      <alignment horizontal="right"/>
    </xf>
    <xf numFmtId="167" fontId="0" fillId="0" borderId="0" xfId="1" applyNumberFormat="1" applyFont="1" applyFill="1"/>
    <xf numFmtId="167" fontId="0" fillId="0" borderId="0" xfId="1" applyNumberFormat="1" applyFont="1" applyFill="1" applyAlignment="1">
      <alignment horizontal="right"/>
    </xf>
    <xf numFmtId="9" fontId="0" fillId="0" borderId="0" xfId="0" applyNumberFormat="1" applyFill="1"/>
    <xf numFmtId="10" fontId="0" fillId="0" borderId="0" xfId="0" applyNumberFormat="1" applyFill="1"/>
    <xf numFmtId="165" fontId="12" fillId="0" borderId="0" xfId="4" applyNumberFormat="1" applyFont="1" applyFill="1" applyBorder="1"/>
    <xf numFmtId="1" fontId="0" fillId="0" borderId="0" xfId="3" applyNumberFormat="1" applyFont="1" applyFill="1"/>
    <xf numFmtId="166" fontId="16" fillId="0" borderId="0" xfId="1" applyNumberFormat="1" applyFont="1" applyFill="1"/>
    <xf numFmtId="0" fontId="16" fillId="0" borderId="0" xfId="0" applyFont="1" applyFill="1"/>
    <xf numFmtId="2" fontId="16" fillId="0" borderId="0" xfId="0" applyNumberFormat="1" applyFont="1" applyFill="1"/>
    <xf numFmtId="0" fontId="26" fillId="0" borderId="0" xfId="0" applyFont="1" applyFill="1" applyAlignment="1">
      <alignment horizontal="right"/>
    </xf>
    <xf numFmtId="0" fontId="26" fillId="0" borderId="0" xfId="0" applyFont="1" applyFill="1"/>
    <xf numFmtId="0" fontId="22" fillId="0" borderId="0" xfId="0" applyFont="1" applyFill="1" applyAlignment="1">
      <alignment wrapText="1"/>
    </xf>
    <xf numFmtId="0" fontId="28" fillId="0" borderId="0" xfId="0" applyFont="1" applyFill="1"/>
    <xf numFmtId="0" fontId="30" fillId="0" borderId="0" xfId="0" applyFont="1" applyFill="1"/>
    <xf numFmtId="0" fontId="28" fillId="0" borderId="0" xfId="0" applyFont="1" applyFill="1" applyAlignment="1">
      <alignment horizontal="right"/>
    </xf>
    <xf numFmtId="0" fontId="21" fillId="0" borderId="0" xfId="0" applyFont="1"/>
    <xf numFmtId="0" fontId="0" fillId="0" borderId="0" xfId="0" applyAlignment="1">
      <alignment wrapText="1"/>
    </xf>
    <xf numFmtId="0" fontId="23" fillId="0" borderId="0" xfId="0" applyFont="1" applyFill="1"/>
    <xf numFmtId="0" fontId="23" fillId="0" borderId="0" xfId="0" applyFont="1" applyFill="1" applyAlignment="1">
      <alignment horizontal="right"/>
    </xf>
    <xf numFmtId="43" fontId="23" fillId="0" borderId="0" xfId="0" applyNumberFormat="1" applyFont="1" applyFill="1"/>
    <xf numFmtId="0" fontId="24" fillId="0" borderId="0" xfId="0" applyFont="1" applyFill="1"/>
    <xf numFmtId="0" fontId="23" fillId="0" borderId="0" xfId="0" applyFont="1" applyFill="1" applyAlignment="1">
      <alignment wrapText="1"/>
    </xf>
    <xf numFmtId="0" fontId="28" fillId="0" borderId="0" xfId="0" applyFont="1" applyFill="1" applyAlignment="1">
      <alignment horizontal="left"/>
    </xf>
    <xf numFmtId="0" fontId="16" fillId="0" borderId="0" xfId="0" applyFont="1" applyFill="1" applyAlignment="1">
      <alignment horizontal="right"/>
    </xf>
    <xf numFmtId="0" fontId="18" fillId="0" borderId="0" xfId="0" applyFont="1" applyFill="1"/>
    <xf numFmtId="0" fontId="16" fillId="0" borderId="0" xfId="0" applyFont="1" applyFill="1" applyAlignment="1">
      <alignment horizontal="left" indent="1"/>
    </xf>
    <xf numFmtId="164" fontId="22" fillId="0" borderId="0" xfId="0" applyNumberFormat="1" applyFont="1" applyFill="1"/>
    <xf numFmtId="0" fontId="16" fillId="0" borderId="0" xfId="0" applyFont="1" applyFill="1" applyAlignment="1">
      <alignment wrapText="1"/>
    </xf>
    <xf numFmtId="0" fontId="22" fillId="0" borderId="0" xfId="0" quotePrefix="1" applyFont="1" applyFill="1" applyAlignment="1">
      <alignment horizontal="right"/>
    </xf>
    <xf numFmtId="0" fontId="25" fillId="0" borderId="0" xfId="0" applyFont="1" applyFill="1"/>
    <xf numFmtId="0" fontId="8" fillId="0" borderId="0" xfId="0" applyFont="1" applyFill="1" applyAlignment="1">
      <alignment horizontal="right"/>
    </xf>
    <xf numFmtId="0" fontId="31" fillId="0" borderId="0" xfId="0" applyFont="1" applyFill="1"/>
    <xf numFmtId="0" fontId="32" fillId="0" borderId="0" xfId="0" applyFont="1" applyFill="1"/>
    <xf numFmtId="0" fontId="25" fillId="0" borderId="0" xfId="0" applyFont="1" applyFill="1" applyAlignment="1">
      <alignment horizontal="right"/>
    </xf>
    <xf numFmtId="2" fontId="23" fillId="0" borderId="0" xfId="0" applyNumberFormat="1" applyFont="1" applyFill="1"/>
    <xf numFmtId="0" fontId="8" fillId="0" borderId="0" xfId="0" applyFont="1"/>
    <xf numFmtId="0" fontId="33" fillId="0" borderId="0" xfId="0" applyFont="1" applyFill="1" applyBorder="1" applyAlignment="1">
      <alignment horizontal="center"/>
    </xf>
    <xf numFmtId="0" fontId="0" fillId="0" borderId="0" xfId="0" applyFill="1" applyBorder="1" applyAlignment="1">
      <alignment horizontal="right"/>
    </xf>
    <xf numFmtId="0" fontId="0" fillId="0" borderId="0" xfId="0" applyFont="1" applyFill="1"/>
    <xf numFmtId="0" fontId="29" fillId="0" borderId="0" xfId="0" applyFont="1" applyFill="1"/>
    <xf numFmtId="0" fontId="25" fillId="0" borderId="0" xfId="0" applyNumberFormat="1" applyFont="1" applyFill="1" applyAlignment="1">
      <alignment horizontal="right"/>
    </xf>
    <xf numFmtId="166" fontId="0" fillId="0" borderId="0" xfId="0" applyNumberFormat="1" applyFill="1" applyAlignment="1">
      <alignment horizontal="right"/>
    </xf>
    <xf numFmtId="0" fontId="8" fillId="0" borderId="0" xfId="0" quotePrefix="1" applyFont="1" applyFill="1" applyAlignment="1">
      <alignment horizontal="right"/>
    </xf>
    <xf numFmtId="164" fontId="0" fillId="0" borderId="0" xfId="0" applyNumberFormat="1" applyAlignment="1">
      <alignment horizontal="right"/>
    </xf>
    <xf numFmtId="2" fontId="9" fillId="0" borderId="0" xfId="0" applyNumberFormat="1" applyFont="1" applyFill="1"/>
    <xf numFmtId="2" fontId="16" fillId="0" borderId="0" xfId="0" applyNumberFormat="1" applyFont="1" applyFill="1" applyAlignment="1">
      <alignment horizontal="right"/>
    </xf>
    <xf numFmtId="164" fontId="16" fillId="0" borderId="0" xfId="0" applyNumberFormat="1" applyFont="1" applyFill="1" applyAlignment="1">
      <alignment horizontal="right"/>
    </xf>
    <xf numFmtId="164" fontId="16" fillId="0" borderId="0" xfId="0" applyNumberFormat="1" applyFont="1" applyFill="1"/>
    <xf numFmtId="0" fontId="9" fillId="0" borderId="0" xfId="0" applyFont="1" applyFill="1" applyAlignment="1">
      <alignment wrapText="1"/>
    </xf>
    <xf numFmtId="0" fontId="0" fillId="0" borderId="0" xfId="0" applyFill="1" applyAlignment="1">
      <alignment horizontal="left" wrapText="1" indent="2"/>
    </xf>
    <xf numFmtId="164" fontId="8" fillId="0" borderId="0" xfId="0" applyNumberFormat="1" applyFont="1" applyFill="1"/>
    <xf numFmtId="164" fontId="8" fillId="0" borderId="0" xfId="0" applyNumberFormat="1" applyFont="1" applyFill="1" applyAlignment="1">
      <alignment horizontal="right"/>
    </xf>
    <xf numFmtId="0" fontId="35" fillId="0" borderId="0" xfId="0" applyFont="1" applyFill="1"/>
    <xf numFmtId="0" fontId="23" fillId="0" borderId="0" xfId="0" applyFont="1"/>
    <xf numFmtId="0" fontId="11" fillId="0" borderId="0" xfId="2" applyFill="1" applyAlignment="1" applyProtection="1"/>
    <xf numFmtId="0" fontId="11" fillId="0" borderId="0" xfId="2" applyAlignment="1" applyProtection="1"/>
    <xf numFmtId="0" fontId="11" fillId="0" borderId="0" xfId="0" applyFont="1"/>
    <xf numFmtId="0" fontId="11" fillId="0" borderId="0" xfId="2" applyFont="1" applyAlignment="1" applyProtection="1"/>
    <xf numFmtId="0" fontId="27" fillId="0" borderId="0" xfId="0" applyFont="1" applyFill="1" applyAlignment="1">
      <alignment horizontal="right"/>
    </xf>
    <xf numFmtId="1" fontId="9" fillId="0" borderId="0" xfId="0" applyNumberFormat="1" applyFont="1" applyFill="1"/>
    <xf numFmtId="166" fontId="0" fillId="0" borderId="0" xfId="0" applyNumberFormat="1" applyFill="1"/>
    <xf numFmtId="0" fontId="0" fillId="0" borderId="0" xfId="0" applyNumberFormat="1" applyFill="1"/>
    <xf numFmtId="167" fontId="22" fillId="0" borderId="0" xfId="1" applyNumberFormat="1" applyFont="1" applyFill="1"/>
    <xf numFmtId="2" fontId="8" fillId="0" borderId="0" xfId="0" applyNumberFormat="1" applyFont="1" applyFill="1" applyAlignment="1">
      <alignment horizontal="right"/>
    </xf>
    <xf numFmtId="0" fontId="18" fillId="0" borderId="0" xfId="0" applyFont="1" applyFill="1" applyAlignment="1">
      <alignment wrapText="1"/>
    </xf>
    <xf numFmtId="0" fontId="22" fillId="0" borderId="0" xfId="0" applyFont="1" applyFill="1" applyAlignment="1">
      <alignment horizontal="left" wrapText="1" indent="1"/>
    </xf>
    <xf numFmtId="0" fontId="11" fillId="0" borderId="0" xfId="2" applyAlignment="1" applyProtection="1">
      <alignment horizontal="right"/>
    </xf>
    <xf numFmtId="2" fontId="0" fillId="0" borderId="0" xfId="0" applyNumberFormat="1" applyAlignment="1">
      <alignment wrapText="1"/>
    </xf>
    <xf numFmtId="2" fontId="9" fillId="0" borderId="0" xfId="0" applyNumberFormat="1" applyFont="1" applyAlignment="1">
      <alignment wrapText="1"/>
    </xf>
    <xf numFmtId="0" fontId="14" fillId="0" borderId="0" xfId="0" applyFont="1"/>
    <xf numFmtId="2" fontId="36" fillId="0" borderId="0" xfId="0" applyNumberFormat="1" applyFont="1" applyAlignment="1">
      <alignment wrapText="1"/>
    </xf>
    <xf numFmtId="0" fontId="15" fillId="0" borderId="0" xfId="0" applyFont="1" applyAlignment="1">
      <alignment wrapText="1"/>
    </xf>
    <xf numFmtId="0" fontId="11" fillId="0" borderId="0" xfId="2" applyAlignment="1" applyProtection="1">
      <alignment horizontal="left"/>
    </xf>
    <xf numFmtId="0" fontId="37" fillId="0" borderId="0" xfId="0" applyFont="1"/>
    <xf numFmtId="164" fontId="0" fillId="0" borderId="0" xfId="0" applyNumberFormat="1"/>
    <xf numFmtId="0" fontId="38" fillId="0" borderId="0" xfId="2" applyFont="1" applyAlignment="1" applyProtection="1"/>
    <xf numFmtId="0" fontId="18" fillId="0" borderId="0" xfId="0" applyFont="1"/>
    <xf numFmtId="0" fontId="11" fillId="0" borderId="0" xfId="2" applyFill="1" applyAlignment="1" applyProtection="1">
      <alignment horizontal="right"/>
    </xf>
    <xf numFmtId="2" fontId="23" fillId="0" borderId="0" xfId="0" applyNumberFormat="1" applyFont="1" applyFill="1" applyAlignment="1">
      <alignment horizontal="right"/>
    </xf>
    <xf numFmtId="1" fontId="16" fillId="0" borderId="0" xfId="0" applyNumberFormat="1" applyFont="1" applyFill="1" applyAlignment="1">
      <alignment horizontal="right"/>
    </xf>
    <xf numFmtId="0" fontId="23" fillId="0" borderId="0" xfId="0" applyNumberFormat="1" applyFont="1" applyFill="1" applyAlignment="1">
      <alignment horizontal="right"/>
    </xf>
    <xf numFmtId="0" fontId="9" fillId="0" borderId="0" xfId="0" applyFont="1" applyFill="1" applyAlignment="1">
      <alignment vertical="center"/>
    </xf>
    <xf numFmtId="164" fontId="16" fillId="0" borderId="0" xfId="0" applyNumberFormat="1" applyFont="1" applyFill="1" applyAlignment="1">
      <alignment vertical="center"/>
    </xf>
    <xf numFmtId="0" fontId="0" fillId="0" borderId="0" xfId="0" applyFill="1" applyAlignment="1">
      <alignment vertical="center"/>
    </xf>
    <xf numFmtId="0" fontId="9" fillId="0" borderId="0" xfId="0" applyFont="1" applyFill="1" applyAlignment="1"/>
    <xf numFmtId="0" fontId="16" fillId="0" borderId="0" xfId="0" applyFont="1" applyFill="1" applyAlignment="1">
      <alignment horizontal="left" wrapText="1" indent="1"/>
    </xf>
    <xf numFmtId="0" fontId="39" fillId="0" borderId="0" xfId="0" applyFont="1" applyFill="1" applyAlignment="1">
      <alignment horizontal="left"/>
    </xf>
    <xf numFmtId="0" fontId="39" fillId="0" borderId="0" xfId="0" applyFont="1" applyFill="1" applyAlignment="1">
      <alignment horizontal="right"/>
    </xf>
    <xf numFmtId="0" fontId="8" fillId="0" borderId="0" xfId="0" applyFont="1" applyFill="1" applyBorder="1" applyAlignment="1">
      <alignment horizontal="right"/>
    </xf>
    <xf numFmtId="0" fontId="39" fillId="0" borderId="0" xfId="0" applyFont="1" applyFill="1" applyAlignment="1">
      <alignment horizontal="left" indent="2"/>
    </xf>
    <xf numFmtId="0" fontId="40" fillId="0" borderId="0" xfId="0" applyFont="1" applyFill="1"/>
    <xf numFmtId="0" fontId="15" fillId="0" borderId="0" xfId="0" applyFont="1" applyFill="1" applyBorder="1" applyAlignment="1">
      <alignment horizontal="left" vertical="top"/>
    </xf>
    <xf numFmtId="1" fontId="8" fillId="0" borderId="0" xfId="0" applyNumberFormat="1" applyFont="1" applyFill="1" applyAlignment="1">
      <alignment horizontal="right"/>
    </xf>
    <xf numFmtId="0" fontId="8" fillId="0" borderId="0" xfId="0" applyFont="1" applyFill="1" applyAlignment="1">
      <alignment horizontal="left"/>
    </xf>
    <xf numFmtId="0" fontId="11" fillId="0" borderId="0" xfId="2" applyFont="1" applyFill="1" applyAlignment="1" applyProtection="1"/>
    <xf numFmtId="0" fontId="7" fillId="0" borderId="0" xfId="0" applyFont="1"/>
    <xf numFmtId="0" fontId="7" fillId="0" borderId="2" xfId="0" applyFont="1" applyBorder="1"/>
    <xf numFmtId="0" fontId="0" fillId="0" borderId="2" xfId="0" applyBorder="1"/>
    <xf numFmtId="0" fontId="0" fillId="0" borderId="0" xfId="0" applyBorder="1"/>
    <xf numFmtId="0" fontId="0" fillId="0" borderId="2" xfId="0" applyFill="1" applyBorder="1"/>
    <xf numFmtId="0" fontId="9" fillId="0" borderId="0" xfId="0" applyFont="1" applyAlignment="1"/>
    <xf numFmtId="3" fontId="7" fillId="0" borderId="0" xfId="0" applyNumberFormat="1" applyFont="1" applyFill="1"/>
    <xf numFmtId="3" fontId="0" fillId="0" borderId="0" xfId="0" applyNumberFormat="1" applyFill="1" applyBorder="1"/>
    <xf numFmtId="0" fontId="41" fillId="0" borderId="0" xfId="0" applyFont="1" applyFill="1"/>
    <xf numFmtId="0" fontId="42" fillId="0" borderId="0" xfId="0" applyFont="1" applyFill="1" applyAlignment="1">
      <alignment horizontal="right"/>
    </xf>
    <xf numFmtId="0" fontId="42" fillId="0" borderId="0" xfId="0" applyFont="1" applyFill="1"/>
    <xf numFmtId="0" fontId="15" fillId="0" borderId="0" xfId="0" applyFont="1" applyFill="1" applyAlignment="1">
      <alignment wrapText="1"/>
    </xf>
    <xf numFmtId="0" fontId="15" fillId="0" borderId="0" xfId="0" applyFont="1"/>
    <xf numFmtId="0" fontId="8" fillId="0" borderId="0" xfId="0" applyFont="1" applyFill="1" applyAlignment="1"/>
    <xf numFmtId="3" fontId="8" fillId="0" borderId="0" xfId="0" applyNumberFormat="1" applyFont="1" applyFill="1"/>
    <xf numFmtId="0" fontId="8" fillId="0" borderId="0" xfId="0" applyFont="1" applyFill="1" applyAlignment="1">
      <alignment horizontal="left" wrapText="1" indent="1"/>
    </xf>
    <xf numFmtId="0" fontId="8" fillId="0" borderId="0" xfId="0" applyFont="1" applyFill="1" applyAlignment="1">
      <alignment horizontal="left" indent="1"/>
    </xf>
    <xf numFmtId="2" fontId="8" fillId="0" borderId="0" xfId="0" applyNumberFormat="1" applyFont="1" applyFill="1" applyAlignment="1">
      <alignment wrapText="1"/>
    </xf>
    <xf numFmtId="2" fontId="15" fillId="0" borderId="0" xfId="0" applyNumberFormat="1" applyFont="1" applyFill="1" applyAlignment="1">
      <alignment wrapText="1"/>
    </xf>
    <xf numFmtId="0" fontId="8" fillId="0" borderId="0" xfId="0" applyFont="1" applyAlignment="1">
      <alignment horizontal="right"/>
    </xf>
    <xf numFmtId="0" fontId="44" fillId="0" borderId="0" xfId="0" applyFont="1" applyFill="1" applyAlignment="1"/>
    <xf numFmtId="0" fontId="43" fillId="0" borderId="0" xfId="0" applyFont="1" applyFill="1" applyAlignment="1"/>
    <xf numFmtId="10" fontId="8" fillId="0" borderId="0" xfId="0" applyNumberFormat="1" applyFont="1" applyFill="1" applyAlignment="1">
      <alignment horizontal="right"/>
    </xf>
    <xf numFmtId="3" fontId="8" fillId="0" borderId="0" xfId="0" applyNumberFormat="1" applyFont="1" applyFill="1" applyAlignment="1">
      <alignment horizontal="right"/>
    </xf>
    <xf numFmtId="0" fontId="8" fillId="0" borderId="2" xfId="0" applyFont="1" applyBorder="1"/>
    <xf numFmtId="1" fontId="6" fillId="0" borderId="3" xfId="0" applyNumberFormat="1" applyFont="1" applyFill="1" applyBorder="1" applyAlignment="1">
      <alignment horizontal="right"/>
    </xf>
    <xf numFmtId="1" fontId="6" fillId="0" borderId="0" xfId="0" applyNumberFormat="1" applyFont="1" applyFill="1" applyBorder="1" applyAlignment="1">
      <alignment horizontal="right"/>
    </xf>
    <xf numFmtId="1" fontId="6" fillId="0" borderId="0" xfId="0" applyNumberFormat="1" applyFont="1" applyFill="1" applyBorder="1"/>
    <xf numFmtId="0" fontId="6" fillId="0" borderId="0" xfId="0" applyFont="1" applyFill="1" applyBorder="1" applyAlignment="1">
      <alignment horizontal="right"/>
    </xf>
    <xf numFmtId="0" fontId="8" fillId="0" borderId="0" xfId="0" applyFont="1" applyFill="1" applyAlignment="1">
      <alignment wrapText="1"/>
    </xf>
    <xf numFmtId="0" fontId="45" fillId="0" borderId="0" xfId="0" applyFont="1" applyFill="1" applyAlignment="1">
      <alignment horizontal="right"/>
    </xf>
    <xf numFmtId="0" fontId="0" fillId="0" borderId="0" xfId="0" applyFont="1" applyFill="1" applyAlignment="1">
      <alignment wrapText="1"/>
    </xf>
    <xf numFmtId="0" fontId="0" fillId="0" borderId="0" xfId="0" applyFont="1" applyFill="1" applyAlignment="1">
      <alignment horizontal="right"/>
    </xf>
    <xf numFmtId="0" fontId="8" fillId="0" borderId="1" xfId="0" applyFont="1" applyFill="1" applyBorder="1"/>
    <xf numFmtId="164" fontId="8" fillId="0" borderId="0" xfId="0" quotePrefix="1" applyNumberFormat="1" applyFont="1" applyFill="1" applyAlignment="1">
      <alignment horizontal="right"/>
    </xf>
    <xf numFmtId="3" fontId="0" fillId="0" borderId="0" xfId="1" applyNumberFormat="1" applyFont="1" applyFill="1"/>
    <xf numFmtId="3" fontId="0" fillId="0" borderId="0" xfId="0" applyNumberFormat="1" applyFill="1"/>
    <xf numFmtId="166" fontId="8" fillId="0" borderId="0" xfId="1" applyNumberFormat="1" applyFont="1" applyFill="1" applyAlignment="1">
      <alignment horizontal="right"/>
    </xf>
    <xf numFmtId="3" fontId="0" fillId="0" borderId="0" xfId="0" applyNumberFormat="1" applyFill="1" applyAlignment="1">
      <alignment horizontal="right"/>
    </xf>
    <xf numFmtId="2" fontId="8" fillId="0" borderId="0" xfId="0" applyNumberFormat="1" applyFont="1" applyFill="1" applyBorder="1" applyAlignment="1">
      <alignment horizontal="right"/>
    </xf>
    <xf numFmtId="49" fontId="48" fillId="0" borderId="5" xfId="0" applyNumberFormat="1" applyFont="1" applyFill="1" applyBorder="1" applyAlignment="1">
      <alignment horizontal="left" vertical="center" wrapText="1"/>
    </xf>
    <xf numFmtId="49" fontId="48" fillId="0" borderId="5" xfId="0" applyNumberFormat="1" applyFont="1" applyFill="1" applyBorder="1" applyAlignment="1">
      <alignment horizontal="left" vertical="center" wrapText="1" indent="1"/>
    </xf>
    <xf numFmtId="0" fontId="0" fillId="0" borderId="0" xfId="0" applyAlignment="1">
      <alignment horizontal="left"/>
    </xf>
    <xf numFmtId="0" fontId="8" fillId="0" borderId="2" xfId="0" applyFont="1" applyFill="1" applyBorder="1"/>
    <xf numFmtId="3" fontId="0" fillId="0" borderId="0" xfId="0" applyNumberFormat="1" applyFont="1" applyFill="1" applyAlignment="1">
      <alignment horizontal="right"/>
    </xf>
    <xf numFmtId="0" fontId="20" fillId="0" borderId="0" xfId="0" applyFont="1" applyFill="1" applyBorder="1" applyAlignment="1">
      <alignment horizontal="left" vertical="top" wrapText="1"/>
    </xf>
    <xf numFmtId="0" fontId="20" fillId="0" borderId="0" xfId="0" applyFont="1" applyFill="1" applyAlignment="1">
      <alignment horizontal="left" vertical="top" wrapText="1"/>
    </xf>
    <xf numFmtId="0" fontId="20" fillId="0" borderId="0" xfId="5" applyFont="1" applyFill="1" applyAlignment="1">
      <alignment horizontal="left" vertical="top" wrapText="1"/>
    </xf>
    <xf numFmtId="0" fontId="15" fillId="0" borderId="0" xfId="0" applyFont="1" applyFill="1" applyAlignment="1">
      <alignment horizontal="left" vertical="top"/>
    </xf>
    <xf numFmtId="0" fontId="15" fillId="0" borderId="0" xfId="5" applyFont="1" applyFill="1" applyAlignment="1">
      <alignment horizontal="left" vertical="top"/>
    </xf>
    <xf numFmtId="0" fontId="0" fillId="0" borderId="0" xfId="0" applyFill="1" applyAlignment="1"/>
    <xf numFmtId="0" fontId="20" fillId="0" borderId="0" xfId="0" applyFont="1" applyFill="1" applyBorder="1" applyAlignment="1">
      <alignment horizontal="left" vertical="top"/>
    </xf>
    <xf numFmtId="0" fontId="15" fillId="0" borderId="0" xfId="0" applyFont="1" applyFill="1"/>
    <xf numFmtId="0" fontId="20" fillId="0" borderId="0" xfId="5" applyFont="1" applyFill="1" applyAlignment="1">
      <alignment horizontal="left" vertical="top"/>
    </xf>
    <xf numFmtId="0" fontId="23" fillId="0" borderId="0" xfId="0" applyFont="1" applyFill="1" applyAlignment="1"/>
    <xf numFmtId="0" fontId="20" fillId="0" borderId="0" xfId="5" applyFont="1" applyFill="1" applyAlignment="1">
      <alignment vertical="top" wrapText="1"/>
    </xf>
    <xf numFmtId="0" fontId="15" fillId="0" borderId="0" xfId="0" applyFont="1" applyFill="1" applyAlignment="1">
      <alignment vertical="top" wrapText="1"/>
    </xf>
    <xf numFmtId="0" fontId="20" fillId="0" borderId="0" xfId="0" applyFont="1" applyFill="1" applyAlignment="1">
      <alignment vertical="top" wrapText="1"/>
    </xf>
    <xf numFmtId="0" fontId="15" fillId="0" borderId="0" xfId="5" applyFont="1" applyFill="1" applyAlignment="1">
      <alignment vertical="top"/>
    </xf>
    <xf numFmtId="0" fontId="15" fillId="0" borderId="0" xfId="0" applyFont="1" applyFill="1" applyAlignment="1">
      <alignment vertical="top"/>
    </xf>
    <xf numFmtId="0" fontId="20" fillId="0" borderId="0" xfId="0" applyFont="1" applyFill="1" applyBorder="1" applyAlignment="1">
      <alignment vertical="top" wrapText="1"/>
    </xf>
    <xf numFmtId="0" fontId="20" fillId="0" borderId="0" xfId="5" applyFont="1" applyFill="1" applyAlignment="1">
      <alignment vertical="top"/>
    </xf>
    <xf numFmtId="0" fontId="0" fillId="0" borderId="0" xfId="0" applyFill="1" applyBorder="1" applyAlignment="1">
      <alignment horizontal="left" indent="1"/>
    </xf>
    <xf numFmtId="0" fontId="15" fillId="0" borderId="0" xfId="0" applyFont="1" applyFill="1" applyBorder="1" applyAlignment="1">
      <alignment vertical="top"/>
    </xf>
    <xf numFmtId="0" fontId="20" fillId="0" borderId="0" xfId="0" applyFont="1" applyFill="1" applyAlignment="1">
      <alignment horizontal="left" vertical="top"/>
    </xf>
    <xf numFmtId="0" fontId="20" fillId="0" borderId="0" xfId="5" applyNumberFormat="1" applyFont="1" applyFill="1" applyAlignment="1">
      <alignment horizontal="left" vertical="top"/>
    </xf>
    <xf numFmtId="0" fontId="15" fillId="0" borderId="0" xfId="5" applyNumberFormat="1" applyFont="1" applyFill="1" applyAlignment="1">
      <alignment horizontal="left" vertical="top"/>
    </xf>
    <xf numFmtId="0" fontId="0" fillId="0" borderId="0" xfId="0" applyFont="1" applyFill="1" applyBorder="1"/>
    <xf numFmtId="0" fontId="0" fillId="0" borderId="0" xfId="0" applyFont="1" applyFill="1" applyBorder="1" applyAlignment="1">
      <alignment horizontal="right"/>
    </xf>
    <xf numFmtId="0" fontId="0" fillId="0" borderId="0" xfId="0" applyFont="1" applyAlignment="1">
      <alignment horizontal="right"/>
    </xf>
    <xf numFmtId="9" fontId="0" fillId="0" borderId="0" xfId="0" applyNumberFormat="1" applyFont="1" applyFill="1" applyAlignment="1">
      <alignment horizontal="right"/>
    </xf>
    <xf numFmtId="2" fontId="0" fillId="0" borderId="0" xfId="0" applyNumberFormat="1" applyFont="1" applyFill="1"/>
    <xf numFmtId="2" fontId="0" fillId="0" borderId="0" xfId="0" applyNumberFormat="1" applyFont="1" applyFill="1" applyAlignment="1">
      <alignment horizontal="right"/>
    </xf>
    <xf numFmtId="0" fontId="8" fillId="0" borderId="0" xfId="0" applyFont="1" applyAlignment="1"/>
    <xf numFmtId="164" fontId="0" fillId="0" borderId="0" xfId="0" applyNumberFormat="1" applyFont="1" applyFill="1" applyAlignment="1">
      <alignment horizontal="right"/>
    </xf>
    <xf numFmtId="165" fontId="0" fillId="0" borderId="0" xfId="3" applyNumberFormat="1" applyFont="1" applyFill="1" applyAlignment="1">
      <alignment horizontal="right"/>
    </xf>
    <xf numFmtId="9" fontId="0" fillId="0" borderId="0" xfId="3" applyFont="1" applyFill="1" applyAlignment="1">
      <alignment horizontal="right"/>
    </xf>
    <xf numFmtId="10" fontId="0" fillId="0" borderId="0" xfId="0" applyNumberFormat="1" applyFont="1" applyFill="1" applyAlignment="1">
      <alignment horizontal="right"/>
    </xf>
    <xf numFmtId="0" fontId="8" fillId="0" borderId="0" xfId="0" applyFont="1" applyFill="1" applyBorder="1" applyAlignment="1">
      <alignment horizontal="left"/>
    </xf>
    <xf numFmtId="2" fontId="8" fillId="0" borderId="0" xfId="0" applyNumberFormat="1" applyFont="1" applyAlignment="1">
      <alignment wrapText="1"/>
    </xf>
    <xf numFmtId="2" fontId="8" fillId="0" borderId="0" xfId="8" applyNumberFormat="1" applyFont="1" applyAlignment="1">
      <alignment wrapText="1"/>
    </xf>
    <xf numFmtId="3" fontId="23" fillId="0" borderId="0" xfId="1" applyNumberFormat="1" applyFont="1" applyFill="1"/>
    <xf numFmtId="3" fontId="23" fillId="0" borderId="0" xfId="1" applyNumberFormat="1" applyFont="1" applyFill="1" applyAlignment="1">
      <alignment horizontal="right"/>
    </xf>
    <xf numFmtId="3" fontId="8" fillId="0" borderId="0" xfId="1" applyNumberFormat="1" applyFont="1" applyFill="1"/>
    <xf numFmtId="3" fontId="0" fillId="0" borderId="0" xfId="0" applyNumberFormat="1" applyFont="1" applyFill="1" applyBorder="1" applyAlignment="1">
      <alignment horizontal="right"/>
    </xf>
    <xf numFmtId="3" fontId="8" fillId="0" borderId="3" xfId="0" applyNumberFormat="1" applyFont="1" applyFill="1" applyBorder="1" applyAlignment="1">
      <alignment horizontal="right"/>
    </xf>
    <xf numFmtId="3" fontId="8" fillId="0" borderId="0" xfId="0" quotePrefix="1" applyNumberFormat="1" applyFont="1" applyFill="1" applyAlignment="1">
      <alignment horizontal="right"/>
    </xf>
    <xf numFmtId="3" fontId="8" fillId="0" borderId="0" xfId="0" applyNumberFormat="1" applyFont="1" applyFill="1" applyBorder="1" applyAlignment="1">
      <alignment horizontal="right"/>
    </xf>
    <xf numFmtId="3" fontId="0" fillId="0" borderId="0" xfId="0" quotePrefix="1" applyNumberFormat="1" applyFill="1" applyAlignment="1">
      <alignment horizontal="right"/>
    </xf>
    <xf numFmtId="0" fontId="0" fillId="0" borderId="0" xfId="0" applyFill="1" applyAlignment="1">
      <alignment horizontal="left" wrapText="1"/>
    </xf>
    <xf numFmtId="0" fontId="0" fillId="0" borderId="0" xfId="0" quotePrefix="1"/>
    <xf numFmtId="0" fontId="0" fillId="0" borderId="0" xfId="0" applyAlignment="1">
      <alignment wrapText="1"/>
    </xf>
    <xf numFmtId="10" fontId="0" fillId="0" borderId="0" xfId="3" applyNumberFormat="1" applyFont="1" applyFill="1" applyAlignment="1">
      <alignment horizontal="right"/>
    </xf>
    <xf numFmtId="0" fontId="8" fillId="0" borderId="0" xfId="0" applyFont="1" applyAlignment="1">
      <alignment horizontal="right" vertical="center"/>
    </xf>
    <xf numFmtId="0" fontId="4" fillId="0" borderId="0" xfId="0" applyFont="1" applyFill="1" applyAlignment="1">
      <alignment horizontal="right"/>
    </xf>
    <xf numFmtId="9" fontId="8" fillId="0" borderId="0" xfId="3" applyFont="1" applyFill="1" applyAlignment="1">
      <alignment horizontal="right"/>
    </xf>
    <xf numFmtId="0" fontId="38" fillId="0" borderId="0" xfId="2" applyFont="1" applyFill="1" applyAlignment="1" applyProtection="1"/>
    <xf numFmtId="0" fontId="15" fillId="0" borderId="0" xfId="0" applyFont="1" applyAlignment="1"/>
    <xf numFmtId="0" fontId="5" fillId="0" borderId="0" xfId="0" applyFont="1" applyFill="1"/>
    <xf numFmtId="0" fontId="5" fillId="0" borderId="0" xfId="0" applyFont="1" applyFill="1" applyAlignment="1">
      <alignment horizontal="left" indent="1"/>
    </xf>
    <xf numFmtId="0" fontId="4" fillId="0" borderId="0" xfId="0" applyFont="1" applyFill="1" applyAlignment="1">
      <alignment horizontal="left" wrapText="1" indent="1"/>
    </xf>
    <xf numFmtId="0" fontId="52" fillId="0" borderId="0" xfId="0" applyFont="1" applyFill="1" applyAlignment="1">
      <alignment horizontal="left" vertical="top"/>
    </xf>
    <xf numFmtId="0" fontId="9" fillId="0" borderId="2" xfId="0" applyFont="1" applyFill="1" applyBorder="1" applyAlignment="1"/>
    <xf numFmtId="167" fontId="0" fillId="0" borderId="0" xfId="0" applyNumberFormat="1" applyFill="1" applyAlignment="1">
      <alignment horizontal="right"/>
    </xf>
    <xf numFmtId="2" fontId="8" fillId="0" borderId="0" xfId="0" applyNumberFormat="1" applyFont="1" applyAlignment="1">
      <alignment vertical="top" wrapText="1"/>
    </xf>
    <xf numFmtId="0" fontId="0" fillId="0" borderId="0" xfId="0" applyAlignment="1">
      <alignment vertical="top"/>
    </xf>
    <xf numFmtId="2" fontId="0" fillId="0" borderId="0" xfId="0" applyNumberFormat="1" applyAlignment="1">
      <alignment vertical="top" wrapText="1"/>
    </xf>
    <xf numFmtId="170" fontId="0" fillId="0" borderId="0" xfId="0" applyNumberFormat="1" applyFill="1"/>
    <xf numFmtId="43" fontId="0" fillId="0" borderId="0" xfId="1" applyNumberFormat="1" applyFont="1" applyFill="1" applyAlignment="1">
      <alignment horizontal="right"/>
    </xf>
    <xf numFmtId="167" fontId="9" fillId="0" borderId="0" xfId="1" applyNumberFormat="1" applyFont="1" applyFill="1" applyAlignment="1">
      <alignment horizontal="right"/>
    </xf>
    <xf numFmtId="0" fontId="8" fillId="0" borderId="0" xfId="62" applyFill="1" applyAlignment="1">
      <alignment horizontal="right"/>
    </xf>
    <xf numFmtId="0" fontId="47" fillId="0" borderId="0" xfId="0" applyFont="1" applyFill="1" applyAlignment="1">
      <alignment horizontal="right"/>
    </xf>
    <xf numFmtId="0" fontId="15" fillId="0" borderId="0" xfId="0" applyFont="1" applyFill="1" applyAlignment="1">
      <alignment horizontal="left" vertical="top" wrapText="1"/>
    </xf>
    <xf numFmtId="0" fontId="11" fillId="0" borderId="0" xfId="2" applyFill="1" applyAlignment="1" applyProtection="1">
      <alignment horizontal="left"/>
    </xf>
    <xf numFmtId="0" fontId="11" fillId="0" borderId="0" xfId="0" applyFont="1" applyFill="1"/>
    <xf numFmtId="0" fontId="9" fillId="0" borderId="0" xfId="0" applyFont="1" applyFill="1" applyBorder="1" applyAlignment="1"/>
    <xf numFmtId="0" fontId="7" fillId="0" borderId="0" xfId="0" applyFont="1" applyFill="1"/>
    <xf numFmtId="0" fontId="7" fillId="0" borderId="2" xfId="0" applyFont="1" applyFill="1" applyBorder="1" applyAlignment="1"/>
    <xf numFmtId="0" fontId="48" fillId="0" borderId="0" xfId="0" applyFont="1" applyFill="1" applyAlignment="1">
      <alignment horizontal="right" vertical="center"/>
    </xf>
    <xf numFmtId="0" fontId="7" fillId="0" borderId="2" xfId="0" applyFont="1" applyFill="1" applyBorder="1"/>
    <xf numFmtId="0" fontId="9" fillId="0" borderId="2" xfId="0" applyFont="1" applyFill="1" applyBorder="1"/>
    <xf numFmtId="0" fontId="9" fillId="0" borderId="0" xfId="0" applyFont="1" applyFill="1" applyBorder="1"/>
    <xf numFmtId="0" fontId="15" fillId="0" borderId="0" xfId="0" applyFont="1" applyFill="1" applyBorder="1" applyAlignment="1">
      <alignment vertical="top" wrapText="1"/>
    </xf>
    <xf numFmtId="0" fontId="52" fillId="0" borderId="0" xfId="0" applyFont="1" applyFill="1" applyBorder="1" applyAlignment="1">
      <alignment horizontal="left" vertical="top"/>
    </xf>
    <xf numFmtId="0" fontId="3" fillId="0" borderId="0" xfId="0" applyFont="1" applyFill="1" applyAlignment="1">
      <alignment horizontal="right"/>
    </xf>
    <xf numFmtId="0" fontId="3" fillId="0" borderId="0" xfId="0" applyFont="1" applyFill="1"/>
    <xf numFmtId="0" fontId="3" fillId="0" borderId="0" xfId="0" applyFont="1" applyFill="1" applyAlignment="1"/>
    <xf numFmtId="0" fontId="9" fillId="0" borderId="0" xfId="0" applyFont="1" applyFill="1" applyBorder="1" applyAlignment="1">
      <alignment horizontal="right"/>
    </xf>
    <xf numFmtId="166" fontId="8" fillId="0" borderId="0" xfId="1" applyNumberFormat="1" applyFont="1" applyFill="1" applyBorder="1"/>
    <xf numFmtId="164" fontId="8" fillId="0" borderId="0" xfId="0" applyNumberFormat="1" applyFont="1" applyFill="1" applyBorder="1" applyAlignment="1">
      <alignment horizontal="right"/>
    </xf>
    <xf numFmtId="2" fontId="0" fillId="0" borderId="0" xfId="0" applyNumberFormat="1" applyFill="1" applyBorder="1"/>
    <xf numFmtId="43" fontId="0" fillId="0" borderId="0" xfId="1" applyFont="1" applyFill="1"/>
    <xf numFmtId="166" fontId="8" fillId="0" borderId="0" xfId="64" applyNumberFormat="1" applyFont="1" applyFill="1" applyBorder="1">
      <alignment vertical="center"/>
    </xf>
    <xf numFmtId="0" fontId="8" fillId="0" borderId="0" xfId="0" applyFont="1" applyFill="1" applyBorder="1" applyAlignment="1">
      <alignment horizontal="left" indent="1"/>
    </xf>
    <xf numFmtId="1" fontId="0" fillId="0" borderId="0" xfId="0" applyNumberFormat="1" applyFill="1" applyBorder="1"/>
    <xf numFmtId="0" fontId="8" fillId="0" borderId="1" xfId="0" applyFont="1" applyFill="1" applyBorder="1" applyAlignment="1">
      <alignment horizontal="right"/>
    </xf>
    <xf numFmtId="166" fontId="8" fillId="0" borderId="0" xfId="1" applyNumberFormat="1" applyFont="1" applyFill="1" applyBorder="1" applyAlignment="1">
      <alignment horizontal="right"/>
    </xf>
    <xf numFmtId="43" fontId="8" fillId="0" borderId="0" xfId="1" applyNumberFormat="1" applyFont="1" applyFill="1" applyBorder="1"/>
    <xf numFmtId="166" fontId="8" fillId="0" borderId="0" xfId="0" applyNumberFormat="1" applyFont="1" applyFill="1" applyBorder="1" applyAlignment="1">
      <alignment horizontal="right"/>
    </xf>
    <xf numFmtId="167" fontId="8" fillId="0" borderId="0" xfId="0" applyNumberFormat="1" applyFont="1" applyFill="1" applyBorder="1" applyAlignment="1">
      <alignment horizontal="left"/>
    </xf>
    <xf numFmtId="43" fontId="8" fillId="0" borderId="0" xfId="0" applyNumberFormat="1" applyFont="1" applyFill="1" applyBorder="1" applyAlignment="1">
      <alignment horizontal="left"/>
    </xf>
    <xf numFmtId="1" fontId="8" fillId="0" borderId="0" xfId="0" applyNumberFormat="1" applyFont="1" applyFill="1" applyBorder="1" applyAlignment="1">
      <alignment horizontal="right"/>
    </xf>
    <xf numFmtId="0" fontId="8" fillId="0" borderId="1" xfId="0" applyFont="1" applyFill="1" applyBorder="1" applyAlignment="1">
      <alignment horizontal="left"/>
    </xf>
    <xf numFmtId="0" fontId="53" fillId="0" borderId="0" xfId="0" applyFont="1" applyFill="1"/>
    <xf numFmtId="0" fontId="21" fillId="0" borderId="0" xfId="0" applyFont="1" applyFill="1" applyAlignment="1">
      <alignment horizontal="right"/>
    </xf>
    <xf numFmtId="0" fontId="21" fillId="0" borderId="0" xfId="0" applyFont="1" applyFill="1" applyAlignment="1">
      <alignment horizontal="left"/>
    </xf>
    <xf numFmtId="43" fontId="21" fillId="0" borderId="0" xfId="0" applyNumberFormat="1" applyFont="1" applyFill="1" applyAlignment="1">
      <alignment horizontal="left"/>
    </xf>
    <xf numFmtId="0" fontId="21" fillId="0" borderId="0" xfId="0" applyFont="1" applyFill="1"/>
    <xf numFmtId="166" fontId="8" fillId="0" borderId="0" xfId="1" applyNumberFormat="1" applyFont="1" applyFill="1" applyAlignment="1">
      <alignment horizontal="left"/>
    </xf>
    <xf numFmtId="167" fontId="8" fillId="0" borderId="0" xfId="0" applyNumberFormat="1" applyFont="1" applyFill="1" applyBorder="1" applyAlignment="1">
      <alignment horizontal="right"/>
    </xf>
    <xf numFmtId="167" fontId="8" fillId="0" borderId="0" xfId="1" applyNumberFormat="1" applyFont="1" applyFill="1" applyAlignment="1">
      <alignment horizontal="right"/>
    </xf>
    <xf numFmtId="0" fontId="54" fillId="0" borderId="0" xfId="0" applyFont="1" applyFill="1" applyAlignment="1">
      <alignment horizontal="left"/>
    </xf>
    <xf numFmtId="9" fontId="0" fillId="0" borderId="0" xfId="3" applyNumberFormat="1" applyFont="1" applyFill="1" applyAlignment="1">
      <alignment horizontal="right"/>
    </xf>
    <xf numFmtId="166" fontId="0" fillId="0" borderId="0" xfId="1" applyNumberFormat="1" applyFont="1" applyFill="1" applyBorder="1"/>
    <xf numFmtId="0" fontId="0" fillId="0" borderId="0" xfId="0" applyFill="1" applyBorder="1" applyAlignment="1">
      <alignment horizontal="left"/>
    </xf>
    <xf numFmtId="166" fontId="0" fillId="0" borderId="0" xfId="1" applyNumberFormat="1" applyFont="1" applyFill="1" applyAlignment="1">
      <alignment horizontal="left"/>
    </xf>
    <xf numFmtId="166" fontId="9" fillId="0" borderId="0" xfId="1" quotePrefix="1" applyNumberFormat="1" applyFont="1" applyFill="1" applyAlignment="1">
      <alignment horizontal="left"/>
    </xf>
    <xf numFmtId="168" fontId="0" fillId="0" borderId="0" xfId="3" applyNumberFormat="1" applyFont="1" applyFill="1" applyAlignment="1">
      <alignment horizontal="right"/>
    </xf>
    <xf numFmtId="0" fontId="8" fillId="0" borderId="0" xfId="63" applyFill="1"/>
    <xf numFmtId="0" fontId="8" fillId="0" borderId="0" xfId="63" applyFill="1" applyAlignment="1">
      <alignment horizontal="left" indent="1"/>
    </xf>
    <xf numFmtId="169" fontId="0" fillId="0" borderId="0" xfId="0" applyNumberFormat="1" applyFont="1" applyFill="1" applyAlignment="1">
      <alignment horizontal="right"/>
    </xf>
    <xf numFmtId="169" fontId="8" fillId="0" borderId="0" xfId="0" applyNumberFormat="1" applyFont="1" applyFill="1" applyAlignment="1">
      <alignment horizontal="right"/>
    </xf>
    <xf numFmtId="169" fontId="0" fillId="0" borderId="0" xfId="0" applyNumberFormat="1" applyFill="1" applyAlignment="1">
      <alignment horizontal="right"/>
    </xf>
    <xf numFmtId="0" fontId="8" fillId="0" borderId="0" xfId="62" applyFont="1" applyFill="1"/>
    <xf numFmtId="166" fontId="0" fillId="0" borderId="0" xfId="0" applyNumberFormat="1" applyFill="1" applyAlignment="1">
      <alignment horizontal="left"/>
    </xf>
    <xf numFmtId="3" fontId="0" fillId="0" borderId="0" xfId="0" applyNumberFormat="1" applyFill="1" applyAlignment="1">
      <alignment horizontal="left"/>
    </xf>
    <xf numFmtId="167" fontId="0" fillId="0" borderId="0" xfId="0" applyNumberFormat="1" applyFont="1" applyFill="1" applyAlignment="1">
      <alignment horizontal="right"/>
    </xf>
    <xf numFmtId="167" fontId="8" fillId="0" borderId="0" xfId="1" applyNumberFormat="1" applyFont="1" applyFill="1"/>
    <xf numFmtId="167" fontId="8" fillId="0" borderId="1" xfId="1" applyNumberFormat="1" applyFont="1" applyFill="1" applyBorder="1"/>
    <xf numFmtId="167" fontId="8" fillId="0" borderId="0" xfId="1" applyNumberFormat="1" applyFont="1" applyFill="1" applyBorder="1"/>
    <xf numFmtId="166" fontId="8" fillId="0" borderId="1" xfId="1" applyNumberFormat="1" applyFont="1" applyFill="1" applyBorder="1"/>
    <xf numFmtId="166" fontId="8" fillId="0" borderId="0" xfId="0" applyNumberFormat="1" applyFont="1" applyFill="1" applyBorder="1" applyAlignment="1">
      <alignment horizontal="left"/>
    </xf>
    <xf numFmtId="43" fontId="8" fillId="0" borderId="0" xfId="1" applyNumberFormat="1" applyFont="1" applyFill="1" applyAlignment="1">
      <alignment horizontal="left"/>
    </xf>
    <xf numFmtId="0" fontId="9" fillId="2" borderId="0" xfId="0" applyFont="1" applyFill="1" applyAlignment="1">
      <alignment horizontal="right"/>
    </xf>
    <xf numFmtId="0" fontId="0" fillId="2" borderId="0" xfId="0" applyFill="1" applyAlignment="1">
      <alignment horizontal="right"/>
    </xf>
    <xf numFmtId="166" fontId="0" fillId="2" borderId="0" xfId="1" applyNumberFormat="1" applyFont="1" applyFill="1" applyAlignment="1">
      <alignment horizontal="right"/>
    </xf>
    <xf numFmtId="167" fontId="0" fillId="2" borderId="0" xfId="1" applyNumberFormat="1" applyFont="1" applyFill="1" applyAlignment="1">
      <alignment horizontal="right"/>
    </xf>
    <xf numFmtId="164" fontId="0" fillId="2" borderId="0" xfId="0" applyNumberFormat="1" applyFill="1" applyAlignment="1">
      <alignment horizontal="right"/>
    </xf>
    <xf numFmtId="0" fontId="8" fillId="2" borderId="0" xfId="0" applyFont="1" applyFill="1" applyAlignment="1">
      <alignment horizontal="right"/>
    </xf>
    <xf numFmtId="3" fontId="23" fillId="0" borderId="0" xfId="0" applyNumberFormat="1" applyFont="1" applyFill="1" applyAlignment="1">
      <alignment horizontal="right"/>
    </xf>
    <xf numFmtId="0" fontId="0" fillId="2" borderId="0" xfId="0" applyFill="1"/>
    <xf numFmtId="0" fontId="9" fillId="2" borderId="0" xfId="0" applyFont="1" applyFill="1"/>
    <xf numFmtId="3" fontId="8" fillId="2" borderId="0" xfId="0" applyNumberFormat="1" applyFont="1" applyFill="1"/>
    <xf numFmtId="3" fontId="0" fillId="2" borderId="0" xfId="0" applyNumberFormat="1" applyFont="1" applyFill="1" applyAlignment="1">
      <alignment horizontal="right"/>
    </xf>
    <xf numFmtId="0" fontId="8" fillId="2" borderId="0" xfId="0" applyFont="1" applyFill="1"/>
    <xf numFmtId="164" fontId="8" fillId="0" borderId="0" xfId="0" applyNumberFormat="1" applyFont="1" applyAlignment="1">
      <alignment horizontal="right"/>
    </xf>
    <xf numFmtId="10" fontId="0" fillId="2" borderId="0" xfId="3" applyNumberFormat="1" applyFont="1" applyFill="1" applyAlignment="1">
      <alignment horizontal="right"/>
    </xf>
    <xf numFmtId="0" fontId="23" fillId="0" borderId="0" xfId="0" applyFont="1" applyAlignment="1">
      <alignment horizontal="right"/>
    </xf>
    <xf numFmtId="0" fontId="23" fillId="0" borderId="0" xfId="0" applyFont="1" applyFill="1" applyBorder="1"/>
    <xf numFmtId="0" fontId="23" fillId="0" borderId="0" xfId="0" applyFont="1" applyBorder="1" applyAlignment="1">
      <alignment horizontal="right"/>
    </xf>
    <xf numFmtId="0" fontId="0" fillId="2" borderId="0" xfId="0" applyFont="1" applyFill="1" applyAlignment="1">
      <alignment horizontal="right"/>
    </xf>
    <xf numFmtId="0" fontId="8" fillId="0" borderId="0" xfId="0" applyNumberFormat="1" applyFont="1" applyFill="1" applyAlignment="1">
      <alignment horizontal="right"/>
    </xf>
    <xf numFmtId="1" fontId="2" fillId="0" borderId="0" xfId="0" applyNumberFormat="1" applyFont="1" applyFill="1" applyBorder="1" applyAlignment="1">
      <alignment horizontal="right"/>
    </xf>
    <xf numFmtId="3" fontId="0" fillId="0" borderId="3" xfId="0" applyNumberFormat="1" applyFont="1" applyFill="1" applyBorder="1" applyAlignment="1">
      <alignment horizontal="right"/>
    </xf>
    <xf numFmtId="166" fontId="0" fillId="0" borderId="3" xfId="1" applyNumberFormat="1" applyFont="1" applyFill="1" applyBorder="1" applyAlignment="1">
      <alignment horizontal="right"/>
    </xf>
    <xf numFmtId="166" fontId="0" fillId="2" borderId="3" xfId="1" applyNumberFormat="1" applyFont="1" applyFill="1" applyBorder="1" applyAlignment="1">
      <alignment horizontal="right"/>
    </xf>
    <xf numFmtId="3" fontId="0" fillId="0" borderId="3" xfId="0" applyNumberFormat="1" applyFill="1" applyBorder="1"/>
    <xf numFmtId="3" fontId="2" fillId="0" borderId="0" xfId="0" applyNumberFormat="1" applyFont="1" applyFill="1" applyBorder="1" applyAlignment="1">
      <alignment horizontal="right"/>
    </xf>
    <xf numFmtId="3" fontId="2" fillId="0" borderId="3" xfId="0" applyNumberFormat="1" applyFont="1" applyFill="1" applyBorder="1" applyAlignment="1">
      <alignment horizontal="right"/>
    </xf>
    <xf numFmtId="170" fontId="0" fillId="2" borderId="0" xfId="0" applyNumberFormat="1" applyFill="1"/>
    <xf numFmtId="164" fontId="2" fillId="0" borderId="0" xfId="0" applyNumberFormat="1" applyFont="1" applyFill="1" applyBorder="1" applyAlignment="1">
      <alignment horizontal="right"/>
    </xf>
    <xf numFmtId="1" fontId="0" fillId="2" borderId="0" xfId="0" applyNumberFormat="1" applyFill="1" applyAlignment="1">
      <alignment horizontal="right"/>
    </xf>
    <xf numFmtId="0" fontId="2" fillId="0" borderId="0" xfId="0" applyFont="1" applyFill="1" applyAlignment="1">
      <alignment horizontal="right"/>
    </xf>
    <xf numFmtId="1" fontId="2" fillId="0" borderId="0" xfId="0" applyNumberFormat="1" applyFont="1" applyFill="1" applyAlignment="1">
      <alignment horizontal="right"/>
    </xf>
    <xf numFmtId="0" fontId="0" fillId="2" borderId="0" xfId="0" applyFill="1" applyBorder="1" applyAlignment="1">
      <alignment horizontal="right"/>
    </xf>
    <xf numFmtId="0" fontId="52" fillId="0" borderId="0" xfId="0" applyFont="1" applyFill="1" applyBorder="1" applyAlignment="1">
      <alignment vertical="top"/>
    </xf>
    <xf numFmtId="164" fontId="2" fillId="0" borderId="0" xfId="0" applyNumberFormat="1" applyFont="1" applyFill="1" applyAlignment="1">
      <alignment horizontal="right"/>
    </xf>
    <xf numFmtId="164" fontId="2" fillId="0" borderId="0" xfId="0" applyNumberFormat="1" applyFont="1" applyFill="1"/>
    <xf numFmtId="3" fontId="8" fillId="0" borderId="0" xfId="0" applyNumberFormat="1" applyFont="1"/>
    <xf numFmtId="164" fontId="2" fillId="0" borderId="0" xfId="0" applyNumberFormat="1" applyFont="1" applyFill="1" applyBorder="1"/>
    <xf numFmtId="0" fontId="2" fillId="0" borderId="0" xfId="0" applyFont="1" applyFill="1" applyBorder="1" applyAlignment="1">
      <alignment horizontal="right"/>
    </xf>
    <xf numFmtId="164" fontId="2" fillId="0" borderId="0" xfId="3" applyNumberFormat="1" applyFont="1" applyFill="1" applyBorder="1" applyAlignment="1">
      <alignment horizontal="right"/>
    </xf>
    <xf numFmtId="164" fontId="2" fillId="0" borderId="0" xfId="3" applyNumberFormat="1" applyFont="1" applyFill="1" applyBorder="1"/>
    <xf numFmtId="1" fontId="2" fillId="0" borderId="0" xfId="0" applyNumberFormat="1" applyFont="1" applyFill="1" applyBorder="1"/>
    <xf numFmtId="0" fontId="2" fillId="0" borderId="0" xfId="0" quotePrefix="1" applyFont="1" applyFill="1" applyBorder="1" applyAlignment="1">
      <alignment horizontal="right"/>
    </xf>
    <xf numFmtId="2" fontId="2" fillId="0" borderId="0" xfId="0" applyNumberFormat="1" applyFont="1" applyFill="1" applyBorder="1"/>
    <xf numFmtId="0" fontId="2" fillId="0" borderId="0" xfId="0" applyFont="1" applyFill="1" applyBorder="1"/>
    <xf numFmtId="0" fontId="2" fillId="0" borderId="4" xfId="0" applyFont="1" applyFill="1" applyBorder="1"/>
    <xf numFmtId="0" fontId="2" fillId="0" borderId="3" xfId="0" applyFont="1" applyFill="1" applyBorder="1"/>
    <xf numFmtId="2" fontId="2" fillId="0" borderId="0" xfId="0" applyNumberFormat="1" applyFont="1" applyFill="1" applyAlignment="1">
      <alignment horizontal="right"/>
    </xf>
    <xf numFmtId="2" fontId="0" fillId="2" borderId="0" xfId="0" applyNumberFormat="1" applyFill="1" applyAlignment="1">
      <alignment horizontal="right"/>
    </xf>
    <xf numFmtId="2" fontId="2" fillId="0" borderId="3" xfId="0" applyNumberFormat="1" applyFont="1" applyFill="1" applyBorder="1"/>
    <xf numFmtId="164" fontId="2" fillId="0" borderId="3" xfId="0" applyNumberFormat="1" applyFont="1" applyFill="1" applyBorder="1"/>
    <xf numFmtId="3" fontId="2" fillId="0" borderId="0" xfId="0" quotePrefix="1" applyNumberFormat="1" applyFont="1" applyFill="1" applyBorder="1" applyAlignment="1">
      <alignment horizontal="right"/>
    </xf>
    <xf numFmtId="3" fontId="2" fillId="0" borderId="0" xfId="0" applyNumberFormat="1" applyFont="1" applyFill="1" applyBorder="1"/>
    <xf numFmtId="3" fontId="2" fillId="0" borderId="3" xfId="0" applyNumberFormat="1" applyFont="1" applyFill="1" applyBorder="1"/>
    <xf numFmtId="3" fontId="2" fillId="0" borderId="0" xfId="0" applyNumberFormat="1" applyFont="1" applyFill="1" applyAlignment="1">
      <alignment horizontal="right"/>
    </xf>
    <xf numFmtId="0" fontId="2" fillId="2" borderId="0" xfId="0" applyFont="1" applyFill="1" applyAlignment="1">
      <alignment horizontal="right"/>
    </xf>
    <xf numFmtId="0" fontId="2" fillId="0" borderId="0" xfId="0" quotePrefix="1" applyFont="1" applyFill="1" applyAlignment="1">
      <alignment horizontal="right"/>
    </xf>
    <xf numFmtId="0" fontId="2" fillId="0" borderId="0" xfId="62" quotePrefix="1" applyFont="1" applyFill="1" applyAlignment="1">
      <alignment horizontal="right"/>
    </xf>
    <xf numFmtId="0" fontId="2" fillId="2" borderId="0" xfId="62" quotePrefix="1" applyFont="1" applyFill="1" applyAlignment="1">
      <alignment horizontal="right"/>
    </xf>
    <xf numFmtId="0" fontId="2" fillId="2" borderId="0" xfId="62" applyFont="1" applyFill="1" applyAlignment="1">
      <alignment horizontal="right"/>
    </xf>
    <xf numFmtId="0" fontId="8" fillId="2" borderId="0" xfId="62" applyFill="1"/>
    <xf numFmtId="0" fontId="8" fillId="2" borderId="0" xfId="0" applyFont="1" applyFill="1" applyAlignment="1">
      <alignment horizontal="left"/>
    </xf>
    <xf numFmtId="166" fontId="8" fillId="2" borderId="0" xfId="1" applyNumberFormat="1" applyFont="1" applyFill="1" applyBorder="1"/>
    <xf numFmtId="167" fontId="8" fillId="2" borderId="0" xfId="1" applyNumberFormat="1" applyFont="1" applyFill="1"/>
    <xf numFmtId="166" fontId="8" fillId="2" borderId="0" xfId="1" applyNumberFormat="1" applyFont="1" applyFill="1"/>
    <xf numFmtId="167" fontId="8" fillId="2" borderId="1" xfId="1" applyNumberFormat="1" applyFont="1" applyFill="1" applyBorder="1"/>
    <xf numFmtId="167" fontId="8" fillId="2" borderId="0" xfId="1" applyNumberFormat="1" applyFont="1" applyFill="1" applyBorder="1"/>
    <xf numFmtId="166" fontId="8" fillId="2" borderId="1" xfId="1" applyNumberFormat="1" applyFont="1" applyFill="1" applyBorder="1"/>
    <xf numFmtId="166" fontId="8" fillId="2" borderId="0" xfId="1" applyNumberFormat="1" applyFont="1" applyFill="1" applyAlignment="1">
      <alignment horizontal="right"/>
    </xf>
    <xf numFmtId="0" fontId="21" fillId="2" borderId="0" xfId="0" applyFont="1" applyFill="1" applyAlignment="1">
      <alignment horizontal="left"/>
    </xf>
    <xf numFmtId="166" fontId="8" fillId="2" borderId="0" xfId="0" applyNumberFormat="1" applyFont="1" applyFill="1" applyBorder="1" applyAlignment="1">
      <alignment horizontal="left"/>
    </xf>
    <xf numFmtId="0" fontId="8" fillId="2" borderId="0" xfId="0" applyFont="1" applyFill="1" applyBorder="1" applyAlignment="1">
      <alignment horizontal="left"/>
    </xf>
    <xf numFmtId="167" fontId="8" fillId="2" borderId="0" xfId="1" applyNumberFormat="1" applyFont="1" applyFill="1" applyAlignment="1">
      <alignment horizontal="right"/>
    </xf>
    <xf numFmtId="0" fontId="8" fillId="0" borderId="1" xfId="0" applyFont="1" applyFill="1" applyBorder="1" applyAlignment="1">
      <alignment horizontal="left" indent="1"/>
    </xf>
    <xf numFmtId="0" fontId="34" fillId="0" borderId="0" xfId="0" applyFont="1" applyFill="1" applyAlignment="1">
      <alignment horizontal="left"/>
    </xf>
    <xf numFmtId="0" fontId="0" fillId="2" borderId="0" xfId="0" applyFill="1" applyAlignment="1">
      <alignment horizontal="left"/>
    </xf>
    <xf numFmtId="166" fontId="0" fillId="2" borderId="0" xfId="1" applyNumberFormat="1" applyFont="1" applyFill="1"/>
    <xf numFmtId="166" fontId="0" fillId="2" borderId="0" xfId="1" applyNumberFormat="1" applyFont="1" applyFill="1" applyBorder="1"/>
    <xf numFmtId="3" fontId="0" fillId="2" borderId="0" xfId="0" applyNumberFormat="1" applyFill="1" applyAlignment="1">
      <alignment horizontal="left"/>
    </xf>
    <xf numFmtId="166" fontId="0" fillId="2" borderId="0" xfId="0" applyNumberFormat="1" applyFill="1" applyAlignment="1">
      <alignment horizontal="left"/>
    </xf>
    <xf numFmtId="43" fontId="8" fillId="2" borderId="0" xfId="1" applyNumberFormat="1" applyFont="1" applyFill="1" applyAlignment="1">
      <alignment horizontal="left"/>
    </xf>
    <xf numFmtId="167" fontId="0" fillId="2" borderId="0" xfId="1" applyNumberFormat="1" applyFont="1" applyFill="1"/>
    <xf numFmtId="0" fontId="34" fillId="0" borderId="0" xfId="0" applyFont="1" applyFill="1"/>
    <xf numFmtId="0" fontId="0" fillId="0" borderId="0" xfId="0" applyFill="1" applyBorder="1" applyAlignment="1">
      <alignment horizontal="left" indent="2"/>
    </xf>
    <xf numFmtId="0" fontId="0" fillId="0" borderId="0" xfId="0" applyFill="1" applyBorder="1" applyAlignment="1">
      <alignment horizontal="left" wrapText="1" indent="2"/>
    </xf>
    <xf numFmtId="0" fontId="0" fillId="0" borderId="0" xfId="0" applyNumberFormat="1" applyFill="1" applyAlignment="1">
      <alignment horizontal="left" indent="2"/>
    </xf>
    <xf numFmtId="169" fontId="0" fillId="2" borderId="0" xfId="0" applyNumberFormat="1" applyFont="1" applyFill="1" applyAlignment="1">
      <alignment horizontal="right"/>
    </xf>
    <xf numFmtId="3" fontId="8" fillId="2" borderId="0" xfId="0" applyNumberFormat="1" applyFont="1" applyFill="1" applyAlignment="1">
      <alignment horizontal="right"/>
    </xf>
    <xf numFmtId="3" fontId="0" fillId="2" borderId="0" xfId="0" applyNumberFormat="1" applyFont="1" applyFill="1"/>
    <xf numFmtId="3" fontId="8" fillId="2" borderId="0" xfId="0" applyNumberFormat="1" applyFont="1" applyFill="1" applyBorder="1" applyAlignment="1">
      <alignment horizontal="right"/>
    </xf>
    <xf numFmtId="0" fontId="0" fillId="2" borderId="0" xfId="0" applyFont="1" applyFill="1"/>
    <xf numFmtId="9" fontId="2" fillId="0" borderId="0" xfId="3" applyFont="1" applyFill="1" applyAlignment="1">
      <alignment horizontal="right"/>
    </xf>
    <xf numFmtId="9" fontId="8" fillId="2" borderId="0" xfId="3" applyFont="1" applyFill="1" applyAlignment="1">
      <alignment horizontal="right"/>
    </xf>
    <xf numFmtId="3" fontId="0" fillId="2" borderId="0" xfId="0" applyNumberFormat="1" applyFill="1" applyAlignment="1">
      <alignment horizontal="right"/>
    </xf>
    <xf numFmtId="2" fontId="2" fillId="0" borderId="0" xfId="0" applyNumberFormat="1" applyFont="1" applyFill="1" applyBorder="1" applyAlignment="1">
      <alignment horizontal="right"/>
    </xf>
    <xf numFmtId="43" fontId="0" fillId="2" borderId="0" xfId="1" applyNumberFormat="1" applyFont="1" applyFill="1" applyAlignment="1">
      <alignment horizontal="right"/>
    </xf>
    <xf numFmtId="0" fontId="2" fillId="0" borderId="0" xfId="0" applyFont="1" applyFill="1"/>
    <xf numFmtId="165" fontId="2" fillId="0" borderId="0" xfId="3" applyNumberFormat="1" applyFont="1" applyFill="1" applyBorder="1" applyAlignment="1">
      <alignment horizontal="right"/>
    </xf>
    <xf numFmtId="165" fontId="0" fillId="2" borderId="0" xfId="3" applyNumberFormat="1" applyFont="1" applyFill="1" applyAlignment="1">
      <alignment horizontal="right"/>
    </xf>
    <xf numFmtId="166" fontId="0" fillId="2" borderId="0" xfId="0" applyNumberFormat="1" applyFill="1" applyAlignment="1">
      <alignment horizontal="right"/>
    </xf>
    <xf numFmtId="165" fontId="0" fillId="2" borderId="0" xfId="0" applyNumberFormat="1" applyFill="1" applyAlignment="1">
      <alignment horizontal="right"/>
    </xf>
    <xf numFmtId="9" fontId="0" fillId="2" borderId="0" xfId="3" applyFont="1" applyFill="1" applyAlignment="1">
      <alignment horizontal="right"/>
    </xf>
    <xf numFmtId="171" fontId="0" fillId="2" borderId="0" xfId="1" applyNumberFormat="1" applyFont="1" applyFill="1" applyAlignment="1">
      <alignment horizontal="right"/>
    </xf>
    <xf numFmtId="0" fontId="15" fillId="0" borderId="0" xfId="0" applyFont="1" applyFill="1" applyBorder="1" applyAlignment="1">
      <alignment horizontal="left" vertical="top" wrapText="1"/>
    </xf>
    <xf numFmtId="0" fontId="15" fillId="0" borderId="0" xfId="0" applyFont="1" applyFill="1" applyAlignment="1">
      <alignment horizontal="left" vertical="top" wrapText="1"/>
    </xf>
    <xf numFmtId="0" fontId="15" fillId="0" borderId="0" xfId="5" applyFont="1" applyFill="1" applyAlignment="1">
      <alignment horizontal="left" vertical="top" wrapText="1"/>
    </xf>
    <xf numFmtId="0" fontId="8" fillId="0" borderId="0" xfId="0" applyFont="1" applyAlignment="1">
      <alignment horizontal="left" wrapText="1"/>
    </xf>
    <xf numFmtId="0" fontId="0" fillId="0" borderId="0" xfId="0" applyAlignment="1">
      <alignment wrapText="1"/>
    </xf>
    <xf numFmtId="0" fontId="20" fillId="0" borderId="0" xfId="5" applyFont="1" applyFill="1" applyAlignment="1">
      <alignment horizontal="left" vertical="top" wrapText="1"/>
    </xf>
    <xf numFmtId="0" fontId="9" fillId="2" borderId="0" xfId="0" applyFont="1" applyFill="1" applyAlignment="1">
      <alignment horizontal="center"/>
    </xf>
    <xf numFmtId="0" fontId="9" fillId="0" borderId="0" xfId="0" applyFont="1" applyAlignment="1">
      <alignment horizontal="center"/>
    </xf>
    <xf numFmtId="0" fontId="8" fillId="0" borderId="0" xfId="0" applyFont="1" applyFill="1" applyAlignment="1">
      <alignment horizontal="left" wrapText="1"/>
    </xf>
  </cellXfs>
  <cellStyles count="154">
    <cellStyle name="Besuchter Hyperlink" xfId="11" builtinId="9" hidden="1"/>
    <cellStyle name="Besuchter Hyperlink" xfId="12" builtinId="9" hidden="1"/>
    <cellStyle name="Besuchter Hyperlink" xfId="13" builtinId="9" hidden="1"/>
    <cellStyle name="Besuchter Hyperlink" xfId="14" builtinId="9" hidden="1"/>
    <cellStyle name="Besuchter Hyperlink" xfId="15" builtinId="9" hidden="1"/>
    <cellStyle name="Besuchter Hyperlink" xfId="16" builtinId="9" hidden="1"/>
    <cellStyle name="Besuchter Hyperlink" xfId="17"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Besuchter Hyperlink" xfId="23" builtinId="9" hidden="1"/>
    <cellStyle name="Besuchter Hyperlink" xfId="24" builtinId="9" hidden="1"/>
    <cellStyle name="Besuchter Hyperlink" xfId="25" builtinId="9" hidden="1"/>
    <cellStyle name="Besuchter Hyperlink" xfId="26" builtinId="9" hidden="1"/>
    <cellStyle name="Besuchter Hyperlink" xfId="27" builtinId="9" hidden="1"/>
    <cellStyle name="Besuchter Hyperlink" xfId="28" builtinId="9" hidden="1"/>
    <cellStyle name="Besuchter Hyperlink" xfId="29" builtinId="9" hidden="1"/>
    <cellStyle name="Besuchter Hyperlink" xfId="30" builtinId="9" hidden="1"/>
    <cellStyle name="Besuchter Hyperlink" xfId="31" builtinId="9" hidden="1"/>
    <cellStyle name="Besuchter Hyperlink" xfId="32" builtinId="9" hidden="1"/>
    <cellStyle name="Besuchter Hyperlink" xfId="33" builtinId="9" hidden="1"/>
    <cellStyle name="Besuchter Hyperlink" xfId="34" builtinId="9" hidden="1"/>
    <cellStyle name="Besuchter Hyperlink" xfId="35" builtinId="9" hidden="1"/>
    <cellStyle name="Besuchter Hyperlink" xfId="36" builtinId="9" hidden="1"/>
    <cellStyle name="Besuchter Hyperlink" xfId="37" builtinId="9" hidden="1"/>
    <cellStyle name="Besuchter Hyperlink" xfId="38" builtinId="9" hidden="1"/>
    <cellStyle name="Besuchter Hyperlink" xfId="39" builtinId="9" hidden="1"/>
    <cellStyle name="Besuchter Hyperlink" xfId="40" builtinId="9" hidden="1"/>
    <cellStyle name="Besuchter Hyperlink" xfId="41" builtinId="9" hidden="1"/>
    <cellStyle name="Besuchter Hyperlink" xfId="42" builtinId="9" hidden="1"/>
    <cellStyle name="Besuchter Hyperlink" xfId="43" builtinId="9" hidden="1"/>
    <cellStyle name="Besuchter Hyperlink" xfId="44" builtinId="9" hidden="1"/>
    <cellStyle name="Besuchter Hyperlink" xfId="45" builtinId="9" hidden="1"/>
    <cellStyle name="Besuchter Hyperlink" xfId="46" builtinId="9" hidden="1"/>
    <cellStyle name="Besuchter Hyperlink" xfId="47" builtinId="9" hidden="1"/>
    <cellStyle name="Besuchter Hyperlink" xfId="48" builtinId="9" hidden="1"/>
    <cellStyle name="Besuchter Hyperlink" xfId="49" builtinId="9" hidden="1"/>
    <cellStyle name="Besuchter Hyperlink" xfId="50" builtinId="9" hidden="1"/>
    <cellStyle name="Besuchter Hyperlink" xfId="51" builtinId="9" hidden="1"/>
    <cellStyle name="Besuchter Hyperlink" xfId="52" builtinId="9" hidden="1"/>
    <cellStyle name="Besuchter Hyperlink" xfId="53" builtinId="9" hidden="1"/>
    <cellStyle name="Besuchter Hyperlink" xfId="54" builtinId="9" hidden="1"/>
    <cellStyle name="Besuchter Hyperlink" xfId="55" builtinId="9" hidden="1"/>
    <cellStyle name="Besuchter Hyperlink" xfId="56" builtinId="9" hidden="1"/>
    <cellStyle name="Besuchter Hyperlink" xfId="57" builtinId="9" hidden="1"/>
    <cellStyle name="Besuchter Hyperlink" xfId="58" builtinId="9" hidden="1"/>
    <cellStyle name="Besuchter Hyperlink" xfId="59" builtinId="9" hidden="1"/>
    <cellStyle name="Besuchter Hyperlink" xfId="60" builtinId="9" hidden="1"/>
    <cellStyle name="Besuchter Hyperlink" xfId="61" builtinId="9" hidden="1"/>
    <cellStyle name="Besuchter Hyperlink" xfId="65" builtinId="9" hidden="1"/>
    <cellStyle name="Besuchter Hyperlink" xfId="66" builtinId="9" hidden="1"/>
    <cellStyle name="Besuchter Hyperlink" xfId="67" builtinId="9" hidden="1"/>
    <cellStyle name="Besuchter Hyperlink" xfId="68" builtinId="9" hidden="1"/>
    <cellStyle name="Besuchter Hyperlink" xfId="69" builtinId="9" hidden="1"/>
    <cellStyle name="Besuchter Hyperlink" xfId="70" builtinId="9" hidden="1"/>
    <cellStyle name="Besuchter Hyperlink" xfId="71" builtinId="9" hidden="1"/>
    <cellStyle name="Besuchter Hyperlink" xfId="72" builtinId="9" hidden="1"/>
    <cellStyle name="Besuchter Hyperlink" xfId="73" builtinId="9" hidden="1"/>
    <cellStyle name="Besuchter Hyperlink" xfId="74" builtinId="9" hidden="1"/>
    <cellStyle name="Besuchter Hyperlink" xfId="75" builtinId="9" hidden="1"/>
    <cellStyle name="Besuchter Hyperlink" xfId="76" builtinId="9" hidden="1"/>
    <cellStyle name="Besuchter Hyperlink" xfId="77" builtinId="9" hidden="1"/>
    <cellStyle name="Besuchter Hyperlink" xfId="78" builtinId="9" hidden="1"/>
    <cellStyle name="Besuchter Hyperlink" xfId="79" builtinId="9" hidden="1"/>
    <cellStyle name="Besuchter Hyperlink" xfId="80" builtinId="9" hidden="1"/>
    <cellStyle name="Besuchter Hyperlink" xfId="81" builtinId="9" hidden="1"/>
    <cellStyle name="Besuchter Hyperlink" xfId="82" builtinId="9" hidden="1"/>
    <cellStyle name="Besuchter Hyperlink" xfId="83" builtinId="9" hidden="1"/>
    <cellStyle name="Besuchter Hyperlink" xfId="84" builtinId="9" hidden="1"/>
    <cellStyle name="Besuchter Hyperlink" xfId="85" builtinId="9" hidden="1"/>
    <cellStyle name="Besuchter Hyperlink" xfId="86" builtinId="9" hidden="1"/>
    <cellStyle name="Besuchter Hyperlink" xfId="87" builtinId="9" hidden="1"/>
    <cellStyle name="Besuchter Hyperlink" xfId="88" builtinId="9" hidden="1"/>
    <cellStyle name="Besuchter Hyperlink" xfId="89" builtinId="9" hidden="1"/>
    <cellStyle name="Besuchter Hyperlink" xfId="90" builtinId="9" hidden="1"/>
    <cellStyle name="Besuchter Hyperlink" xfId="91" builtinId="9" hidden="1"/>
    <cellStyle name="Besuchter Hyperlink" xfId="92" builtinId="9" hidden="1"/>
    <cellStyle name="Besuchter Hyperlink" xfId="93" builtinId="9" hidden="1"/>
    <cellStyle name="Besuchter Hyperlink" xfId="94" builtinId="9" hidden="1"/>
    <cellStyle name="Besuchter Hyperlink" xfId="95" builtinId="9" hidden="1"/>
    <cellStyle name="Besuchter Hyperlink" xfId="96" builtinId="9" hidden="1"/>
    <cellStyle name="Besuchter Hyperlink" xfId="97" builtinId="9" hidden="1"/>
    <cellStyle name="Besuchter Hyperlink" xfId="98" builtinId="9" hidden="1"/>
    <cellStyle name="Besuchter Hyperlink" xfId="99" builtinId="9" hidden="1"/>
    <cellStyle name="Besuchter Hyperlink" xfId="100" builtinId="9" hidden="1"/>
    <cellStyle name="Besuchter Hyperlink" xfId="101" builtinId="9" hidden="1"/>
    <cellStyle name="Besuchter Hyperlink" xfId="102" builtinId="9" hidden="1"/>
    <cellStyle name="Besuchter Hyperlink" xfId="103" builtinId="9" hidden="1"/>
    <cellStyle name="Besuchter Hyperlink" xfId="104" builtinId="9" hidden="1"/>
    <cellStyle name="Besuchter Hyperlink" xfId="105" builtinId="9" hidden="1"/>
    <cellStyle name="Besuchter Hyperlink" xfId="106" builtinId="9" hidden="1"/>
    <cellStyle name="Besuchter Hyperlink" xfId="107" builtinId="9" hidden="1"/>
    <cellStyle name="Besuchter Hyperlink" xfId="108" builtinId="9" hidden="1"/>
    <cellStyle name="Besuchter Hyperlink" xfId="109" builtinId="9" hidden="1"/>
    <cellStyle name="Besuchter Hyperlink" xfId="110" builtinId="9" hidden="1"/>
    <cellStyle name="Besuchter Hyperlink" xfId="111" builtinId="9" hidden="1"/>
    <cellStyle name="Besuchter Hyperlink" xfId="112" builtinId="9" hidden="1"/>
    <cellStyle name="Besuchter Hyperlink" xfId="113" builtinId="9" hidden="1"/>
    <cellStyle name="Besuchter Hyperlink" xfId="114" builtinId="9" hidden="1"/>
    <cellStyle name="Besuchter Hyperlink" xfId="115" builtinId="9" hidden="1"/>
    <cellStyle name="Besuchter Hyperlink" xfId="116" builtinId="9" hidden="1"/>
    <cellStyle name="Besuchter Hyperlink" xfId="117" builtinId="9" hidden="1"/>
    <cellStyle name="Besuchter Hyperlink" xfId="118" builtinId="9" hidden="1"/>
    <cellStyle name="Besuchter Hyperlink" xfId="119" builtinId="9" hidden="1"/>
    <cellStyle name="Besuchter Hyperlink" xfId="120" builtinId="9" hidden="1"/>
    <cellStyle name="Besuchter Hyperlink" xfId="121" builtinId="9" hidden="1"/>
    <cellStyle name="Besuchter Hyperlink" xfId="122" builtinId="9" hidden="1"/>
    <cellStyle name="Besuchter Hyperlink" xfId="123" builtinId="9" hidden="1"/>
    <cellStyle name="Besuchter Hyperlink" xfId="124" builtinId="9" hidden="1"/>
    <cellStyle name="Besuchter Hyperlink" xfId="125" builtinId="9" hidden="1"/>
    <cellStyle name="Besuchter Hyperlink" xfId="126" builtinId="9" hidden="1"/>
    <cellStyle name="Besuchter Hyperlink" xfId="127" builtinId="9" hidden="1"/>
    <cellStyle name="Besuchter Hyperlink" xfId="128" builtinId="9" hidden="1"/>
    <cellStyle name="Besuchter Hyperlink" xfId="129" builtinId="9" hidden="1"/>
    <cellStyle name="Besuchter Hyperlink" xfId="130" builtinId="9" hidden="1"/>
    <cellStyle name="Besuchter Hyperlink" xfId="131" builtinId="9" hidden="1"/>
    <cellStyle name="Besuchter Hyperlink" xfId="132" builtinId="9" hidden="1"/>
    <cellStyle name="Besuchter Hyperlink" xfId="133" builtinId="9" hidden="1"/>
    <cellStyle name="Besuchter Hyperlink" xfId="134" builtinId="9" hidden="1"/>
    <cellStyle name="Besuchter Hyperlink" xfId="135" builtinId="9" hidden="1"/>
    <cellStyle name="Besuchter Hyperlink" xfId="136" builtinId="9" hidden="1"/>
    <cellStyle name="Besuchter Hyperlink" xfId="137" builtinId="9" hidden="1"/>
    <cellStyle name="Besuchter Hyperlink" xfId="138" builtinId="9" hidden="1"/>
    <cellStyle name="Besuchter Hyperlink" xfId="139" builtinId="9" hidden="1"/>
    <cellStyle name="Besuchter Hyperlink" xfId="140" builtinId="9" hidden="1"/>
    <cellStyle name="Besuchter Hyperlink" xfId="141" builtinId="9" hidden="1"/>
    <cellStyle name="Besuchter Hyperlink" xfId="142" builtinId="9" hidden="1"/>
    <cellStyle name="Besuchter Hyperlink" xfId="143" builtinId="9" hidden="1"/>
    <cellStyle name="Besuchter Hyperlink" xfId="144" builtinId="9" hidden="1"/>
    <cellStyle name="Besuchter Hyperlink" xfId="145" builtinId="9" hidden="1"/>
    <cellStyle name="Besuchter Hyperlink" xfId="146" builtinId="9" hidden="1"/>
    <cellStyle name="Besuchter Hyperlink" xfId="147" builtinId="9" hidden="1"/>
    <cellStyle name="Besuchter Hyperlink" xfId="148" builtinId="9" hidden="1"/>
    <cellStyle name="Besuchter Hyperlink" xfId="149" builtinId="9" hidden="1"/>
    <cellStyle name="Besuchter Hyperlink" xfId="150" builtinId="9" hidden="1"/>
    <cellStyle name="Besuchter Hyperlink" xfId="151" builtinId="9" hidden="1"/>
    <cellStyle name="Besuchter Hyperlink" xfId="152" builtinId="9" hidden="1"/>
    <cellStyle name="Besuchter Hyperlink" xfId="153" builtinId="9" hidden="1"/>
    <cellStyle name="Hyperlink" xfId="2" builtinId="8"/>
    <cellStyle name="Komma" xfId="1" builtinId="3"/>
    <cellStyle name="Normal 2" xfId="8"/>
    <cellStyle name="Prozent" xfId="3" builtinId="5"/>
    <cellStyle name="Standard" xfId="0" builtinId="0"/>
    <cellStyle name="Standard 2" xfId="6"/>
    <cellStyle name="Standard 2 2" xfId="62"/>
    <cellStyle name="Standard 3" xfId="7"/>
    <cellStyle name="Standard 4" xfId="9"/>
    <cellStyle name="Standard 5" xfId="64"/>
    <cellStyle name="Standard 6" xfId="10"/>
    <cellStyle name="Standard 7" xfId="63"/>
    <cellStyle name="Standard_post_gb06_kennzahlen_06h-fd" xfId="4"/>
    <cellStyle name="Standard_post_gb06_zahlenspiegel_fussnoten_04a_r" xfId="5"/>
  </cellStyles>
  <dxfs count="3266">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1.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_Post_GB15_Kennzahlen%20zum%20Gesch&#228;ftsberich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Grundsätze und Prinzipien"/>
      <sheetName val="Berichtsinhalte"/>
      <sheetName val="Berichtsqualität"/>
      <sheetName val="Berichtsabgrenzung"/>
      <sheetName val="Publikationsrythmus"/>
      <sheetName val="Ergebnis"/>
      <sheetName val="Finanzierung"/>
      <sheetName val="Cashflow &amp; Investitionen"/>
      <sheetName val="Markenwert"/>
      <sheetName val="Mengen"/>
      <sheetName val="Volumen Zahlungsverkehr"/>
      <sheetName val="Kundenzufriedenheit"/>
      <sheetName val="Preisvergleich"/>
      <sheetName val="Laufzeiten"/>
      <sheetName val="Verarbeitung Zahlungsbelege"/>
      <sheetName val="Wartezeiten am Schalter"/>
      <sheetName val="Poststellen"/>
      <sheetName val="Dichte der Netzzugangspunkte"/>
      <sheetName val="Marktanteile"/>
      <sheetName val="Personalbestand"/>
      <sheetName val="Personalfluktuation"/>
      <sheetName val="Lernpersonal"/>
      <sheetName val="Nachwuchskräfte"/>
      <sheetName val="Anstellungsverhältnisse"/>
      <sheetName val="Entschädigungen"/>
      <sheetName val="Pensionskasse"/>
      <sheetName val="Geschlechterverteilung"/>
      <sheetName val="Frauen im Management"/>
      <sheetName val="Sprachenvielfalt"/>
      <sheetName val="Nationalitäten"/>
      <sheetName val="Demographie"/>
      <sheetName val="Teilzeit"/>
      <sheetName val="Gesundheitsmanagement"/>
      <sheetName val="Personalzufriedenheit"/>
      <sheetName val="Motivation u. Engagement"/>
      <sheetName val="Arbeitsmarktzentrum"/>
      <sheetName val="Energiebedarf"/>
      <sheetName val="Klimabelastung"/>
      <sheetName val="Materialien"/>
      <sheetName val="Luftschadstoffe"/>
      <sheetName val="Lieferkette"/>
      <sheetName val="Wohltät. u. Sponsoring"/>
      <sheetName val="Gesetzesverstösse"/>
      <sheetName val="Arbeitsplätze in Regionen"/>
      <sheetName val="Verteilung d. Wertschöpfung"/>
    </sheetNames>
    <sheetDataSet>
      <sheetData sheetId="0"/>
      <sheetData sheetId="1"/>
      <sheetData sheetId="2"/>
      <sheetData sheetId="3"/>
      <sheetData sheetId="4"/>
      <sheetData sheetId="5"/>
      <sheetData sheetId="6">
        <row r="6">
          <cell r="K6">
            <v>8736</v>
          </cell>
          <cell r="L6">
            <v>8599</v>
          </cell>
          <cell r="M6">
            <v>8576</v>
          </cell>
          <cell r="O6">
            <v>8575</v>
          </cell>
          <cell r="R6">
            <v>8224</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6">
          <cell r="K6">
            <v>45129</v>
          </cell>
          <cell r="L6">
            <v>44348</v>
          </cell>
          <cell r="M6">
            <v>44605</v>
          </cell>
          <cell r="N6">
            <v>44105</v>
          </cell>
          <cell r="O6">
            <v>44681</v>
          </cell>
          <cell r="P6">
            <v>44131</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ow r="5">
          <cell r="R5">
            <v>5268</v>
          </cell>
          <cell r="U5">
            <v>5187</v>
          </cell>
          <cell r="X5">
            <v>5314</v>
          </cell>
          <cell r="AA5">
            <v>5328</v>
          </cell>
          <cell r="AD5">
            <v>5220</v>
          </cell>
          <cell r="AG5">
            <v>5193</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showRuler="0" zoomScale="70" zoomScaleNormal="70" workbookViewId="0">
      <selection activeCell="C28" sqref="C28"/>
    </sheetView>
  </sheetViews>
  <sheetFormatPr baseColWidth="10" defaultColWidth="11.42578125" defaultRowHeight="12.75" x14ac:dyDescent="0.2"/>
  <cols>
    <col min="1" max="1" width="3.140625" style="114" customWidth="1"/>
    <col min="2" max="2" width="3.42578125" style="114" customWidth="1"/>
    <col min="3" max="3" width="4.42578125" customWidth="1"/>
  </cols>
  <sheetData>
    <row r="1" spans="1:14" ht="18.75" x14ac:dyDescent="0.3">
      <c r="A1" s="111" t="s">
        <v>0</v>
      </c>
      <c r="B1" s="111"/>
      <c r="L1" s="5"/>
      <c r="M1" s="223"/>
    </row>
    <row r="2" spans="1:14" ht="18.75" x14ac:dyDescent="0.3">
      <c r="A2" s="111"/>
      <c r="B2" s="111"/>
    </row>
    <row r="3" spans="1:14" x14ac:dyDescent="0.2">
      <c r="I3" s="5"/>
      <c r="J3" s="5"/>
      <c r="K3" s="5"/>
      <c r="L3" s="5"/>
      <c r="M3" s="5"/>
      <c r="N3" s="5"/>
    </row>
    <row r="4" spans="1:14" ht="15.75" x14ac:dyDescent="0.25">
      <c r="A4" s="107" t="s">
        <v>1</v>
      </c>
      <c r="B4" s="107"/>
    </row>
    <row r="5" spans="1:14" x14ac:dyDescent="0.2">
      <c r="A5"/>
      <c r="B5"/>
    </row>
    <row r="6" spans="1:14" x14ac:dyDescent="0.2">
      <c r="A6" s="229"/>
      <c r="B6" s="93" t="s">
        <v>2</v>
      </c>
    </row>
    <row r="7" spans="1:14" x14ac:dyDescent="0.2">
      <c r="A7" s="229"/>
      <c r="B7" s="93" t="s">
        <v>3</v>
      </c>
    </row>
    <row r="8" spans="1:14" x14ac:dyDescent="0.2">
      <c r="A8" s="229"/>
      <c r="B8" s="93" t="s">
        <v>4</v>
      </c>
    </row>
    <row r="9" spans="1:14" x14ac:dyDescent="0.2">
      <c r="A9" s="229"/>
      <c r="B9" s="93" t="s">
        <v>5</v>
      </c>
    </row>
    <row r="10" spans="1:14" x14ac:dyDescent="0.2">
      <c r="A10" s="229"/>
      <c r="B10" s="93" t="s">
        <v>6</v>
      </c>
    </row>
    <row r="11" spans="1:14" x14ac:dyDescent="0.2">
      <c r="A11" s="113"/>
      <c r="B11" s="113"/>
    </row>
    <row r="12" spans="1:14" ht="15.75" x14ac:dyDescent="0.25">
      <c r="A12" s="107" t="s">
        <v>7</v>
      </c>
      <c r="B12" s="107"/>
      <c r="C12" s="93"/>
    </row>
    <row r="13" spans="1:14" ht="15.75" x14ac:dyDescent="0.25">
      <c r="A13" s="107"/>
      <c r="B13" s="107"/>
      <c r="C13" s="93"/>
    </row>
    <row r="14" spans="1:14" x14ac:dyDescent="0.2">
      <c r="B14" s="2" t="s">
        <v>8</v>
      </c>
      <c r="C14" s="93"/>
    </row>
    <row r="15" spans="1:14" x14ac:dyDescent="0.2">
      <c r="C15" s="93" t="s">
        <v>9</v>
      </c>
    </row>
    <row r="16" spans="1:14" x14ac:dyDescent="0.2">
      <c r="C16" s="110" t="s">
        <v>10</v>
      </c>
    </row>
    <row r="17" spans="2:3" x14ac:dyDescent="0.2">
      <c r="C17" s="110" t="s">
        <v>11</v>
      </c>
    </row>
    <row r="18" spans="2:3" x14ac:dyDescent="0.2">
      <c r="C18" s="93" t="s">
        <v>12</v>
      </c>
    </row>
    <row r="19" spans="2:3" x14ac:dyDescent="0.2">
      <c r="B19" s="2" t="s">
        <v>13</v>
      </c>
      <c r="C19" s="93"/>
    </row>
    <row r="20" spans="2:3" x14ac:dyDescent="0.2">
      <c r="C20" s="93" t="s">
        <v>14</v>
      </c>
    </row>
    <row r="21" spans="2:3" x14ac:dyDescent="0.2">
      <c r="C21" s="93" t="s">
        <v>15</v>
      </c>
    </row>
    <row r="22" spans="2:3" x14ac:dyDescent="0.2">
      <c r="B22" s="2" t="s">
        <v>16</v>
      </c>
      <c r="C22" s="93"/>
    </row>
    <row r="23" spans="2:3" x14ac:dyDescent="0.2">
      <c r="B23" s="62"/>
      <c r="C23" s="93" t="s">
        <v>17</v>
      </c>
    </row>
    <row r="24" spans="2:3" x14ac:dyDescent="0.2">
      <c r="C24" s="93" t="s">
        <v>18</v>
      </c>
    </row>
    <row r="25" spans="2:3" x14ac:dyDescent="0.2">
      <c r="C25" s="93" t="s">
        <v>19</v>
      </c>
    </row>
    <row r="26" spans="2:3" x14ac:dyDescent="0.2">
      <c r="C26" s="93" t="s">
        <v>20</v>
      </c>
    </row>
    <row r="27" spans="2:3" x14ac:dyDescent="0.2">
      <c r="C27" s="93" t="s">
        <v>21</v>
      </c>
    </row>
    <row r="28" spans="2:3" x14ac:dyDescent="0.2">
      <c r="C28" s="93" t="s">
        <v>22</v>
      </c>
    </row>
    <row r="29" spans="2:3" x14ac:dyDescent="0.2">
      <c r="C29" s="93" t="s">
        <v>23</v>
      </c>
    </row>
    <row r="30" spans="2:3" x14ac:dyDescent="0.2">
      <c r="C30" s="93" t="s">
        <v>24</v>
      </c>
    </row>
    <row r="31" spans="2:3" x14ac:dyDescent="0.2">
      <c r="B31" s="2" t="s">
        <v>25</v>
      </c>
    </row>
    <row r="32" spans="2:3" x14ac:dyDescent="0.2">
      <c r="B32" s="62"/>
      <c r="C32" s="93" t="s">
        <v>26</v>
      </c>
    </row>
    <row r="33" spans="2:8" x14ac:dyDescent="0.2">
      <c r="C33" s="93" t="s">
        <v>27</v>
      </c>
    </row>
    <row r="34" spans="2:8" x14ac:dyDescent="0.2">
      <c r="C34" s="93" t="s">
        <v>28</v>
      </c>
    </row>
    <row r="35" spans="2:8" x14ac:dyDescent="0.2">
      <c r="C35" s="93" t="s">
        <v>29</v>
      </c>
    </row>
    <row r="36" spans="2:8" x14ac:dyDescent="0.2">
      <c r="C36" s="93" t="s">
        <v>30</v>
      </c>
    </row>
    <row r="37" spans="2:8" x14ac:dyDescent="0.2">
      <c r="B37" s="62"/>
      <c r="C37" s="93" t="s">
        <v>31</v>
      </c>
    </row>
    <row r="38" spans="2:8" x14ac:dyDescent="0.2">
      <c r="C38" s="93" t="s">
        <v>32</v>
      </c>
    </row>
    <row r="39" spans="2:8" x14ac:dyDescent="0.2">
      <c r="C39" s="95" t="s">
        <v>33</v>
      </c>
    </row>
    <row r="40" spans="2:8" x14ac:dyDescent="0.2">
      <c r="C40" s="93" t="s">
        <v>34</v>
      </c>
    </row>
    <row r="41" spans="2:8" x14ac:dyDescent="0.2">
      <c r="C41" s="93" t="s">
        <v>35</v>
      </c>
    </row>
    <row r="42" spans="2:8" x14ac:dyDescent="0.2">
      <c r="C42" s="93" t="s">
        <v>36</v>
      </c>
    </row>
    <row r="43" spans="2:8" x14ac:dyDescent="0.2">
      <c r="C43" s="93" t="s">
        <v>37</v>
      </c>
    </row>
    <row r="44" spans="2:8" x14ac:dyDescent="0.2">
      <c r="C44" s="93" t="s">
        <v>38</v>
      </c>
    </row>
    <row r="45" spans="2:8" x14ac:dyDescent="0.2">
      <c r="B45" s="62"/>
      <c r="C45" s="93" t="s">
        <v>39</v>
      </c>
    </row>
    <row r="46" spans="2:8" x14ac:dyDescent="0.2">
      <c r="C46" s="93" t="s">
        <v>40</v>
      </c>
    </row>
    <row r="47" spans="2:8" x14ac:dyDescent="0.2">
      <c r="C47" s="93" t="s">
        <v>41</v>
      </c>
      <c r="G47" s="5"/>
      <c r="H47" s="5"/>
    </row>
    <row r="48" spans="2:8" x14ac:dyDescent="0.2">
      <c r="C48" s="93" t="s">
        <v>42</v>
      </c>
    </row>
    <row r="49" spans="1:7" x14ac:dyDescent="0.2">
      <c r="B49" s="2" t="s">
        <v>43</v>
      </c>
    </row>
    <row r="50" spans="1:7" s="5" customFormat="1" x14ac:dyDescent="0.2">
      <c r="A50" s="62"/>
      <c r="C50" s="246" t="s">
        <v>44</v>
      </c>
    </row>
    <row r="51" spans="1:7" s="5" customFormat="1" x14ac:dyDescent="0.2">
      <c r="A51" s="4"/>
      <c r="C51" s="92" t="s">
        <v>45</v>
      </c>
    </row>
    <row r="52" spans="1:7" s="5" customFormat="1" x14ac:dyDescent="0.2">
      <c r="A52" s="62"/>
      <c r="C52" s="92" t="s">
        <v>46</v>
      </c>
    </row>
    <row r="53" spans="1:7" x14ac:dyDescent="0.2">
      <c r="A53" s="2"/>
      <c r="B53" s="5"/>
      <c r="C53" s="93" t="s">
        <v>47</v>
      </c>
      <c r="D53" s="5"/>
    </row>
    <row r="54" spans="1:7" x14ac:dyDescent="0.2">
      <c r="A54" s="2"/>
      <c r="B54" s="2" t="s">
        <v>48</v>
      </c>
      <c r="D54" s="93"/>
    </row>
    <row r="55" spans="1:7" s="5" customFormat="1" x14ac:dyDescent="0.2">
      <c r="A55" s="4"/>
      <c r="B55" s="4"/>
      <c r="C55" s="92" t="s">
        <v>49</v>
      </c>
      <c r="D55" s="92"/>
    </row>
    <row r="56" spans="1:7" x14ac:dyDescent="0.2">
      <c r="B56"/>
      <c r="C56" s="93" t="s">
        <v>50</v>
      </c>
    </row>
    <row r="57" spans="1:7" x14ac:dyDescent="0.2">
      <c r="C57" s="93" t="s">
        <v>51</v>
      </c>
    </row>
    <row r="58" spans="1:7" x14ac:dyDescent="0.2">
      <c r="C58" s="93" t="s">
        <v>52</v>
      </c>
    </row>
    <row r="59" spans="1:7" x14ac:dyDescent="0.2">
      <c r="C59" s="93" t="s">
        <v>53</v>
      </c>
    </row>
    <row r="60" spans="1:7" x14ac:dyDescent="0.2">
      <c r="B60" s="4"/>
      <c r="C60" s="5"/>
      <c r="D60" s="5"/>
      <c r="E60" s="5"/>
      <c r="F60" s="5"/>
      <c r="G60" s="5"/>
    </row>
    <row r="61" spans="1:7" x14ac:dyDescent="0.2">
      <c r="B61" s="4"/>
      <c r="C61" s="5"/>
      <c r="D61" s="5"/>
      <c r="E61" s="5"/>
      <c r="F61" s="5"/>
      <c r="G61" s="5"/>
    </row>
    <row r="62" spans="1:7" x14ac:dyDescent="0.2">
      <c r="B62" s="4"/>
      <c r="C62" s="5"/>
      <c r="D62" s="5"/>
      <c r="E62" s="5"/>
      <c r="F62" s="5"/>
      <c r="G62" s="5"/>
    </row>
    <row r="63" spans="1:7" x14ac:dyDescent="0.2">
      <c r="B63" s="62"/>
      <c r="C63" s="5"/>
      <c r="D63" s="5"/>
      <c r="E63" s="5"/>
      <c r="F63" s="5"/>
      <c r="G63" s="5"/>
    </row>
    <row r="64" spans="1:7" x14ac:dyDescent="0.2">
      <c r="B64" s="4"/>
      <c r="C64" s="5"/>
      <c r="D64" s="5"/>
      <c r="E64" s="5"/>
      <c r="F64" s="5"/>
      <c r="G64" s="5"/>
    </row>
    <row r="65" spans="2:7" x14ac:dyDescent="0.2">
      <c r="B65" s="62"/>
      <c r="C65" s="5"/>
      <c r="D65" s="5"/>
      <c r="E65" s="5"/>
      <c r="F65" s="5"/>
      <c r="G65" s="5"/>
    </row>
    <row r="66" spans="2:7" x14ac:dyDescent="0.2">
      <c r="B66" s="62"/>
      <c r="C66" s="5"/>
      <c r="D66" s="5"/>
      <c r="E66" s="5"/>
      <c r="F66" s="5"/>
      <c r="G66" s="5"/>
    </row>
    <row r="67" spans="2:7" x14ac:dyDescent="0.2">
      <c r="B67" s="4"/>
      <c r="C67" s="5"/>
      <c r="D67" s="5"/>
      <c r="E67" s="5"/>
      <c r="F67" s="5"/>
      <c r="G67" s="5"/>
    </row>
  </sheetData>
  <phoneticPr fontId="13" type="noConversion"/>
  <hyperlinks>
    <hyperlink ref="C30" location="'Parts de marché'!A1" display="Marktanteile"/>
    <hyperlink ref="C34" location="'Apprentis'!A1" display="Lernpersonal"/>
    <hyperlink ref="C35" location="'Relève'!A1" display="Nachwuchskräfte"/>
    <hyperlink ref="C46" location="'Satisfaction du personnel'!A1" display="Personalzufriedenheit"/>
    <hyperlink ref="C15" location="'Résultat'!A1" display="Finanzielles Ergebnis Konzern und Segmente"/>
    <hyperlink ref="C16" location="'Financement'!A1" display="Finanzierung"/>
    <hyperlink ref="C20" location="'Volumes'!A1" display="Mengenentwicklung in den Segmenten und Bereichen"/>
    <hyperlink ref="C17" location="'Cashflow &amp; Investitionen'!A1" display="Cashflow und Investitionen"/>
    <hyperlink ref="C32" location="'Effectif'!A1" display="Personalbestand"/>
    <hyperlink ref="C28" location="'Offices de poste'!A1" display="Poststellen"/>
    <hyperlink ref="C18" location="'Valeur de la marque'!A1" display="Markenwert"/>
    <hyperlink ref="C33" location="'Fluctuation du personnel'!A1" display="Personalfluktuation"/>
    <hyperlink ref="C47" location="'Motivation et engagement'!A1" display="Motivation und Engagement"/>
    <hyperlink ref="C58" location="'Emplois dans les régions'!A1" display="Arbeitsplätze in Regionen (Kantonele Verteilung, Randregionen)"/>
    <hyperlink ref="C43" location="'Démographie'!A1" display="Demographie (Altersverteilung)"/>
    <hyperlink ref="C44" location="'Temps partiel'!A1" display="Teilzeit"/>
    <hyperlink ref="C56" location="'Bienfaisance et sponsoring'!A1" display="Wohltätigkeit und Sponsoring"/>
    <hyperlink ref="C59" location="'Répartition valeur ajoutée'!A1" display="Verteilung der Wertschöpfung"/>
    <hyperlink ref="C48" location="'Bourse de l’emploi'!A1" display="Arbeitsmarktzentrum"/>
    <hyperlink ref="C45" location="'Gestion de la santé'!A1" display="Gesundheitsmanagement (Unfälle, Krankheits- und unfallbedingte Aussetztage)"/>
    <hyperlink ref="C37" location="'Indemnités'!A1" display="Entschädigungen"/>
    <hyperlink ref="C57" location="'Infractions à la loi'!A1" display="Gesetzesverstösse"/>
    <hyperlink ref="C38" location="'Caisse de pensions'!A1" display="Pensionskasse"/>
    <hyperlink ref="C41" location="'Diversité linguistique'!A1" display="Sprachenvielfalt"/>
    <hyperlink ref="C42" location="'Nationalités'!A1" display="Nationalitäten"/>
    <hyperlink ref="C39" location="'Répartition des sexes'!A1" display="Geschlechterverteilung"/>
    <hyperlink ref="C40" location="'Femmes management'!A1" display="Frauenanteil im Management"/>
    <hyperlink ref="B7" location="'Contenus du rapport'!A1" display="Grundsätze zur Bestimmung der Berichtsinhalte"/>
    <hyperlink ref="B8" location="'Qualité du rapport'!A1" display="Grundsätze zur Berichtsqualität"/>
    <hyperlink ref="B9" location="Grundsatz_zur_Berichtsabgrenzung" display="Grundsatz zur Berichtsabgrenzung"/>
    <hyperlink ref="B10" location="Publikationsrhythmus" display="Publikationsrhythmus"/>
    <hyperlink ref="B6" location="'Principes et critères'!A1" display="Grundsätze und Prinzipien der integrierten Berichterstattung"/>
    <hyperlink ref="C36" location="'Rapports de travail'!A1" display="Anstellungsverhältnisse"/>
    <hyperlink ref="C24" location="'Comparaison des prix'!A1" display="Preisvergleich (Briefpreisindex, Paketpreisindex)"/>
    <hyperlink ref="C23" location="'Satisfaction de la clientèle'!A1" display="Kundenzufriedenheit"/>
    <hyperlink ref="C25" location="'Délais d’acheminement'!A1" display="Laufzeiten Briefe und Pakete"/>
    <hyperlink ref="C26" location="'Traitement des justificatifs'!A1" display="Taggerechte Verarbeitung der Zahlungsbelege (PostFinance)"/>
    <hyperlink ref="C29" location="'Densité des points d’accès'!A1" display="Dichte der Netzzugangspunkte (Ländervergleich)"/>
    <hyperlink ref="C21" location="'Volume trafic des paiements'!A1" display="Volumen des Zahlungsverkehrs"/>
    <hyperlink ref="C27" location="'Temps d’attente au guichet'!A1" display="Wartezeiten am Schalter"/>
    <hyperlink ref="C50" location="'Besoins énergétiques'!A1" display="Direkter und indirekter Energiebedarf"/>
    <hyperlink ref="C52" location="'Papier Wasser Abfall'!A1" display="Papier Wasser Abfall"/>
    <hyperlink ref="C53" location="'Pollution atmosphérique'!A1" display="Luftschadstoffe"/>
    <hyperlink ref="C51" location="'Impact sur le climat'!A1" display="Klimabelastung"/>
    <hyperlink ref="C55" location="'Chaîne de livraison'!A1" display="Wohltätigkeit und Sponsoring"/>
  </hyperlinks>
  <pageMargins left="0.78740157499999996" right="0.78740157499999996" top="0.984251969" bottom="0.984251969" header="0.5" footer="0.5"/>
  <pageSetup paperSize="9" scale="88" orientation="portrait"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B16"/>
  <sheetViews>
    <sheetView showRuler="0" zoomScale="70" zoomScaleNormal="70" workbookViewId="0"/>
  </sheetViews>
  <sheetFormatPr baseColWidth="10" defaultColWidth="10.7109375" defaultRowHeight="12.75" x14ac:dyDescent="0.2"/>
  <cols>
    <col min="1" max="1" width="44" style="5" customWidth="1"/>
    <col min="2" max="2" width="8.42578125" style="5" bestFit="1" customWidth="1"/>
    <col min="3" max="3" width="8.28515625" style="8" bestFit="1" customWidth="1"/>
    <col min="4" max="5" width="12.28515625" style="8" customWidth="1"/>
    <col min="6" max="6" width="11.42578125" style="8" customWidth="1"/>
    <col min="7" max="12" width="10.7109375" style="8" customWidth="1"/>
    <col min="13" max="16" width="10.7109375" style="5" customWidth="1"/>
    <col min="17" max="16384" width="10.7109375" style="5"/>
  </cols>
  <sheetData>
    <row r="1" spans="1:28" x14ac:dyDescent="0.2">
      <c r="A1" s="92" t="s">
        <v>265</v>
      </c>
      <c r="C1" s="5"/>
      <c r="D1" s="5"/>
      <c r="E1" s="5"/>
      <c r="F1" s="5"/>
      <c r="G1" s="5"/>
      <c r="H1" s="5"/>
      <c r="I1" s="5"/>
      <c r="J1" s="5"/>
      <c r="K1" s="5"/>
      <c r="L1" s="5"/>
    </row>
    <row r="2" spans="1:28" x14ac:dyDescent="0.2">
      <c r="A2" s="92"/>
      <c r="C2" s="5"/>
      <c r="D2" s="5"/>
      <c r="E2" s="5"/>
      <c r="F2" s="5"/>
      <c r="G2" s="5"/>
      <c r="H2" s="5"/>
      <c r="I2" s="5"/>
      <c r="J2" s="5"/>
      <c r="K2" s="5"/>
      <c r="L2" s="5"/>
    </row>
    <row r="3" spans="1:28" x14ac:dyDescent="0.2">
      <c r="A3" s="4" t="s">
        <v>266</v>
      </c>
      <c r="C3" s="5" t="s">
        <v>267</v>
      </c>
      <c r="D3" s="5" t="s">
        <v>268</v>
      </c>
      <c r="E3" s="4">
        <v>2004</v>
      </c>
      <c r="F3" s="4">
        <v>2005</v>
      </c>
      <c r="G3" s="4">
        <v>2006</v>
      </c>
      <c r="H3" s="4">
        <v>2007</v>
      </c>
      <c r="I3" s="4">
        <v>2008</v>
      </c>
      <c r="J3" s="4">
        <v>2009</v>
      </c>
      <c r="K3" s="4">
        <v>2010</v>
      </c>
      <c r="L3" s="4">
        <v>2011</v>
      </c>
      <c r="M3" s="4">
        <v>2012</v>
      </c>
      <c r="N3" s="4">
        <v>2013</v>
      </c>
      <c r="O3" s="4">
        <v>2014</v>
      </c>
      <c r="P3" s="314">
        <v>2015</v>
      </c>
    </row>
    <row r="4" spans="1:28" x14ac:dyDescent="0.2">
      <c r="A4" s="4"/>
      <c r="E4" s="5"/>
      <c r="F4" s="5"/>
      <c r="G4" s="5"/>
      <c r="H4" s="5"/>
      <c r="M4" s="8"/>
      <c r="N4" s="8"/>
      <c r="O4" s="8"/>
      <c r="P4" s="307"/>
    </row>
    <row r="5" spans="1:28" x14ac:dyDescent="0.2">
      <c r="A5" s="5" t="s">
        <v>269</v>
      </c>
      <c r="B5" s="5" t="s">
        <v>270</v>
      </c>
      <c r="C5" s="8">
        <v>2</v>
      </c>
      <c r="D5" s="8" t="s">
        <v>271</v>
      </c>
      <c r="E5" s="8">
        <v>468.3</v>
      </c>
      <c r="F5" s="8">
        <v>479.1</v>
      </c>
      <c r="G5" s="8">
        <v>534.9</v>
      </c>
      <c r="H5" s="8">
        <v>539.4</v>
      </c>
      <c r="I5" s="56">
        <v>566.29999999999995</v>
      </c>
      <c r="J5" s="56">
        <v>561.29999999999995</v>
      </c>
      <c r="K5" s="68">
        <v>531.1</v>
      </c>
      <c r="L5" s="68">
        <v>549.70000000000005</v>
      </c>
      <c r="M5" s="8" t="s">
        <v>2381</v>
      </c>
      <c r="N5" s="68" t="s">
        <v>2381</v>
      </c>
      <c r="O5" s="68" t="s">
        <v>2381</v>
      </c>
      <c r="P5" s="311" t="s">
        <v>2381</v>
      </c>
    </row>
    <row r="6" spans="1:28" x14ac:dyDescent="0.2">
      <c r="A6" s="14" t="s">
        <v>272</v>
      </c>
      <c r="B6" s="5" t="s">
        <v>273</v>
      </c>
      <c r="C6" s="8" t="s">
        <v>274</v>
      </c>
      <c r="D6" s="8" t="s">
        <v>275</v>
      </c>
      <c r="E6" s="8">
        <v>58</v>
      </c>
      <c r="F6" s="8">
        <v>71</v>
      </c>
      <c r="G6" s="8">
        <v>69</v>
      </c>
      <c r="H6" s="8">
        <v>63</v>
      </c>
      <c r="I6" s="56">
        <v>76</v>
      </c>
      <c r="J6" s="56">
        <v>74</v>
      </c>
      <c r="K6" s="68">
        <v>72</v>
      </c>
      <c r="L6" s="68">
        <v>72</v>
      </c>
      <c r="M6" s="8" t="s">
        <v>2381</v>
      </c>
      <c r="N6" s="68" t="s">
        <v>2381</v>
      </c>
      <c r="O6" s="68" t="s">
        <v>2381</v>
      </c>
      <c r="P6" s="311" t="s">
        <v>2381</v>
      </c>
    </row>
    <row r="7" spans="1:28" ht="25.5" x14ac:dyDescent="0.2">
      <c r="A7" s="49" t="s">
        <v>276</v>
      </c>
      <c r="B7" s="5" t="s">
        <v>277</v>
      </c>
      <c r="C7" s="8" t="s">
        <v>278</v>
      </c>
      <c r="D7" s="8" t="s">
        <v>279</v>
      </c>
      <c r="E7" s="8">
        <v>42</v>
      </c>
      <c r="F7" s="8">
        <v>29</v>
      </c>
      <c r="G7" s="8">
        <v>31</v>
      </c>
      <c r="H7" s="8">
        <v>37</v>
      </c>
      <c r="I7" s="118">
        <v>24</v>
      </c>
      <c r="J7" s="118">
        <v>26</v>
      </c>
      <c r="K7" s="68">
        <v>28</v>
      </c>
      <c r="L7" s="68">
        <v>28</v>
      </c>
      <c r="M7" s="8" t="s">
        <v>2381</v>
      </c>
      <c r="N7" s="68" t="s">
        <v>2381</v>
      </c>
      <c r="O7" s="68" t="s">
        <v>2381</v>
      </c>
      <c r="P7" s="311" t="s">
        <v>2381</v>
      </c>
    </row>
    <row r="9" spans="1:28" x14ac:dyDescent="0.2">
      <c r="D9" s="23"/>
      <c r="E9" s="23"/>
      <c r="F9" s="23"/>
      <c r="G9" s="23"/>
      <c r="H9" s="23"/>
    </row>
    <row r="10" spans="1:28" x14ac:dyDescent="0.2">
      <c r="A10" s="182" t="s">
        <v>280</v>
      </c>
      <c r="B10" s="186"/>
      <c r="C10" s="186"/>
    </row>
    <row r="11" spans="1:28" x14ac:dyDescent="0.2">
      <c r="A11" s="185" t="s">
        <v>281</v>
      </c>
    </row>
    <row r="12" spans="1:28" x14ac:dyDescent="0.2">
      <c r="A12" s="4"/>
      <c r="M12" s="8"/>
      <c r="N12" s="8"/>
      <c r="O12" s="8"/>
      <c r="P12" s="8"/>
    </row>
    <row r="14" spans="1:28" ht="15" x14ac:dyDescent="0.25">
      <c r="Q14" s="77"/>
      <c r="W14" s="45"/>
      <c r="X14" s="45"/>
      <c r="Y14" s="45"/>
      <c r="Z14" s="45"/>
      <c r="AA14" s="45"/>
      <c r="AB14" s="45"/>
    </row>
    <row r="15" spans="1:28" x14ac:dyDescent="0.2">
      <c r="Q15" s="45"/>
    </row>
    <row r="16" spans="1:28" x14ac:dyDescent="0.2">
      <c r="A16" s="29"/>
      <c r="M16" s="8"/>
      <c r="N16" s="8"/>
      <c r="O16" s="8"/>
      <c r="P16" s="8"/>
      <c r="Q16" s="45"/>
      <c r="R16" s="45"/>
    </row>
  </sheetData>
  <phoneticPr fontId="13" type="noConversion"/>
  <conditionalFormatting sqref="K5:K7">
    <cfRule type="cellIs" dxfId="3178" priority="17" operator="equal">
      <formula>"-"</formula>
    </cfRule>
  </conditionalFormatting>
  <conditionalFormatting sqref="I5:I7">
    <cfRule type="cellIs" dxfId="3177" priority="15" stopIfTrue="1" operator="equal">
      <formula>"-"</formula>
    </cfRule>
    <cfRule type="containsText" dxfId="3176" priority="16" stopIfTrue="1" operator="containsText" text="leer">
      <formula>NOT(ISERROR(SEARCH("leer",I5)))</formula>
    </cfRule>
  </conditionalFormatting>
  <conditionalFormatting sqref="I5:I7">
    <cfRule type="cellIs" dxfId="3175" priority="13" stopIfTrue="1" operator="equal">
      <formula>"-"</formula>
    </cfRule>
    <cfRule type="containsText" dxfId="3174" priority="14" stopIfTrue="1" operator="containsText" text="leer">
      <formula>NOT(ISERROR(SEARCH("leer",I5)))</formula>
    </cfRule>
  </conditionalFormatting>
  <conditionalFormatting sqref="I5:I7">
    <cfRule type="cellIs" dxfId="3173" priority="11" stopIfTrue="1" operator="equal">
      <formula>"-"</formula>
    </cfRule>
    <cfRule type="containsText" dxfId="3172" priority="12" stopIfTrue="1" operator="containsText" text="leer">
      <formula>NOT(ISERROR(SEARCH("leer",I5)))</formula>
    </cfRule>
  </conditionalFormatting>
  <conditionalFormatting sqref="I5:I7">
    <cfRule type="cellIs" dxfId="3171" priority="9" stopIfTrue="1" operator="equal">
      <formula>"-"</formula>
    </cfRule>
    <cfRule type="containsText" dxfId="3170" priority="10" stopIfTrue="1" operator="containsText" text="leer">
      <formula>NOT(ISERROR(SEARCH("leer",I5)))</formula>
    </cfRule>
  </conditionalFormatting>
  <conditionalFormatting sqref="I5:I7">
    <cfRule type="cellIs" dxfId="3169" priority="7" stopIfTrue="1" operator="equal">
      <formula>"-"</formula>
    </cfRule>
    <cfRule type="containsText" dxfId="3168" priority="8" stopIfTrue="1" operator="containsText" text="leer">
      <formula>NOT(ISERROR(SEARCH("leer",I5)))</formula>
    </cfRule>
  </conditionalFormatting>
  <conditionalFormatting sqref="H5:H7">
    <cfRule type="cellIs" dxfId="3167" priority="5" stopIfTrue="1" operator="equal">
      <formula>"-"</formula>
    </cfRule>
    <cfRule type="containsText" dxfId="3166" priority="6" stopIfTrue="1" operator="containsText" text="leer">
      <formula>NOT(ISERROR(SEARCH("leer",H5)))</formula>
    </cfRule>
  </conditionalFormatting>
  <conditionalFormatting sqref="H5:H7">
    <cfRule type="cellIs" dxfId="3165" priority="4" stopIfTrue="1" operator="equal">
      <formula>"-"</formula>
    </cfRule>
  </conditionalFormatting>
  <conditionalFormatting sqref="H5:H7">
    <cfRule type="cellIs" dxfId="3164" priority="2" stopIfTrue="1" operator="equal">
      <formula>"-"</formula>
    </cfRule>
    <cfRule type="containsText" dxfId="3163" priority="3" stopIfTrue="1" operator="containsText" text="leer">
      <formula>NOT(ISERROR(SEARCH("leer",H5)))</formula>
    </cfRule>
  </conditionalFormatting>
  <conditionalFormatting sqref="H5:H7">
    <cfRule type="cellIs" dxfId="3162" priority="1" stopIfTrue="1" operator="equal">
      <formula>"-"</formula>
    </cfRule>
  </conditionalFormatting>
  <hyperlinks>
    <hyperlink ref="A1" location="Index!A1" display="zurück"/>
  </hyperlinks>
  <pageMargins left="0.79000000000000015" right="0.79000000000000015" top="0.98" bottom="0.98" header="0.51" footer="0.51"/>
  <pageSetup paperSize="9" scale="42" orientation="portrait"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4"/>
  <sheetViews>
    <sheetView showRuler="0" zoomScale="70" zoomScaleNormal="70" zoomScaleSheetLayoutView="85" workbookViewId="0"/>
  </sheetViews>
  <sheetFormatPr baseColWidth="10" defaultColWidth="41" defaultRowHeight="12.75" x14ac:dyDescent="0.2"/>
  <cols>
    <col min="1" max="1" width="71" style="5" customWidth="1"/>
    <col min="2" max="2" width="23" style="5" customWidth="1"/>
    <col min="3" max="3" width="9" style="5" customWidth="1"/>
    <col min="4" max="5" width="13.140625" style="5" customWidth="1"/>
    <col min="6" max="10" width="11.42578125" style="5" customWidth="1"/>
    <col min="11" max="15" width="9.28515625" style="5" customWidth="1"/>
    <col min="16" max="16384" width="41" style="5"/>
  </cols>
  <sheetData>
    <row r="1" spans="1:15" x14ac:dyDescent="0.2">
      <c r="A1" s="132" t="s">
        <v>282</v>
      </c>
    </row>
    <row r="2" spans="1:15" x14ac:dyDescent="0.2">
      <c r="A2" s="92"/>
    </row>
    <row r="3" spans="1:15" x14ac:dyDescent="0.2">
      <c r="A3" s="4" t="s">
        <v>283</v>
      </c>
      <c r="C3" s="5" t="s">
        <v>284</v>
      </c>
      <c r="D3" s="5" t="s">
        <v>285</v>
      </c>
      <c r="E3" s="4">
        <v>2005</v>
      </c>
      <c r="F3" s="4">
        <v>2006</v>
      </c>
      <c r="G3" s="4">
        <v>2007</v>
      </c>
      <c r="H3" s="23">
        <v>2008</v>
      </c>
      <c r="I3" s="23">
        <v>2009</v>
      </c>
      <c r="J3" s="23">
        <v>2010</v>
      </c>
      <c r="K3" s="23">
        <v>2011</v>
      </c>
      <c r="L3" s="4">
        <v>2012</v>
      </c>
      <c r="M3" s="4">
        <v>2013</v>
      </c>
      <c r="N3" s="4">
        <v>2014</v>
      </c>
      <c r="O3" s="314">
        <v>2015</v>
      </c>
    </row>
    <row r="4" spans="1:15" x14ac:dyDescent="0.2">
      <c r="A4" s="4"/>
      <c r="E4" s="4"/>
      <c r="F4" s="4"/>
      <c r="G4" s="4"/>
      <c r="H4" s="23"/>
      <c r="I4" s="23"/>
      <c r="J4" s="23"/>
      <c r="K4" s="23"/>
      <c r="L4" s="4"/>
      <c r="M4" s="4"/>
      <c r="O4" s="313"/>
    </row>
    <row r="5" spans="1:15" x14ac:dyDescent="0.2">
      <c r="A5" s="4" t="s">
        <v>286</v>
      </c>
      <c r="E5" s="4"/>
      <c r="F5" s="4"/>
      <c r="G5" s="4"/>
      <c r="H5" s="23"/>
      <c r="I5" s="23"/>
      <c r="J5" s="23"/>
      <c r="K5" s="23"/>
      <c r="L5" s="4"/>
      <c r="M5" s="4"/>
      <c r="O5" s="313"/>
    </row>
    <row r="6" spans="1:15" x14ac:dyDescent="0.2">
      <c r="A6" s="29" t="s">
        <v>287</v>
      </c>
      <c r="B6" s="5" t="s">
        <v>288</v>
      </c>
      <c r="C6" s="8" t="s">
        <v>289</v>
      </c>
      <c r="D6" s="8" t="s">
        <v>290</v>
      </c>
      <c r="E6" s="147">
        <v>2813</v>
      </c>
      <c r="F6" s="147">
        <v>2762</v>
      </c>
      <c r="G6" s="147">
        <v>2742</v>
      </c>
      <c r="H6" s="147">
        <v>2682</v>
      </c>
      <c r="I6" s="147">
        <v>2401</v>
      </c>
      <c r="J6" s="147">
        <v>2364</v>
      </c>
      <c r="K6" s="147">
        <v>2334</v>
      </c>
      <c r="L6" s="147">
        <v>2291</v>
      </c>
      <c r="M6" s="147">
        <v>2259</v>
      </c>
      <c r="N6" s="147">
        <v>2203</v>
      </c>
      <c r="O6" s="315">
        <v>2172</v>
      </c>
    </row>
    <row r="7" spans="1:15" x14ac:dyDescent="0.2">
      <c r="A7" s="29" t="s">
        <v>291</v>
      </c>
      <c r="B7" s="5" t="s">
        <v>292</v>
      </c>
      <c r="C7" s="8" t="s">
        <v>293</v>
      </c>
      <c r="D7" s="8" t="s">
        <v>294</v>
      </c>
      <c r="E7" s="29">
        <v>105</v>
      </c>
      <c r="F7" s="29">
        <v>104</v>
      </c>
      <c r="G7" s="29">
        <v>104</v>
      </c>
      <c r="H7" s="29">
        <v>104</v>
      </c>
      <c r="I7" s="29">
        <v>104</v>
      </c>
      <c r="J7" s="29">
        <v>108</v>
      </c>
      <c r="K7" s="29">
        <v>107</v>
      </c>
      <c r="L7" s="29">
        <v>111</v>
      </c>
      <c r="M7" s="29">
        <v>110</v>
      </c>
      <c r="N7" s="8">
        <v>112</v>
      </c>
      <c r="O7" s="307">
        <v>115</v>
      </c>
    </row>
    <row r="8" spans="1:15" x14ac:dyDescent="0.2">
      <c r="A8" s="29" t="s">
        <v>295</v>
      </c>
      <c r="B8" s="5" t="s">
        <v>296</v>
      </c>
      <c r="C8" s="8"/>
      <c r="D8" s="8" t="s">
        <v>297</v>
      </c>
      <c r="E8" s="147">
        <v>39352</v>
      </c>
      <c r="F8" s="147">
        <v>41807</v>
      </c>
      <c r="G8" s="147">
        <v>45019</v>
      </c>
      <c r="H8" s="147">
        <v>50497</v>
      </c>
      <c r="I8" s="147">
        <v>70249</v>
      </c>
      <c r="J8" s="147">
        <v>80335</v>
      </c>
      <c r="K8" s="147">
        <v>88084</v>
      </c>
      <c r="L8" s="147">
        <v>99158</v>
      </c>
      <c r="M8" s="147">
        <v>106542</v>
      </c>
      <c r="N8" s="147">
        <v>108639</v>
      </c>
      <c r="O8" s="315">
        <v>107093.693319121</v>
      </c>
    </row>
    <row r="9" spans="1:15" x14ac:dyDescent="0.2">
      <c r="A9" s="5" t="s">
        <v>298</v>
      </c>
      <c r="B9" s="5" t="s">
        <v>299</v>
      </c>
      <c r="C9" s="8">
        <v>4</v>
      </c>
      <c r="D9" s="8" t="s">
        <v>300</v>
      </c>
      <c r="E9" s="29">
        <v>105</v>
      </c>
      <c r="F9" s="29">
        <v>106</v>
      </c>
      <c r="G9" s="29">
        <v>111</v>
      </c>
      <c r="H9" s="29">
        <v>115</v>
      </c>
      <c r="I9" s="29">
        <v>118</v>
      </c>
      <c r="J9" s="29">
        <v>121</v>
      </c>
      <c r="K9" s="29">
        <v>124</v>
      </c>
      <c r="L9" s="29">
        <v>133</v>
      </c>
      <c r="M9" s="29">
        <v>139</v>
      </c>
      <c r="N9" s="8">
        <v>141</v>
      </c>
      <c r="O9" s="307">
        <v>145</v>
      </c>
    </row>
    <row r="10" spans="1:15" x14ac:dyDescent="0.2">
      <c r="A10" s="4"/>
      <c r="C10" s="8"/>
      <c r="D10" s="8"/>
      <c r="H10" s="8"/>
      <c r="I10" s="8"/>
      <c r="J10" s="8"/>
      <c r="K10" s="8"/>
      <c r="L10" s="8"/>
      <c r="M10" s="8"/>
      <c r="N10" s="8"/>
      <c r="O10" s="307"/>
    </row>
    <row r="11" spans="1:15" x14ac:dyDescent="0.2">
      <c r="A11" s="4" t="s">
        <v>301</v>
      </c>
      <c r="C11" s="8"/>
      <c r="D11" s="8"/>
      <c r="E11" s="8"/>
      <c r="F11" s="8"/>
      <c r="G11" s="8"/>
      <c r="H11" s="8"/>
      <c r="I11" s="8"/>
      <c r="J11" s="8"/>
      <c r="K11" s="8"/>
      <c r="L11" s="8"/>
      <c r="M11" s="8"/>
      <c r="N11" s="8"/>
      <c r="O11" s="307"/>
    </row>
    <row r="12" spans="1:15" x14ac:dyDescent="0.2">
      <c r="A12" s="5" t="s">
        <v>302</v>
      </c>
      <c r="B12" s="5" t="s">
        <v>303</v>
      </c>
      <c r="C12" s="8" t="s">
        <v>304</v>
      </c>
      <c r="D12" s="8" t="s">
        <v>305</v>
      </c>
      <c r="E12" s="171">
        <v>2813</v>
      </c>
      <c r="F12" s="171">
        <v>2762</v>
      </c>
      <c r="G12" s="171">
        <v>2742</v>
      </c>
      <c r="H12" s="171">
        <v>2682</v>
      </c>
      <c r="I12" s="156">
        <v>2401</v>
      </c>
      <c r="J12" s="156">
        <v>1989</v>
      </c>
      <c r="K12" s="156">
        <v>1969</v>
      </c>
      <c r="L12" s="177">
        <v>1929</v>
      </c>
      <c r="M12" s="177">
        <v>1917</v>
      </c>
      <c r="N12" s="147">
        <v>1882</v>
      </c>
      <c r="O12" s="315">
        <v>1855</v>
      </c>
    </row>
    <row r="13" spans="1:15" x14ac:dyDescent="0.2">
      <c r="A13" s="15" t="s">
        <v>306</v>
      </c>
      <c r="B13" s="5" t="s">
        <v>307</v>
      </c>
      <c r="C13" s="8" t="s">
        <v>308</v>
      </c>
      <c r="D13" s="8" t="s">
        <v>309</v>
      </c>
      <c r="E13" s="171">
        <v>751</v>
      </c>
      <c r="F13" s="171">
        <v>742</v>
      </c>
      <c r="G13" s="171">
        <v>758</v>
      </c>
      <c r="H13" s="171">
        <v>768</v>
      </c>
      <c r="I13" s="156">
        <v>627</v>
      </c>
      <c r="J13" s="156">
        <v>414</v>
      </c>
      <c r="K13" s="156">
        <v>414</v>
      </c>
      <c r="L13" s="177">
        <v>413</v>
      </c>
      <c r="M13" s="177">
        <v>417</v>
      </c>
      <c r="N13" s="147">
        <v>419</v>
      </c>
      <c r="O13" s="315">
        <v>415</v>
      </c>
    </row>
    <row r="14" spans="1:15" x14ac:dyDescent="0.2">
      <c r="A14" s="149" t="s">
        <v>310</v>
      </c>
      <c r="B14" s="5" t="s">
        <v>311</v>
      </c>
      <c r="C14" s="8" t="s">
        <v>312</v>
      </c>
      <c r="D14" s="8" t="s">
        <v>313</v>
      </c>
      <c r="E14" s="171">
        <v>919</v>
      </c>
      <c r="F14" s="171">
        <v>806</v>
      </c>
      <c r="G14" s="171">
        <v>802</v>
      </c>
      <c r="H14" s="171">
        <v>780</v>
      </c>
      <c r="I14" s="156">
        <v>643</v>
      </c>
      <c r="J14" s="156">
        <v>452</v>
      </c>
      <c r="K14" s="156">
        <v>418</v>
      </c>
      <c r="L14" s="177">
        <v>393</v>
      </c>
      <c r="M14" s="177">
        <v>377</v>
      </c>
      <c r="N14" s="147">
        <v>355</v>
      </c>
      <c r="O14" s="315">
        <v>343</v>
      </c>
    </row>
    <row r="15" spans="1:15" x14ac:dyDescent="0.2">
      <c r="A15" s="15" t="s">
        <v>314</v>
      </c>
      <c r="B15" s="5" t="s">
        <v>315</v>
      </c>
      <c r="C15" s="8" t="s">
        <v>316</v>
      </c>
      <c r="D15" s="8" t="s">
        <v>317</v>
      </c>
      <c r="E15" s="171">
        <v>1103</v>
      </c>
      <c r="F15" s="171">
        <v>1178</v>
      </c>
      <c r="G15" s="171">
        <v>1147</v>
      </c>
      <c r="H15" s="171">
        <v>1101</v>
      </c>
      <c r="I15" s="156">
        <v>1097</v>
      </c>
      <c r="J15" s="156">
        <v>1102</v>
      </c>
      <c r="K15" s="156">
        <v>1117</v>
      </c>
      <c r="L15" s="177">
        <v>1101</v>
      </c>
      <c r="M15" s="177">
        <v>1101</v>
      </c>
      <c r="N15" s="147">
        <v>1087</v>
      </c>
      <c r="O15" s="315">
        <v>1074</v>
      </c>
    </row>
    <row r="16" spans="1:15" x14ac:dyDescent="0.2">
      <c r="A16" s="5" t="s">
        <v>318</v>
      </c>
      <c r="B16" s="5" t="s">
        <v>319</v>
      </c>
      <c r="C16" s="8" t="s">
        <v>320</v>
      </c>
      <c r="D16" s="8" t="s">
        <v>321</v>
      </c>
      <c r="E16" s="171">
        <v>1211</v>
      </c>
      <c r="F16" s="171">
        <v>1159</v>
      </c>
      <c r="G16" s="171">
        <v>1216</v>
      </c>
      <c r="H16" s="171">
        <v>1203</v>
      </c>
      <c r="I16" s="156">
        <v>1232</v>
      </c>
      <c r="J16" s="156">
        <v>1300</v>
      </c>
      <c r="K16" s="156">
        <v>1257</v>
      </c>
      <c r="L16" s="177">
        <v>1902</v>
      </c>
      <c r="M16" s="177">
        <v>1939</v>
      </c>
      <c r="N16" s="147">
        <v>1990</v>
      </c>
      <c r="O16" s="315">
        <v>1957</v>
      </c>
    </row>
    <row r="17" spans="1:17" x14ac:dyDescent="0.2">
      <c r="A17" s="5" t="s">
        <v>322</v>
      </c>
      <c r="B17" s="5" t="s">
        <v>323</v>
      </c>
      <c r="C17" s="8" t="s">
        <v>324</v>
      </c>
      <c r="D17" s="8" t="s">
        <v>325</v>
      </c>
      <c r="E17" s="171">
        <v>1201</v>
      </c>
      <c r="F17" s="171">
        <v>1196</v>
      </c>
      <c r="G17" s="171">
        <v>1214</v>
      </c>
      <c r="H17" s="171">
        <v>1196</v>
      </c>
      <c r="I17" s="156">
        <v>1249</v>
      </c>
      <c r="J17" s="156">
        <v>1372</v>
      </c>
      <c r="K17" s="156">
        <v>1342</v>
      </c>
      <c r="L17" s="177">
        <v>1318</v>
      </c>
      <c r="M17" s="177">
        <v>1256</v>
      </c>
      <c r="N17" s="147">
        <v>1223</v>
      </c>
      <c r="O17" s="315">
        <v>1177</v>
      </c>
    </row>
    <row r="18" spans="1:17" x14ac:dyDescent="0.2">
      <c r="I18" s="68"/>
      <c r="O18" s="313"/>
    </row>
    <row r="19" spans="1:17" x14ac:dyDescent="0.2">
      <c r="A19" s="4" t="s">
        <v>326</v>
      </c>
      <c r="C19" s="8"/>
      <c r="D19" s="8"/>
      <c r="E19" s="8"/>
      <c r="F19" s="8"/>
      <c r="G19" s="8"/>
      <c r="H19" s="8"/>
      <c r="I19" s="68"/>
      <c r="J19" s="8"/>
      <c r="K19" s="8"/>
      <c r="L19" s="8"/>
      <c r="M19" s="8"/>
      <c r="N19" s="8"/>
      <c r="O19" s="307"/>
    </row>
    <row r="20" spans="1:17" x14ac:dyDescent="0.2">
      <c r="A20" s="29" t="s">
        <v>327</v>
      </c>
      <c r="B20" s="5" t="s">
        <v>328</v>
      </c>
      <c r="C20" s="68" t="s">
        <v>329</v>
      </c>
      <c r="D20" s="8" t="s">
        <v>330</v>
      </c>
      <c r="E20" s="8">
        <v>105</v>
      </c>
      <c r="F20" s="8">
        <v>104</v>
      </c>
      <c r="G20" s="8">
        <v>104</v>
      </c>
      <c r="H20" s="8">
        <v>104</v>
      </c>
      <c r="I20" s="68">
        <v>104</v>
      </c>
      <c r="J20" s="68">
        <v>97</v>
      </c>
      <c r="K20" s="68">
        <v>97</v>
      </c>
      <c r="L20" s="165">
        <v>101</v>
      </c>
      <c r="M20" s="8">
        <v>100</v>
      </c>
      <c r="N20" s="8">
        <v>102</v>
      </c>
      <c r="O20" s="307">
        <v>106</v>
      </c>
    </row>
    <row r="21" spans="1:17" x14ac:dyDescent="0.2">
      <c r="A21" s="29" t="s">
        <v>331</v>
      </c>
      <c r="B21" s="5" t="s">
        <v>332</v>
      </c>
      <c r="C21" s="68" t="s">
        <v>333</v>
      </c>
      <c r="D21" s="8" t="s">
        <v>334</v>
      </c>
      <c r="E21" s="68" t="s">
        <v>2380</v>
      </c>
      <c r="F21" s="68" t="s">
        <v>2380</v>
      </c>
      <c r="G21" s="68" t="s">
        <v>2380</v>
      </c>
      <c r="H21" s="68" t="s">
        <v>2380</v>
      </c>
      <c r="I21" s="68" t="s">
        <v>2380</v>
      </c>
      <c r="J21" s="68">
        <v>41</v>
      </c>
      <c r="K21" s="68">
        <v>43</v>
      </c>
      <c r="L21" s="165">
        <v>47</v>
      </c>
      <c r="M21" s="8">
        <v>43</v>
      </c>
      <c r="N21" s="8">
        <v>46</v>
      </c>
      <c r="O21" s="307">
        <v>50</v>
      </c>
    </row>
    <row r="22" spans="1:17" x14ac:dyDescent="0.2">
      <c r="A22" s="29" t="s">
        <v>335</v>
      </c>
      <c r="B22" s="5" t="s">
        <v>336</v>
      </c>
      <c r="C22" s="8">
        <v>8</v>
      </c>
      <c r="D22" s="8" t="s">
        <v>337</v>
      </c>
      <c r="E22" s="68">
        <v>3.2</v>
      </c>
      <c r="F22" s="68">
        <v>3.2</v>
      </c>
      <c r="G22" s="8">
        <v>3</v>
      </c>
      <c r="H22" s="26">
        <v>3</v>
      </c>
      <c r="I22" s="68">
        <v>2.9</v>
      </c>
      <c r="J22" s="68">
        <v>2.4</v>
      </c>
      <c r="K22" s="68">
        <v>2.1</v>
      </c>
      <c r="L22" s="165">
        <v>2.1</v>
      </c>
      <c r="M22" s="26">
        <v>2</v>
      </c>
      <c r="N22" s="8">
        <v>1.8</v>
      </c>
      <c r="O22" s="307">
        <v>1.8</v>
      </c>
    </row>
    <row r="23" spans="1:17" x14ac:dyDescent="0.2">
      <c r="A23" s="5" t="s">
        <v>338</v>
      </c>
      <c r="B23" s="5" t="s">
        <v>339</v>
      </c>
      <c r="C23" s="8"/>
      <c r="D23" s="8" t="s">
        <v>340</v>
      </c>
      <c r="E23" s="8">
        <v>36</v>
      </c>
      <c r="F23" s="8">
        <v>63</v>
      </c>
      <c r="G23" s="8">
        <v>97</v>
      </c>
      <c r="H23" s="8">
        <v>90</v>
      </c>
      <c r="I23" s="68">
        <v>88</v>
      </c>
      <c r="J23" s="68">
        <v>73</v>
      </c>
      <c r="K23" s="68">
        <v>50</v>
      </c>
      <c r="L23" s="165">
        <v>47</v>
      </c>
      <c r="M23" s="8">
        <v>41</v>
      </c>
      <c r="N23" s="8">
        <v>29</v>
      </c>
      <c r="O23" s="307">
        <v>27</v>
      </c>
    </row>
    <row r="24" spans="1:17" x14ac:dyDescent="0.2">
      <c r="A24" s="29" t="s">
        <v>341</v>
      </c>
      <c r="B24" s="5" t="s">
        <v>342</v>
      </c>
      <c r="C24" s="8"/>
      <c r="D24" s="8" t="s">
        <v>343</v>
      </c>
      <c r="E24" s="8">
        <v>17</v>
      </c>
      <c r="F24" s="8">
        <v>19</v>
      </c>
      <c r="G24" s="8">
        <v>22</v>
      </c>
      <c r="H24" s="8">
        <v>31</v>
      </c>
      <c r="I24" s="68">
        <v>30</v>
      </c>
      <c r="J24" s="68">
        <v>34</v>
      </c>
      <c r="K24" s="68">
        <v>33</v>
      </c>
      <c r="L24" s="165">
        <v>38</v>
      </c>
      <c r="M24" s="8">
        <v>42</v>
      </c>
      <c r="N24" s="8">
        <v>41</v>
      </c>
      <c r="O24" s="307">
        <v>36</v>
      </c>
    </row>
    <row r="25" spans="1:17" s="14" customFormat="1" x14ac:dyDescent="0.2">
      <c r="A25" s="4"/>
      <c r="B25" s="5"/>
      <c r="C25" s="8"/>
      <c r="D25" s="8"/>
      <c r="E25" s="8"/>
      <c r="F25" s="8"/>
      <c r="G25" s="8"/>
      <c r="H25" s="8"/>
      <c r="I25" s="68"/>
      <c r="J25" s="8"/>
      <c r="K25" s="8"/>
      <c r="L25" s="8"/>
      <c r="M25" s="8"/>
      <c r="N25" s="8"/>
      <c r="O25" s="307"/>
      <c r="P25" s="5"/>
      <c r="Q25" s="5"/>
    </row>
    <row r="26" spans="1:17" s="14" customFormat="1" x14ac:dyDescent="0.2">
      <c r="A26" s="4" t="s">
        <v>344</v>
      </c>
      <c r="B26" s="29"/>
      <c r="C26" s="68"/>
      <c r="D26" s="68"/>
      <c r="E26" s="68"/>
      <c r="F26" s="68"/>
      <c r="G26" s="68"/>
      <c r="H26" s="68"/>
      <c r="I26" s="68"/>
      <c r="J26" s="68"/>
      <c r="K26" s="68"/>
      <c r="L26" s="68"/>
      <c r="M26" s="68"/>
      <c r="N26" s="68"/>
      <c r="O26" s="311"/>
      <c r="P26" s="29"/>
      <c r="Q26" s="29"/>
    </row>
    <row r="27" spans="1:17" s="14" customFormat="1" x14ac:dyDescent="0.2">
      <c r="A27" s="29" t="s">
        <v>345</v>
      </c>
      <c r="B27" s="29" t="s">
        <v>346</v>
      </c>
      <c r="C27" s="165" t="s">
        <v>347</v>
      </c>
      <c r="D27" s="8" t="s">
        <v>348</v>
      </c>
      <c r="E27" s="68">
        <v>191.7</v>
      </c>
      <c r="F27" s="68">
        <v>199.7</v>
      </c>
      <c r="G27" s="68">
        <v>194</v>
      </c>
      <c r="H27" s="68">
        <v>184</v>
      </c>
      <c r="I27" s="68">
        <v>170</v>
      </c>
      <c r="J27" s="68">
        <v>74.400000000000006</v>
      </c>
      <c r="K27" s="68">
        <v>69.8</v>
      </c>
      <c r="L27" s="165">
        <v>67.599999999999994</v>
      </c>
      <c r="M27" s="26">
        <v>68</v>
      </c>
      <c r="N27" s="8">
        <v>66.900000000000006</v>
      </c>
      <c r="O27" s="307">
        <v>66.900000000000006</v>
      </c>
      <c r="P27" s="29"/>
      <c r="Q27" s="29"/>
    </row>
    <row r="28" spans="1:17" s="14" customFormat="1" x14ac:dyDescent="0.2">
      <c r="A28" s="131" t="s">
        <v>349</v>
      </c>
      <c r="B28" s="29" t="s">
        <v>350</v>
      </c>
      <c r="C28" s="68" t="s">
        <v>351</v>
      </c>
      <c r="D28" s="8" t="s">
        <v>352</v>
      </c>
      <c r="E28" s="68">
        <v>1.4</v>
      </c>
      <c r="F28" s="68">
        <v>1.4</v>
      </c>
      <c r="G28" s="68">
        <v>0.8</v>
      </c>
      <c r="H28" s="68">
        <v>1.4</v>
      </c>
      <c r="I28" s="68">
        <v>1.1000000000000001</v>
      </c>
      <c r="J28" s="68">
        <v>0.9</v>
      </c>
      <c r="K28" s="68">
        <v>0.9</v>
      </c>
      <c r="L28" s="207">
        <v>1.4</v>
      </c>
      <c r="M28" s="8">
        <v>1.3</v>
      </c>
      <c r="N28" s="26">
        <v>1</v>
      </c>
      <c r="O28" s="310">
        <v>0.8</v>
      </c>
      <c r="P28" s="29"/>
      <c r="Q28" s="29"/>
    </row>
    <row r="29" spans="1:17" s="14" customFormat="1" x14ac:dyDescent="0.2">
      <c r="A29" s="149" t="s">
        <v>353</v>
      </c>
      <c r="B29" s="29" t="s">
        <v>354</v>
      </c>
      <c r="C29" s="68">
        <v>2</v>
      </c>
      <c r="D29" s="8" t="s">
        <v>355</v>
      </c>
      <c r="E29" s="68">
        <v>0.5</v>
      </c>
      <c r="F29" s="68">
        <v>0.5</v>
      </c>
      <c r="G29" s="68">
        <v>1.3</v>
      </c>
      <c r="H29" s="68">
        <v>0.6</v>
      </c>
      <c r="I29" s="68">
        <v>0.5</v>
      </c>
      <c r="J29" s="68">
        <v>0.5</v>
      </c>
      <c r="K29" s="68">
        <v>0.5</v>
      </c>
      <c r="L29" s="165">
        <v>0.6</v>
      </c>
      <c r="M29" s="89">
        <v>1</v>
      </c>
      <c r="N29" s="8">
        <v>0.8</v>
      </c>
      <c r="O29" s="307">
        <v>0.6</v>
      </c>
      <c r="P29" s="29"/>
      <c r="Q29" s="29"/>
    </row>
    <row r="30" spans="1:17" s="14" customFormat="1" x14ac:dyDescent="0.2">
      <c r="A30" s="131" t="s">
        <v>356</v>
      </c>
      <c r="B30" s="29" t="s">
        <v>357</v>
      </c>
      <c r="C30" s="68">
        <v>2</v>
      </c>
      <c r="D30" s="8" t="s">
        <v>358</v>
      </c>
      <c r="E30" s="68">
        <v>1.4</v>
      </c>
      <c r="F30" s="68">
        <v>1.6</v>
      </c>
      <c r="G30" s="68">
        <v>1.9</v>
      </c>
      <c r="H30" s="68">
        <v>1.5</v>
      </c>
      <c r="I30" s="68">
        <v>1.5</v>
      </c>
      <c r="J30" s="68">
        <v>1.5</v>
      </c>
      <c r="K30" s="68">
        <v>1.5</v>
      </c>
      <c r="L30" s="165">
        <v>1.4</v>
      </c>
      <c r="M30" s="68">
        <v>1.4</v>
      </c>
      <c r="N30" s="8">
        <v>1.5</v>
      </c>
      <c r="O30" s="307">
        <v>1.6</v>
      </c>
      <c r="P30" s="29"/>
      <c r="Q30" s="29"/>
    </row>
    <row r="31" spans="1:17" s="14" customFormat="1" x14ac:dyDescent="0.2">
      <c r="A31" s="131" t="s">
        <v>359</v>
      </c>
      <c r="B31" s="29" t="s">
        <v>360</v>
      </c>
      <c r="C31" s="68">
        <v>2</v>
      </c>
      <c r="D31" s="8" t="s">
        <v>361</v>
      </c>
      <c r="E31" s="68" t="s">
        <v>2380</v>
      </c>
      <c r="F31" s="68" t="s">
        <v>2380</v>
      </c>
      <c r="G31" s="68" t="s">
        <v>2380</v>
      </c>
      <c r="H31" s="68" t="s">
        <v>2380</v>
      </c>
      <c r="I31" s="68" t="s">
        <v>2380</v>
      </c>
      <c r="J31" s="68">
        <v>11.8</v>
      </c>
      <c r="K31" s="68">
        <v>10.6</v>
      </c>
      <c r="L31" s="165">
        <v>9.5</v>
      </c>
      <c r="M31" s="68">
        <v>8.5</v>
      </c>
      <c r="N31" s="8">
        <v>6.5</v>
      </c>
      <c r="O31" s="307">
        <v>6.2</v>
      </c>
      <c r="P31" s="29"/>
      <c r="Q31" s="29"/>
    </row>
    <row r="32" spans="1:17" s="14" customFormat="1" x14ac:dyDescent="0.2">
      <c r="A32" s="29" t="s">
        <v>362</v>
      </c>
      <c r="B32" s="29" t="s">
        <v>363</v>
      </c>
      <c r="C32" s="165" t="s">
        <v>364</v>
      </c>
      <c r="D32" s="8" t="s">
        <v>365</v>
      </c>
      <c r="E32" s="68">
        <v>220.4</v>
      </c>
      <c r="F32" s="68">
        <v>230.6</v>
      </c>
      <c r="G32" s="68">
        <v>234.6</v>
      </c>
      <c r="H32" s="68">
        <v>235.8</v>
      </c>
      <c r="I32" s="68">
        <v>220.3</v>
      </c>
      <c r="J32" s="68">
        <v>198.2</v>
      </c>
      <c r="K32" s="68">
        <v>197.5</v>
      </c>
      <c r="L32" s="165">
        <v>179.6</v>
      </c>
      <c r="M32" s="8">
        <v>164.2</v>
      </c>
      <c r="N32" s="8">
        <v>159.4</v>
      </c>
      <c r="O32" s="307">
        <v>151.4</v>
      </c>
      <c r="P32" s="29"/>
      <c r="Q32" s="29"/>
    </row>
    <row r="33" spans="1:26" s="14" customFormat="1" x14ac:dyDescent="0.2">
      <c r="A33" s="29" t="s">
        <v>366</v>
      </c>
      <c r="B33" s="29" t="s">
        <v>367</v>
      </c>
      <c r="C33" s="165" t="s">
        <v>368</v>
      </c>
      <c r="D33" s="8" t="s">
        <v>369</v>
      </c>
      <c r="E33" s="68">
        <v>3.2</v>
      </c>
      <c r="F33" s="68">
        <v>3.5</v>
      </c>
      <c r="G33" s="68">
        <v>2.9</v>
      </c>
      <c r="H33" s="68">
        <v>4.3</v>
      </c>
      <c r="I33" s="68">
        <v>4.5</v>
      </c>
      <c r="J33" s="68">
        <v>3.8</v>
      </c>
      <c r="K33" s="68">
        <v>3.4</v>
      </c>
      <c r="L33" s="165">
        <v>1.4</v>
      </c>
      <c r="M33" s="8">
        <v>1.5</v>
      </c>
      <c r="N33" s="8">
        <v>5.0999999999999996</v>
      </c>
      <c r="O33" s="307">
        <v>5.6</v>
      </c>
      <c r="P33" s="29"/>
      <c r="Q33" s="29"/>
    </row>
    <row r="34" spans="1:26" x14ac:dyDescent="0.2">
      <c r="A34" s="149" t="s">
        <v>370</v>
      </c>
      <c r="B34" s="29" t="s">
        <v>371</v>
      </c>
      <c r="C34" s="68">
        <v>2</v>
      </c>
      <c r="D34" s="8" t="s">
        <v>372</v>
      </c>
      <c r="E34" s="68">
        <v>0.7</v>
      </c>
      <c r="F34" s="68">
        <v>0.8</v>
      </c>
      <c r="G34" s="68">
        <v>1.3</v>
      </c>
      <c r="H34" s="68">
        <v>0.8</v>
      </c>
      <c r="I34" s="68">
        <v>1</v>
      </c>
      <c r="J34" s="68">
        <v>1</v>
      </c>
      <c r="K34" s="68">
        <v>1.2</v>
      </c>
      <c r="L34" s="165">
        <v>1.4</v>
      </c>
      <c r="M34" s="68">
        <v>1.2</v>
      </c>
      <c r="N34" s="8">
        <v>1.7</v>
      </c>
      <c r="O34" s="307">
        <v>1.9</v>
      </c>
      <c r="P34" s="29"/>
      <c r="Q34" s="29"/>
    </row>
    <row r="35" spans="1:26" x14ac:dyDescent="0.2">
      <c r="A35" s="131" t="s">
        <v>373</v>
      </c>
      <c r="B35" s="29" t="s">
        <v>374</v>
      </c>
      <c r="C35" s="68">
        <v>2</v>
      </c>
      <c r="D35" s="8" t="s">
        <v>375</v>
      </c>
      <c r="E35" s="68">
        <v>0.3</v>
      </c>
      <c r="F35" s="68">
        <v>0.3</v>
      </c>
      <c r="G35" s="68">
        <v>0.3</v>
      </c>
      <c r="H35" s="68">
        <v>0.4</v>
      </c>
      <c r="I35" s="68">
        <v>0.4</v>
      </c>
      <c r="J35" s="68">
        <v>0.4</v>
      </c>
      <c r="K35" s="68">
        <v>0.4</v>
      </c>
      <c r="L35" s="165">
        <v>0.3</v>
      </c>
      <c r="M35" s="68">
        <v>0.3</v>
      </c>
      <c r="N35" s="8">
        <v>0.3</v>
      </c>
      <c r="O35" s="307">
        <v>0.3</v>
      </c>
      <c r="P35" s="29"/>
      <c r="Q35" s="29"/>
      <c r="R35" s="69"/>
      <c r="S35" s="50"/>
      <c r="T35" s="50"/>
    </row>
    <row r="36" spans="1:26" x14ac:dyDescent="0.2">
      <c r="A36" s="131" t="s">
        <v>376</v>
      </c>
      <c r="B36" s="29" t="s">
        <v>377</v>
      </c>
      <c r="C36" s="68">
        <v>2</v>
      </c>
      <c r="D36" s="8" t="s">
        <v>378</v>
      </c>
      <c r="E36" s="68" t="s">
        <v>2380</v>
      </c>
      <c r="F36" s="68" t="s">
        <v>2380</v>
      </c>
      <c r="G36" s="68" t="s">
        <v>2380</v>
      </c>
      <c r="H36" s="68" t="s">
        <v>2380</v>
      </c>
      <c r="I36" s="68" t="s">
        <v>2380</v>
      </c>
      <c r="J36" s="68">
        <v>24.1</v>
      </c>
      <c r="K36" s="68">
        <v>25.7</v>
      </c>
      <c r="L36" s="165">
        <v>23.5</v>
      </c>
      <c r="M36" s="68">
        <v>22.9</v>
      </c>
      <c r="N36" s="8">
        <v>21.6</v>
      </c>
      <c r="O36" s="307">
        <v>21.5</v>
      </c>
      <c r="P36" s="29"/>
      <c r="Q36" s="29"/>
      <c r="R36" s="69"/>
      <c r="S36" s="50"/>
      <c r="T36" s="50"/>
    </row>
    <row r="37" spans="1:26" x14ac:dyDescent="0.2">
      <c r="I37" s="68"/>
      <c r="O37" s="313"/>
      <c r="R37" s="69"/>
      <c r="S37" s="50"/>
      <c r="T37" s="50"/>
    </row>
    <row r="38" spans="1:26" x14ac:dyDescent="0.2">
      <c r="A38" s="4" t="s">
        <v>379</v>
      </c>
      <c r="B38" s="4"/>
      <c r="C38" s="68"/>
      <c r="D38" s="68"/>
      <c r="E38" s="29"/>
      <c r="F38" s="29"/>
      <c r="G38" s="29"/>
      <c r="H38" s="29"/>
      <c r="I38" s="68"/>
      <c r="J38" s="68"/>
      <c r="K38" s="68"/>
      <c r="L38" s="68"/>
      <c r="M38" s="68"/>
      <c r="N38" s="68"/>
      <c r="O38" s="311"/>
      <c r="P38" s="29"/>
      <c r="Q38" s="29"/>
      <c r="R38" s="69"/>
      <c r="S38" s="50"/>
      <c r="T38" s="50"/>
    </row>
    <row r="39" spans="1:26" x14ac:dyDescent="0.2">
      <c r="A39" s="29" t="s">
        <v>380</v>
      </c>
      <c r="B39" s="29" t="s">
        <v>381</v>
      </c>
      <c r="C39" s="68">
        <v>3</v>
      </c>
      <c r="D39" s="8" t="s">
        <v>382</v>
      </c>
      <c r="E39" s="68" t="s">
        <v>2380</v>
      </c>
      <c r="F39" s="89">
        <v>4.3</v>
      </c>
      <c r="G39" s="89">
        <v>4.3</v>
      </c>
      <c r="H39" s="89">
        <v>3.2</v>
      </c>
      <c r="I39" s="68">
        <v>3.9</v>
      </c>
      <c r="J39" s="68">
        <v>5.9</v>
      </c>
      <c r="K39" s="89">
        <v>5.2705979999999997</v>
      </c>
      <c r="L39" s="89">
        <v>5.2861380000000002</v>
      </c>
      <c r="M39" s="16">
        <v>6.3248540000000002</v>
      </c>
      <c r="N39" s="8">
        <v>7.1</v>
      </c>
      <c r="O39" s="307">
        <v>5.9</v>
      </c>
      <c r="P39" s="29"/>
      <c r="Q39" s="29"/>
      <c r="R39" s="70"/>
      <c r="S39" s="50"/>
      <c r="T39" s="50"/>
    </row>
    <row r="40" spans="1:26" x14ac:dyDescent="0.2">
      <c r="A40" s="131" t="s">
        <v>383</v>
      </c>
      <c r="B40" s="29" t="s">
        <v>384</v>
      </c>
      <c r="C40" s="68">
        <v>3</v>
      </c>
      <c r="D40" s="8" t="s">
        <v>385</v>
      </c>
      <c r="E40" s="68" t="s">
        <v>2380</v>
      </c>
      <c r="F40" s="89">
        <v>15.7</v>
      </c>
      <c r="G40" s="89">
        <v>15.7</v>
      </c>
      <c r="H40" s="89">
        <v>23.7</v>
      </c>
      <c r="I40" s="68">
        <v>33</v>
      </c>
      <c r="J40" s="130">
        <v>35</v>
      </c>
      <c r="K40" s="156">
        <v>38.65</v>
      </c>
      <c r="L40" s="68">
        <v>33</v>
      </c>
      <c r="M40" s="16">
        <v>153.834</v>
      </c>
      <c r="N40" s="26">
        <v>160</v>
      </c>
      <c r="O40" s="310">
        <v>186.9</v>
      </c>
      <c r="P40" s="29"/>
      <c r="Q40" s="29"/>
      <c r="R40" s="70"/>
      <c r="S40" s="50"/>
      <c r="T40" s="50"/>
    </row>
    <row r="41" spans="1:26" x14ac:dyDescent="0.2">
      <c r="A41" s="131" t="s">
        <v>386</v>
      </c>
      <c r="B41" s="29" t="s">
        <v>387</v>
      </c>
      <c r="C41" s="68">
        <v>3</v>
      </c>
      <c r="D41" s="8" t="s">
        <v>388</v>
      </c>
      <c r="E41" s="68" t="s">
        <v>2380</v>
      </c>
      <c r="F41" s="89">
        <v>256</v>
      </c>
      <c r="G41" s="89">
        <v>256</v>
      </c>
      <c r="H41" s="89">
        <v>254</v>
      </c>
      <c r="I41" s="68">
        <v>125</v>
      </c>
      <c r="J41" s="89">
        <v>165.5</v>
      </c>
      <c r="K41" s="89">
        <v>189.50945299999998</v>
      </c>
      <c r="L41" s="68">
        <v>171.5</v>
      </c>
      <c r="M41" s="16">
        <v>140</v>
      </c>
      <c r="N41" s="8">
        <v>119.1</v>
      </c>
      <c r="O41" s="310">
        <v>153</v>
      </c>
      <c r="P41" s="29"/>
      <c r="Q41" s="29"/>
      <c r="R41" s="70"/>
      <c r="S41" s="50"/>
      <c r="T41" s="50"/>
    </row>
    <row r="42" spans="1:26" x14ac:dyDescent="0.2">
      <c r="A42" s="131" t="s">
        <v>389</v>
      </c>
      <c r="B42" s="29" t="s">
        <v>390</v>
      </c>
      <c r="C42" s="68">
        <v>3</v>
      </c>
      <c r="D42" s="8" t="s">
        <v>391</v>
      </c>
      <c r="E42" s="68" t="s">
        <v>2380</v>
      </c>
      <c r="F42" s="89">
        <v>21</v>
      </c>
      <c r="G42" s="89">
        <v>21</v>
      </c>
      <c r="H42" s="89">
        <v>22</v>
      </c>
      <c r="I42" s="68">
        <v>20</v>
      </c>
      <c r="J42" s="89">
        <v>20</v>
      </c>
      <c r="K42" s="68">
        <v>9</v>
      </c>
      <c r="L42" s="68">
        <v>8.3000000000000007</v>
      </c>
      <c r="M42" s="16">
        <v>5</v>
      </c>
      <c r="N42" s="8">
        <v>1.2</v>
      </c>
      <c r="O42" s="310">
        <v>2</v>
      </c>
      <c r="P42" s="29"/>
      <c r="Q42" s="29"/>
      <c r="R42" s="70"/>
      <c r="S42" s="50"/>
      <c r="T42" s="50"/>
    </row>
    <row r="43" spans="1:26" x14ac:dyDescent="0.2">
      <c r="A43" s="131" t="s">
        <v>392</v>
      </c>
      <c r="B43" s="29" t="s">
        <v>393</v>
      </c>
      <c r="C43" s="68">
        <v>3</v>
      </c>
      <c r="D43" s="8" t="s">
        <v>394</v>
      </c>
      <c r="E43" s="68" t="s">
        <v>2380</v>
      </c>
      <c r="F43" s="89">
        <v>169.2</v>
      </c>
      <c r="G43" s="89">
        <v>169.2</v>
      </c>
      <c r="H43" s="89">
        <v>204.2</v>
      </c>
      <c r="I43" s="68">
        <v>208.9</v>
      </c>
      <c r="J43" s="68">
        <v>204.2</v>
      </c>
      <c r="K43" s="89">
        <v>203.63200000000001</v>
      </c>
      <c r="L43" s="89">
        <v>204.12100000000001</v>
      </c>
      <c r="M43" s="16">
        <v>360</v>
      </c>
      <c r="N43" s="8">
        <v>335.8</v>
      </c>
      <c r="O43" s="307">
        <v>403.1</v>
      </c>
      <c r="P43" s="29"/>
      <c r="Q43" s="29"/>
    </row>
    <row r="44" spans="1:26" x14ac:dyDescent="0.2">
      <c r="A44" s="131" t="s">
        <v>395</v>
      </c>
      <c r="B44" s="29" t="s">
        <v>396</v>
      </c>
      <c r="C44" s="68">
        <v>3</v>
      </c>
      <c r="D44" s="8" t="s">
        <v>397</v>
      </c>
      <c r="E44" s="68" t="s">
        <v>2380</v>
      </c>
      <c r="F44" s="89">
        <v>261.7</v>
      </c>
      <c r="G44" s="89">
        <v>261.7</v>
      </c>
      <c r="H44" s="89">
        <v>568.5</v>
      </c>
      <c r="I44" s="68">
        <v>456.9</v>
      </c>
      <c r="J44" s="89">
        <v>662.4</v>
      </c>
      <c r="K44" s="68">
        <v>498.4</v>
      </c>
      <c r="L44" s="89">
        <v>503.887</v>
      </c>
      <c r="M44" s="16">
        <v>620.9</v>
      </c>
      <c r="N44" s="8">
        <v>677.3</v>
      </c>
      <c r="O44" s="307">
        <v>667.9</v>
      </c>
      <c r="P44" s="29"/>
      <c r="Q44" s="29"/>
    </row>
    <row r="45" spans="1:26" x14ac:dyDescent="0.2">
      <c r="I45" s="68"/>
      <c r="L45" s="29"/>
      <c r="O45" s="313"/>
    </row>
    <row r="46" spans="1:26" x14ac:dyDescent="0.2">
      <c r="A46" s="4" t="s">
        <v>398</v>
      </c>
      <c r="C46" s="68"/>
      <c r="D46" s="68"/>
      <c r="H46" s="56"/>
      <c r="I46" s="68"/>
      <c r="J46" s="68"/>
      <c r="K46" s="68"/>
      <c r="L46" s="68"/>
      <c r="M46" s="68"/>
      <c r="N46" s="68"/>
      <c r="O46" s="311"/>
    </row>
    <row r="47" spans="1:26" x14ac:dyDescent="0.2">
      <c r="A47" s="29" t="s">
        <v>399</v>
      </c>
      <c r="B47" s="76" t="s">
        <v>400</v>
      </c>
      <c r="C47" s="68" t="s">
        <v>401</v>
      </c>
      <c r="D47" s="8" t="s">
        <v>402</v>
      </c>
      <c r="E47" s="68" t="s">
        <v>2380</v>
      </c>
      <c r="F47" s="68" t="s">
        <v>2380</v>
      </c>
      <c r="G47" s="68" t="s">
        <v>2380</v>
      </c>
      <c r="H47" s="68" t="s">
        <v>2380</v>
      </c>
      <c r="I47" s="68" t="s">
        <v>2380</v>
      </c>
      <c r="J47" s="68">
        <v>375</v>
      </c>
      <c r="K47" s="68">
        <v>365</v>
      </c>
      <c r="L47" s="68">
        <v>362</v>
      </c>
      <c r="M47" s="8">
        <v>342</v>
      </c>
      <c r="N47" s="8">
        <v>321</v>
      </c>
      <c r="O47" s="307">
        <v>317</v>
      </c>
      <c r="P47" s="29"/>
    </row>
    <row r="48" spans="1:26" x14ac:dyDescent="0.2">
      <c r="A48" s="29" t="s">
        <v>403</v>
      </c>
      <c r="B48" s="76" t="s">
        <v>404</v>
      </c>
      <c r="C48" s="68">
        <v>10</v>
      </c>
      <c r="D48" s="8" t="s">
        <v>405</v>
      </c>
      <c r="E48" s="68" t="s">
        <v>2380</v>
      </c>
      <c r="F48" s="68" t="s">
        <v>2380</v>
      </c>
      <c r="G48" s="68" t="s">
        <v>2380</v>
      </c>
      <c r="H48" s="68" t="s">
        <v>2380</v>
      </c>
      <c r="I48" s="68" t="s">
        <v>2380</v>
      </c>
      <c r="J48" s="68">
        <v>11</v>
      </c>
      <c r="K48" s="68">
        <v>10</v>
      </c>
      <c r="L48" s="68">
        <v>10</v>
      </c>
      <c r="M48" s="8">
        <v>10</v>
      </c>
      <c r="N48" s="8">
        <v>9</v>
      </c>
      <c r="O48" s="307">
        <v>9</v>
      </c>
      <c r="P48" s="29"/>
      <c r="Y48" s="55"/>
      <c r="Z48" s="55"/>
    </row>
    <row r="49" spans="1:26" x14ac:dyDescent="0.2">
      <c r="A49" s="29" t="s">
        <v>406</v>
      </c>
      <c r="B49" s="76" t="s">
        <v>407</v>
      </c>
      <c r="C49" s="68">
        <v>10</v>
      </c>
      <c r="D49" s="8" t="s">
        <v>408</v>
      </c>
      <c r="E49" s="68" t="s">
        <v>2380</v>
      </c>
      <c r="F49" s="68" t="s">
        <v>2380</v>
      </c>
      <c r="G49" s="68" t="s">
        <v>2380</v>
      </c>
      <c r="H49" s="68" t="s">
        <v>2380</v>
      </c>
      <c r="I49" s="68" t="s">
        <v>2380</v>
      </c>
      <c r="J49" s="68">
        <v>38</v>
      </c>
      <c r="K49" s="68">
        <v>37</v>
      </c>
      <c r="L49" s="68">
        <v>22</v>
      </c>
      <c r="M49" s="8">
        <v>20</v>
      </c>
      <c r="N49" s="8">
        <v>18</v>
      </c>
      <c r="O49" s="307">
        <v>17</v>
      </c>
      <c r="P49" s="29"/>
      <c r="Y49" s="55"/>
      <c r="Z49" s="55"/>
    </row>
    <row r="50" spans="1:26" x14ac:dyDescent="0.2">
      <c r="A50" s="29" t="s">
        <v>409</v>
      </c>
      <c r="B50" s="76" t="s">
        <v>410</v>
      </c>
      <c r="C50" s="68" t="s">
        <v>411</v>
      </c>
      <c r="D50" s="8" t="s">
        <v>412</v>
      </c>
      <c r="E50" s="68" t="s">
        <v>2380</v>
      </c>
      <c r="F50" s="68" t="s">
        <v>2380</v>
      </c>
      <c r="G50" s="68" t="s">
        <v>2380</v>
      </c>
      <c r="H50" s="68" t="s">
        <v>2380</v>
      </c>
      <c r="I50" s="68" t="s">
        <v>2380</v>
      </c>
      <c r="J50" s="68">
        <v>482</v>
      </c>
      <c r="K50" s="68">
        <v>495</v>
      </c>
      <c r="L50" s="68">
        <v>498</v>
      </c>
      <c r="M50" s="8">
        <v>497</v>
      </c>
      <c r="N50" s="8">
        <v>509</v>
      </c>
      <c r="O50" s="307">
        <v>480</v>
      </c>
      <c r="P50" s="29"/>
      <c r="Y50" s="55"/>
      <c r="Z50" s="55"/>
    </row>
    <row r="51" spans="1:26" x14ac:dyDescent="0.2">
      <c r="A51" s="131" t="s">
        <v>413</v>
      </c>
      <c r="B51" s="29" t="s">
        <v>414</v>
      </c>
      <c r="C51" s="68"/>
      <c r="D51" s="8" t="s">
        <v>415</v>
      </c>
      <c r="E51" s="29">
        <v>230</v>
      </c>
      <c r="F51" s="29">
        <v>222</v>
      </c>
      <c r="G51" s="29">
        <v>216</v>
      </c>
      <c r="H51" s="56">
        <v>212</v>
      </c>
      <c r="I51" s="68">
        <v>207</v>
      </c>
      <c r="J51" s="68">
        <v>201</v>
      </c>
      <c r="K51" s="68">
        <v>189</v>
      </c>
      <c r="L51" s="68">
        <v>183</v>
      </c>
      <c r="M51" s="8">
        <v>178</v>
      </c>
      <c r="N51" s="8">
        <v>171</v>
      </c>
      <c r="O51" s="307">
        <v>164</v>
      </c>
      <c r="P51" s="29"/>
      <c r="Y51" s="55"/>
      <c r="Z51" s="55"/>
    </row>
    <row r="52" spans="1:26" x14ac:dyDescent="0.2">
      <c r="I52" s="68"/>
      <c r="O52" s="313"/>
      <c r="Y52" s="55"/>
      <c r="Z52" s="55"/>
    </row>
    <row r="53" spans="1:26" x14ac:dyDescent="0.2">
      <c r="A53" s="4" t="s">
        <v>416</v>
      </c>
      <c r="C53" s="8"/>
      <c r="D53" s="8"/>
      <c r="H53" s="56"/>
      <c r="I53" s="68"/>
      <c r="J53" s="8"/>
      <c r="K53" s="8"/>
      <c r="L53" s="8"/>
      <c r="M53" s="8"/>
      <c r="N53" s="8"/>
      <c r="O53" s="307"/>
      <c r="Y53" s="55"/>
      <c r="Z53" s="55"/>
    </row>
    <row r="54" spans="1:26" x14ac:dyDescent="0.2">
      <c r="A54" s="5" t="s">
        <v>417</v>
      </c>
      <c r="B54" s="5" t="s">
        <v>418</v>
      </c>
      <c r="C54" s="8"/>
      <c r="D54" s="8" t="s">
        <v>419</v>
      </c>
      <c r="E54" s="168">
        <v>2065</v>
      </c>
      <c r="F54" s="168">
        <v>2548</v>
      </c>
      <c r="G54" s="168">
        <v>3409</v>
      </c>
      <c r="H54" s="214">
        <v>5941</v>
      </c>
      <c r="I54" s="156">
        <v>20120</v>
      </c>
      <c r="J54" s="156">
        <v>10662</v>
      </c>
      <c r="K54" s="156">
        <v>8185</v>
      </c>
      <c r="L54" s="177">
        <v>11553</v>
      </c>
      <c r="M54" s="177">
        <v>4256</v>
      </c>
      <c r="N54" s="19">
        <v>2839</v>
      </c>
      <c r="O54" s="308">
        <v>-2766</v>
      </c>
      <c r="P54" s="29"/>
      <c r="Y54" s="58"/>
      <c r="Z54" s="58"/>
    </row>
    <row r="55" spans="1:26" x14ac:dyDescent="0.2">
      <c r="A55" s="21" t="s">
        <v>420</v>
      </c>
      <c r="B55" s="5" t="s">
        <v>421</v>
      </c>
      <c r="C55" s="8"/>
      <c r="D55" s="8" t="s">
        <v>422</v>
      </c>
      <c r="E55" s="168">
        <v>3008</v>
      </c>
      <c r="F55" s="168">
        <v>3154</v>
      </c>
      <c r="G55" s="168">
        <v>3335.0120000000002</v>
      </c>
      <c r="H55" s="215">
        <v>3646</v>
      </c>
      <c r="I55" s="156">
        <v>3881</v>
      </c>
      <c r="J55" s="156">
        <v>4079</v>
      </c>
      <c r="K55" s="156">
        <v>4212</v>
      </c>
      <c r="L55" s="177">
        <v>4549.2359999999999</v>
      </c>
      <c r="M55" s="177">
        <v>4628</v>
      </c>
      <c r="N55" s="19">
        <v>4752</v>
      </c>
      <c r="O55" s="308">
        <v>4835</v>
      </c>
      <c r="P55" s="29"/>
      <c r="Y55" s="55"/>
      <c r="Z55" s="55"/>
    </row>
    <row r="56" spans="1:26" x14ac:dyDescent="0.2">
      <c r="A56" s="131" t="s">
        <v>423</v>
      </c>
      <c r="B56" s="76" t="s">
        <v>424</v>
      </c>
      <c r="C56" s="8"/>
      <c r="D56" s="8" t="s">
        <v>425</v>
      </c>
      <c r="E56" s="68" t="s">
        <v>2384</v>
      </c>
      <c r="F56" s="68" t="s">
        <v>2384</v>
      </c>
      <c r="G56" s="68" t="s">
        <v>2384</v>
      </c>
      <c r="H56" s="68" t="s">
        <v>2384</v>
      </c>
      <c r="I56" s="68" t="s">
        <v>2384</v>
      </c>
      <c r="J56" s="19">
        <v>87992.309227999998</v>
      </c>
      <c r="K56" s="19">
        <v>98827.6851844013</v>
      </c>
      <c r="L56" s="19">
        <v>108508.29627799999</v>
      </c>
      <c r="M56" s="19">
        <v>113580</v>
      </c>
      <c r="N56" s="19">
        <v>117186</v>
      </c>
      <c r="O56" s="308">
        <v>114865.813994121</v>
      </c>
      <c r="P56" s="68"/>
      <c r="Y56" s="55"/>
      <c r="Z56" s="55"/>
    </row>
    <row r="57" spans="1:26" x14ac:dyDescent="0.2">
      <c r="A57" s="131" t="s">
        <v>426</v>
      </c>
      <c r="B57" s="5" t="s">
        <v>427</v>
      </c>
      <c r="C57" s="8"/>
      <c r="D57" s="8" t="s">
        <v>428</v>
      </c>
      <c r="E57" s="68" t="s">
        <v>2384</v>
      </c>
      <c r="F57" s="68" t="s">
        <v>2384</v>
      </c>
      <c r="G57" s="68" t="s">
        <v>2384</v>
      </c>
      <c r="H57" s="68" t="s">
        <v>2384</v>
      </c>
      <c r="I57" s="68" t="s">
        <v>2384</v>
      </c>
      <c r="J57" s="156">
        <v>83974.026276387507</v>
      </c>
      <c r="K57" s="156">
        <v>94642.066211651298</v>
      </c>
      <c r="L57" s="177">
        <v>103484.821056774</v>
      </c>
      <c r="M57" s="177">
        <v>107538.19981799999</v>
      </c>
      <c r="N57" s="19">
        <v>110062</v>
      </c>
      <c r="O57" s="308">
        <v>107093.693319121</v>
      </c>
      <c r="P57" s="29"/>
    </row>
    <row r="58" spans="1:26" x14ac:dyDescent="0.2">
      <c r="A58" s="21" t="s">
        <v>429</v>
      </c>
      <c r="B58" s="5" t="s">
        <v>430</v>
      </c>
      <c r="C58" s="8"/>
      <c r="D58" s="8" t="s">
        <v>431</v>
      </c>
      <c r="E58" s="168">
        <v>801</v>
      </c>
      <c r="F58" s="168">
        <v>803</v>
      </c>
      <c r="G58" s="168">
        <v>823</v>
      </c>
      <c r="H58" s="215">
        <v>843</v>
      </c>
      <c r="I58" s="156">
        <v>865</v>
      </c>
      <c r="J58" s="156">
        <v>894</v>
      </c>
      <c r="K58" s="156">
        <v>907</v>
      </c>
      <c r="L58" s="177">
        <v>932.12372300000004</v>
      </c>
      <c r="M58" s="177">
        <v>965</v>
      </c>
      <c r="N58" s="19">
        <v>996</v>
      </c>
      <c r="O58" s="308">
        <v>1020</v>
      </c>
      <c r="R58" s="50"/>
      <c r="S58" s="52"/>
      <c r="T58" s="52"/>
      <c r="U58" s="51"/>
      <c r="V58" s="51"/>
      <c r="W58" s="50"/>
    </row>
    <row r="59" spans="1:26" x14ac:dyDescent="0.2">
      <c r="A59" s="29" t="s">
        <v>432</v>
      </c>
      <c r="B59" s="5" t="s">
        <v>433</v>
      </c>
      <c r="C59" s="8"/>
      <c r="D59" s="8" t="s">
        <v>434</v>
      </c>
      <c r="E59" s="168">
        <v>671728</v>
      </c>
      <c r="F59" s="168">
        <v>760585</v>
      </c>
      <c r="G59" s="168">
        <v>858587</v>
      </c>
      <c r="H59" s="169">
        <v>984592</v>
      </c>
      <c r="I59" s="156">
        <v>1101593</v>
      </c>
      <c r="J59" s="156">
        <v>1219539</v>
      </c>
      <c r="K59" s="156">
        <v>1349747</v>
      </c>
      <c r="L59" s="177">
        <v>1463325</v>
      </c>
      <c r="M59" s="177">
        <v>1546000</v>
      </c>
      <c r="N59" s="19">
        <v>1624443</v>
      </c>
      <c r="O59" s="308">
        <v>1682956</v>
      </c>
    </row>
    <row r="60" spans="1:26" x14ac:dyDescent="0.2">
      <c r="A60" s="29" t="s">
        <v>435</v>
      </c>
      <c r="B60" s="5" t="s">
        <v>436</v>
      </c>
      <c r="C60" s="8"/>
      <c r="D60" s="8" t="s">
        <v>437</v>
      </c>
      <c r="E60" s="168">
        <v>1524</v>
      </c>
      <c r="F60" s="168">
        <v>1560</v>
      </c>
      <c r="G60" s="168">
        <v>1475</v>
      </c>
      <c r="H60" s="169">
        <v>1160</v>
      </c>
      <c r="I60" s="156">
        <v>1464</v>
      </c>
      <c r="J60" s="156">
        <v>1673</v>
      </c>
      <c r="K60" s="156">
        <v>1764</v>
      </c>
      <c r="L60" s="177">
        <v>2131.5705029999999</v>
      </c>
      <c r="M60" s="177">
        <v>2352</v>
      </c>
      <c r="N60" s="19">
        <v>2701</v>
      </c>
      <c r="O60" s="308">
        <v>2972</v>
      </c>
    </row>
    <row r="61" spans="1:26" x14ac:dyDescent="0.2">
      <c r="A61" s="29" t="s">
        <v>438</v>
      </c>
      <c r="B61" s="5" t="s">
        <v>439</v>
      </c>
      <c r="C61" s="8"/>
      <c r="D61" s="8" t="s">
        <v>440</v>
      </c>
      <c r="E61" s="216">
        <v>1552.2</v>
      </c>
      <c r="F61" s="216">
        <v>1708</v>
      </c>
      <c r="G61" s="216">
        <v>1728.9</v>
      </c>
      <c r="H61" s="169">
        <v>1380.2</v>
      </c>
      <c r="I61" s="156">
        <v>1723</v>
      </c>
      <c r="J61" s="156">
        <v>1940</v>
      </c>
      <c r="K61" s="156">
        <v>1990</v>
      </c>
      <c r="L61" s="177">
        <v>2390.2245640000001</v>
      </c>
      <c r="M61" s="177">
        <v>2634</v>
      </c>
      <c r="N61" s="19">
        <v>3005</v>
      </c>
      <c r="O61" s="308">
        <v>3284</v>
      </c>
      <c r="P61" s="29"/>
    </row>
    <row r="62" spans="1:26" x14ac:dyDescent="0.2">
      <c r="A62" s="21" t="s">
        <v>441</v>
      </c>
      <c r="B62" s="5" t="s">
        <v>442</v>
      </c>
      <c r="C62" s="8"/>
      <c r="D62" s="8" t="s">
        <v>443</v>
      </c>
      <c r="E62" s="168">
        <v>2106</v>
      </c>
      <c r="F62" s="168">
        <v>2649</v>
      </c>
      <c r="G62" s="168">
        <v>3160</v>
      </c>
      <c r="H62" s="215">
        <v>4313</v>
      </c>
      <c r="I62" s="156">
        <v>5423</v>
      </c>
      <c r="J62" s="156">
        <v>6134</v>
      </c>
      <c r="K62" s="156">
        <v>6842</v>
      </c>
      <c r="L62" s="177">
        <v>6514.2359330000008</v>
      </c>
      <c r="M62" s="177">
        <v>7271</v>
      </c>
      <c r="N62" s="19">
        <v>8165</v>
      </c>
      <c r="O62" s="308">
        <v>9063</v>
      </c>
    </row>
    <row r="63" spans="1:26" x14ac:dyDescent="0.2">
      <c r="A63" s="21" t="s">
        <v>444</v>
      </c>
      <c r="B63" s="5" t="s">
        <v>445</v>
      </c>
      <c r="C63" s="8"/>
      <c r="D63" s="8" t="s">
        <v>446</v>
      </c>
      <c r="E63" s="168">
        <v>1440</v>
      </c>
      <c r="F63" s="168">
        <v>1819</v>
      </c>
      <c r="G63" s="168">
        <v>1943.5</v>
      </c>
      <c r="H63" s="215">
        <v>2040</v>
      </c>
      <c r="I63" s="156">
        <v>2673</v>
      </c>
      <c r="J63" s="156">
        <v>3197</v>
      </c>
      <c r="K63" s="156">
        <v>3684</v>
      </c>
      <c r="L63" s="177">
        <v>4166.7325166999999</v>
      </c>
      <c r="M63" s="177">
        <v>4424</v>
      </c>
      <c r="N63" s="19">
        <v>4713</v>
      </c>
      <c r="O63" s="308">
        <v>5089</v>
      </c>
    </row>
    <row r="64" spans="1:26" x14ac:dyDescent="0.2">
      <c r="D64" s="8"/>
      <c r="E64" s="169"/>
      <c r="F64" s="169"/>
      <c r="G64" s="169"/>
      <c r="H64" s="169"/>
      <c r="I64" s="156"/>
      <c r="J64" s="169"/>
      <c r="K64" s="169"/>
      <c r="L64" s="169"/>
      <c r="O64" s="313"/>
    </row>
    <row r="65" spans="1:17" x14ac:dyDescent="0.2">
      <c r="A65" s="4" t="s">
        <v>447</v>
      </c>
      <c r="C65" s="8"/>
      <c r="E65" s="171"/>
      <c r="F65" s="171"/>
      <c r="G65" s="171"/>
      <c r="H65" s="171"/>
      <c r="I65" s="156"/>
      <c r="J65" s="171"/>
      <c r="K65" s="171"/>
      <c r="L65" s="171"/>
      <c r="M65" s="8"/>
      <c r="N65" s="8"/>
      <c r="O65" s="307"/>
      <c r="Q65" s="60"/>
    </row>
    <row r="66" spans="1:17" x14ac:dyDescent="0.2">
      <c r="A66" s="5" t="s">
        <v>448</v>
      </c>
      <c r="B66" s="5" t="s">
        <v>449</v>
      </c>
      <c r="C66" s="8">
        <v>4</v>
      </c>
      <c r="D66" s="8" t="s">
        <v>450</v>
      </c>
      <c r="E66" s="171">
        <v>105</v>
      </c>
      <c r="F66" s="171">
        <v>106</v>
      </c>
      <c r="G66" s="171">
        <v>111</v>
      </c>
      <c r="H66" s="171">
        <v>115</v>
      </c>
      <c r="I66" s="156">
        <v>118</v>
      </c>
      <c r="J66" s="156">
        <v>121</v>
      </c>
      <c r="K66" s="156">
        <v>124</v>
      </c>
      <c r="L66" s="177">
        <v>133</v>
      </c>
      <c r="M66" s="8">
        <v>139</v>
      </c>
      <c r="N66" s="8">
        <v>141</v>
      </c>
      <c r="O66" s="307">
        <v>145</v>
      </c>
    </row>
    <row r="67" spans="1:17" x14ac:dyDescent="0.2">
      <c r="A67" s="21" t="s">
        <v>451</v>
      </c>
      <c r="B67" s="5" t="s">
        <v>452</v>
      </c>
      <c r="C67" s="68" t="s">
        <v>453</v>
      </c>
      <c r="D67" s="8" t="s">
        <v>454</v>
      </c>
      <c r="E67" s="171">
        <v>94</v>
      </c>
      <c r="F67" s="171">
        <v>91</v>
      </c>
      <c r="G67" s="171">
        <v>89</v>
      </c>
      <c r="H67" s="171">
        <v>94</v>
      </c>
      <c r="I67" s="156">
        <v>98</v>
      </c>
      <c r="J67" s="156">
        <v>103</v>
      </c>
      <c r="K67" s="156">
        <v>104</v>
      </c>
      <c r="L67" s="177">
        <v>107</v>
      </c>
      <c r="M67" s="8">
        <v>108</v>
      </c>
      <c r="N67" s="8">
        <v>110</v>
      </c>
      <c r="O67" s="307">
        <v>113</v>
      </c>
    </row>
    <row r="68" spans="1:17" x14ac:dyDescent="0.2">
      <c r="A68" s="21" t="s">
        <v>455</v>
      </c>
      <c r="B68" s="5" t="s">
        <v>456</v>
      </c>
      <c r="C68" s="8" t="s">
        <v>457</v>
      </c>
      <c r="D68" s="8" t="s">
        <v>458</v>
      </c>
      <c r="E68" s="171">
        <v>2029</v>
      </c>
      <c r="F68" s="171">
        <v>1953</v>
      </c>
      <c r="G68" s="171">
        <v>1909</v>
      </c>
      <c r="H68" s="171">
        <v>1989</v>
      </c>
      <c r="I68" s="156">
        <v>2066</v>
      </c>
      <c r="J68" s="156">
        <v>2103</v>
      </c>
      <c r="K68" s="156">
        <v>2145</v>
      </c>
      <c r="L68" s="177">
        <v>2157</v>
      </c>
      <c r="M68" s="177">
        <v>2219</v>
      </c>
      <c r="N68" s="177">
        <v>2193</v>
      </c>
      <c r="O68" s="316">
        <v>2238</v>
      </c>
      <c r="P68" s="29"/>
    </row>
    <row r="69" spans="1:17" x14ac:dyDescent="0.2">
      <c r="A69" s="21" t="s">
        <v>459</v>
      </c>
      <c r="B69" s="5" t="s">
        <v>460</v>
      </c>
      <c r="C69" s="8" t="s">
        <v>461</v>
      </c>
      <c r="D69" s="8" t="s">
        <v>462</v>
      </c>
      <c r="E69" s="171">
        <v>10450</v>
      </c>
      <c r="F69" s="171">
        <v>9805</v>
      </c>
      <c r="G69" s="171">
        <v>9827</v>
      </c>
      <c r="H69" s="171">
        <v>10345</v>
      </c>
      <c r="I69" s="156">
        <v>10429</v>
      </c>
      <c r="J69" s="156">
        <v>11007</v>
      </c>
      <c r="K69" s="156">
        <v>11102</v>
      </c>
      <c r="L69" s="177">
        <v>11350</v>
      </c>
      <c r="M69" s="177">
        <v>11674</v>
      </c>
      <c r="N69" s="177">
        <v>11869</v>
      </c>
      <c r="O69" s="316">
        <v>11982</v>
      </c>
      <c r="P69" s="29"/>
    </row>
    <row r="70" spans="1:17" x14ac:dyDescent="0.2">
      <c r="D70" s="29"/>
      <c r="E70" s="169"/>
      <c r="F70" s="169"/>
      <c r="G70" s="169"/>
      <c r="H70" s="169"/>
      <c r="I70" s="156"/>
      <c r="J70" s="169"/>
      <c r="K70" s="169"/>
      <c r="L70" s="169"/>
      <c r="O70" s="313"/>
    </row>
    <row r="71" spans="1:17" x14ac:dyDescent="0.2">
      <c r="A71" s="4" t="s">
        <v>463</v>
      </c>
      <c r="B71" s="29"/>
      <c r="C71" s="29"/>
      <c r="E71" s="169"/>
      <c r="F71" s="169"/>
      <c r="G71" s="169"/>
      <c r="H71" s="169"/>
      <c r="I71" s="156"/>
      <c r="J71" s="147"/>
      <c r="K71" s="147"/>
      <c r="L71" s="147"/>
      <c r="M71" s="29"/>
      <c r="N71" s="29"/>
      <c r="O71" s="317"/>
    </row>
    <row r="72" spans="1:17" x14ac:dyDescent="0.2">
      <c r="A72" s="5" t="s">
        <v>464</v>
      </c>
      <c r="B72" s="29" t="s">
        <v>465</v>
      </c>
      <c r="C72" s="29"/>
      <c r="D72" s="8" t="s">
        <v>466</v>
      </c>
      <c r="E72" s="68" t="s">
        <v>2384</v>
      </c>
      <c r="F72" s="68" t="s">
        <v>2384</v>
      </c>
      <c r="G72" s="171">
        <v>2923</v>
      </c>
      <c r="H72" s="171">
        <v>2997</v>
      </c>
      <c r="I72" s="156">
        <v>2773</v>
      </c>
      <c r="J72" s="156">
        <v>2687</v>
      </c>
      <c r="K72" s="156">
        <v>2733</v>
      </c>
      <c r="L72" s="177">
        <v>2545</v>
      </c>
      <c r="M72" s="177">
        <v>2484</v>
      </c>
      <c r="N72" s="177">
        <v>2471</v>
      </c>
      <c r="O72" s="316">
        <v>2467</v>
      </c>
    </row>
    <row r="73" spans="1:17" x14ac:dyDescent="0.2">
      <c r="A73" s="29" t="s">
        <v>467</v>
      </c>
      <c r="B73" s="29" t="s">
        <v>468</v>
      </c>
      <c r="C73" s="29"/>
      <c r="D73" s="8" t="s">
        <v>469</v>
      </c>
      <c r="E73" s="68" t="s">
        <v>2384</v>
      </c>
      <c r="F73" s="68" t="s">
        <v>2384</v>
      </c>
      <c r="G73" s="171">
        <v>1346</v>
      </c>
      <c r="H73" s="171">
        <v>1304</v>
      </c>
      <c r="I73" s="156">
        <v>1216</v>
      </c>
      <c r="J73" s="156">
        <v>1180</v>
      </c>
      <c r="K73" s="156">
        <v>1154</v>
      </c>
      <c r="L73" s="177">
        <v>1120</v>
      </c>
      <c r="M73" s="177">
        <v>1086</v>
      </c>
      <c r="N73" s="177">
        <v>1051</v>
      </c>
      <c r="O73" s="316">
        <v>1009</v>
      </c>
    </row>
    <row r="74" spans="1:17" x14ac:dyDescent="0.2">
      <c r="A74" s="5" t="s">
        <v>470</v>
      </c>
      <c r="B74" s="29" t="s">
        <v>471</v>
      </c>
      <c r="C74" s="29"/>
      <c r="D74" s="8" t="s">
        <v>472</v>
      </c>
      <c r="E74" s="68" t="s">
        <v>2384</v>
      </c>
      <c r="F74" s="68" t="s">
        <v>2384</v>
      </c>
      <c r="G74" s="171">
        <v>1577</v>
      </c>
      <c r="H74" s="171">
        <v>1693</v>
      </c>
      <c r="I74" s="156">
        <v>1557</v>
      </c>
      <c r="J74" s="156">
        <v>1507</v>
      </c>
      <c r="K74" s="156">
        <v>1579</v>
      </c>
      <c r="L74" s="177">
        <v>1425</v>
      </c>
      <c r="M74" s="177">
        <v>1398</v>
      </c>
      <c r="N74" s="177">
        <v>1420</v>
      </c>
      <c r="O74" s="316">
        <v>1458</v>
      </c>
    </row>
    <row r="75" spans="1:17" ht="14.25" x14ac:dyDescent="0.2">
      <c r="A75" s="5" t="s">
        <v>473</v>
      </c>
      <c r="B75" s="29" t="s">
        <v>474</v>
      </c>
      <c r="C75" s="29"/>
      <c r="D75" s="8" t="s">
        <v>475</v>
      </c>
      <c r="E75" s="68" t="s">
        <v>2384</v>
      </c>
      <c r="F75" s="68" t="s">
        <v>2384</v>
      </c>
      <c r="G75" s="8">
        <v>2.6</v>
      </c>
      <c r="H75" s="8">
        <v>2.8</v>
      </c>
      <c r="I75" s="68">
        <v>2.6</v>
      </c>
      <c r="J75" s="89">
        <v>2.673</v>
      </c>
      <c r="K75" s="68">
        <v>2.6</v>
      </c>
      <c r="L75" s="207">
        <v>2.5539999999999998</v>
      </c>
      <c r="M75" s="207">
        <v>2.6</v>
      </c>
      <c r="N75" s="177">
        <v>2.4</v>
      </c>
      <c r="O75" s="316">
        <v>2.5</v>
      </c>
    </row>
    <row r="76" spans="1:17" ht="14.25" x14ac:dyDescent="0.2">
      <c r="A76" s="5" t="s">
        <v>476</v>
      </c>
      <c r="B76" s="29" t="s">
        <v>477</v>
      </c>
      <c r="C76" s="29"/>
      <c r="D76" s="8" t="s">
        <v>478</v>
      </c>
      <c r="E76" s="68" t="s">
        <v>2384</v>
      </c>
      <c r="F76" s="68" t="s">
        <v>2384</v>
      </c>
      <c r="G76" s="8">
        <v>0.5</v>
      </c>
      <c r="H76" s="8">
        <v>0.7</v>
      </c>
      <c r="I76" s="68">
        <v>0.8</v>
      </c>
      <c r="J76" s="89">
        <v>0.77500000000000002</v>
      </c>
      <c r="K76" s="68">
        <v>0.8</v>
      </c>
      <c r="L76" s="207">
        <v>0.72399999999999998</v>
      </c>
      <c r="M76" s="207">
        <v>0.8</v>
      </c>
      <c r="N76" s="177">
        <v>0.8</v>
      </c>
      <c r="O76" s="316">
        <v>0.8</v>
      </c>
    </row>
    <row r="77" spans="1:17" x14ac:dyDescent="0.2">
      <c r="A77" s="5" t="s">
        <v>479</v>
      </c>
      <c r="B77" s="76" t="s">
        <v>480</v>
      </c>
      <c r="C77" s="29"/>
      <c r="D77" s="8" t="s">
        <v>481</v>
      </c>
      <c r="E77" s="68" t="s">
        <v>2384</v>
      </c>
      <c r="F77" s="68" t="s">
        <v>2384</v>
      </c>
      <c r="G77" s="156">
        <v>111</v>
      </c>
      <c r="H77" s="156">
        <v>116</v>
      </c>
      <c r="I77" s="156">
        <v>129</v>
      </c>
      <c r="J77" s="156">
        <v>138</v>
      </c>
      <c r="K77" s="156">
        <v>137</v>
      </c>
      <c r="L77" s="177">
        <v>137</v>
      </c>
      <c r="M77" s="177">
        <v>157</v>
      </c>
      <c r="N77" s="177">
        <v>143</v>
      </c>
      <c r="O77" s="316">
        <v>152.36232099999998</v>
      </c>
    </row>
    <row r="78" spans="1:17" x14ac:dyDescent="0.2">
      <c r="A78" s="5" t="s">
        <v>482</v>
      </c>
      <c r="B78" s="29" t="s">
        <v>483</v>
      </c>
      <c r="C78" s="29"/>
      <c r="D78" s="8" t="s">
        <v>484</v>
      </c>
      <c r="E78" s="68" t="s">
        <v>2384</v>
      </c>
      <c r="F78" s="68" t="s">
        <v>2384</v>
      </c>
      <c r="G78" s="171">
        <v>6057</v>
      </c>
      <c r="H78" s="171">
        <v>5732</v>
      </c>
      <c r="I78" s="156">
        <v>5208</v>
      </c>
      <c r="J78" s="156">
        <v>5237</v>
      </c>
      <c r="K78" s="156">
        <v>5277</v>
      </c>
      <c r="L78" s="177">
        <v>5357</v>
      </c>
      <c r="M78" s="177">
        <v>5496</v>
      </c>
      <c r="N78" s="177">
        <v>5594</v>
      </c>
      <c r="O78" s="316">
        <v>5500.2836930000003</v>
      </c>
    </row>
    <row r="79" spans="1:17" x14ac:dyDescent="0.2">
      <c r="A79" s="5" t="s">
        <v>485</v>
      </c>
      <c r="B79" s="29" t="s">
        <v>486</v>
      </c>
      <c r="C79" s="29"/>
      <c r="D79" s="8" t="s">
        <v>487</v>
      </c>
      <c r="E79" s="68" t="s">
        <v>2384</v>
      </c>
      <c r="F79" s="68" t="s">
        <v>2384</v>
      </c>
      <c r="G79" s="171">
        <v>399</v>
      </c>
      <c r="H79" s="171">
        <v>415</v>
      </c>
      <c r="I79" s="156">
        <v>402</v>
      </c>
      <c r="J79" s="156">
        <v>398</v>
      </c>
      <c r="K79" s="156">
        <v>394</v>
      </c>
      <c r="L79" s="177">
        <v>392</v>
      </c>
      <c r="M79" s="177">
        <v>370</v>
      </c>
      <c r="N79" s="177">
        <v>371</v>
      </c>
      <c r="O79" s="316">
        <v>367.85900000000004</v>
      </c>
    </row>
    <row r="80" spans="1:17" x14ac:dyDescent="0.2">
      <c r="A80" s="5" t="s">
        <v>488</v>
      </c>
      <c r="B80" s="29" t="s">
        <v>489</v>
      </c>
      <c r="C80" s="29"/>
      <c r="D80" s="8" t="s">
        <v>490</v>
      </c>
      <c r="E80" s="68" t="s">
        <v>2384</v>
      </c>
      <c r="F80" s="68" t="s">
        <v>2384</v>
      </c>
      <c r="G80" s="171">
        <v>55</v>
      </c>
      <c r="H80" s="171">
        <v>59</v>
      </c>
      <c r="I80" s="156">
        <v>57</v>
      </c>
      <c r="J80" s="156">
        <v>56</v>
      </c>
      <c r="K80" s="156">
        <v>56</v>
      </c>
      <c r="L80" s="177">
        <v>63</v>
      </c>
      <c r="M80" s="177">
        <v>64</v>
      </c>
      <c r="N80" s="177">
        <v>61</v>
      </c>
      <c r="O80" s="316">
        <v>63.567</v>
      </c>
    </row>
    <row r="81" spans="1:15" x14ac:dyDescent="0.2">
      <c r="A81" s="5" t="s">
        <v>491</v>
      </c>
      <c r="B81" s="29" t="s">
        <v>492</v>
      </c>
      <c r="C81" s="29"/>
      <c r="D81" s="8" t="s">
        <v>493</v>
      </c>
      <c r="E81" s="68" t="s">
        <v>2384</v>
      </c>
      <c r="F81" s="68" t="s">
        <v>2384</v>
      </c>
      <c r="G81" s="171">
        <v>140</v>
      </c>
      <c r="H81" s="171">
        <v>160</v>
      </c>
      <c r="I81" s="156">
        <v>121</v>
      </c>
      <c r="J81" s="156">
        <v>167</v>
      </c>
      <c r="K81" s="156">
        <v>183</v>
      </c>
      <c r="L81" s="177">
        <v>177</v>
      </c>
      <c r="M81" s="177">
        <v>157</v>
      </c>
      <c r="N81" s="177">
        <v>189</v>
      </c>
      <c r="O81" s="316">
        <v>101.937</v>
      </c>
    </row>
    <row r="82" spans="1:15" x14ac:dyDescent="0.2">
      <c r="A82" s="5" t="s">
        <v>494</v>
      </c>
      <c r="B82" s="29" t="s">
        <v>495</v>
      </c>
      <c r="C82" s="29"/>
      <c r="D82" s="8" t="s">
        <v>496</v>
      </c>
      <c r="E82" s="68" t="s">
        <v>2384</v>
      </c>
      <c r="F82" s="68" t="s">
        <v>2384</v>
      </c>
      <c r="G82" s="171">
        <v>47</v>
      </c>
      <c r="H82" s="171">
        <v>50</v>
      </c>
      <c r="I82" s="156">
        <v>49</v>
      </c>
      <c r="J82" s="156">
        <v>44</v>
      </c>
      <c r="K82" s="156">
        <v>48</v>
      </c>
      <c r="L82" s="177">
        <v>54</v>
      </c>
      <c r="M82" s="177">
        <v>44</v>
      </c>
      <c r="N82" s="177">
        <v>42</v>
      </c>
      <c r="O82" s="316">
        <v>92</v>
      </c>
    </row>
    <row r="83" spans="1:15" x14ac:dyDescent="0.2">
      <c r="A83" s="5" t="s">
        <v>497</v>
      </c>
      <c r="B83" s="29" t="s">
        <v>498</v>
      </c>
      <c r="C83" s="29"/>
      <c r="D83" s="8" t="s">
        <v>499</v>
      </c>
      <c r="E83" s="68" t="s">
        <v>2384</v>
      </c>
      <c r="F83" s="68" t="s">
        <v>2384</v>
      </c>
      <c r="G83" s="8" t="s">
        <v>2385</v>
      </c>
      <c r="H83" s="8" t="s">
        <v>2386</v>
      </c>
      <c r="I83" s="68" t="s">
        <v>2386</v>
      </c>
      <c r="J83" s="68" t="s">
        <v>2386</v>
      </c>
      <c r="K83" s="68" t="s">
        <v>2387</v>
      </c>
      <c r="L83" s="68" t="s">
        <v>2387</v>
      </c>
      <c r="M83" s="68" t="s">
        <v>2388</v>
      </c>
      <c r="N83" s="8" t="s">
        <v>2389</v>
      </c>
      <c r="O83" s="307" t="s">
        <v>2390</v>
      </c>
    </row>
    <row r="84" spans="1:15" x14ac:dyDescent="0.2">
      <c r="D84" s="29"/>
      <c r="E84" s="68"/>
      <c r="F84" s="8"/>
      <c r="I84" s="68"/>
      <c r="O84" s="313"/>
    </row>
    <row r="85" spans="1:15" x14ac:dyDescent="0.2">
      <c r="A85" s="4" t="s">
        <v>500</v>
      </c>
      <c r="B85" s="29"/>
      <c r="C85" s="29"/>
      <c r="E85" s="68"/>
      <c r="F85" s="8"/>
      <c r="G85" s="8"/>
      <c r="H85" s="8"/>
      <c r="I85" s="68"/>
      <c r="J85" s="29"/>
      <c r="K85" s="29"/>
      <c r="L85" s="29"/>
      <c r="M85" s="29"/>
      <c r="N85" s="29"/>
      <c r="O85" s="317"/>
    </row>
    <row r="86" spans="1:15" x14ac:dyDescent="0.2">
      <c r="A86" s="5" t="s">
        <v>501</v>
      </c>
      <c r="B86" s="29" t="s">
        <v>502</v>
      </c>
      <c r="C86" s="29"/>
      <c r="D86" s="8" t="s">
        <v>503</v>
      </c>
      <c r="E86" s="68" t="s">
        <v>2384</v>
      </c>
      <c r="F86" s="68" t="s">
        <v>2384</v>
      </c>
      <c r="G86" s="171">
        <v>25000</v>
      </c>
      <c r="H86" s="171">
        <v>24000</v>
      </c>
      <c r="I86" s="156">
        <v>24000</v>
      </c>
      <c r="J86" s="156">
        <v>21935</v>
      </c>
      <c r="K86" s="156">
        <v>20901</v>
      </c>
      <c r="L86" s="177">
        <v>19200</v>
      </c>
      <c r="M86" s="19">
        <v>16768</v>
      </c>
      <c r="N86" s="19">
        <v>16092</v>
      </c>
      <c r="O86" s="308">
        <v>19080</v>
      </c>
    </row>
    <row r="87" spans="1:15" x14ac:dyDescent="0.2">
      <c r="A87" s="5" t="s">
        <v>504</v>
      </c>
      <c r="B87" s="29" t="s">
        <v>505</v>
      </c>
      <c r="C87" s="29"/>
      <c r="D87" s="8" t="s">
        <v>506</v>
      </c>
      <c r="E87" s="68" t="s">
        <v>2384</v>
      </c>
      <c r="F87" s="68" t="s">
        <v>2384</v>
      </c>
      <c r="G87" s="171">
        <v>38200</v>
      </c>
      <c r="H87" s="171">
        <v>62000</v>
      </c>
      <c r="I87" s="156">
        <v>64431</v>
      </c>
      <c r="J87" s="156">
        <v>79121</v>
      </c>
      <c r="K87" s="156">
        <v>85455</v>
      </c>
      <c r="L87" s="177">
        <v>87073</v>
      </c>
      <c r="M87" s="19">
        <v>86884</v>
      </c>
      <c r="N87" s="19">
        <v>89075</v>
      </c>
      <c r="O87" s="308">
        <v>96891</v>
      </c>
    </row>
    <row r="88" spans="1:15" x14ac:dyDescent="0.2">
      <c r="A88" s="5" t="s">
        <v>507</v>
      </c>
      <c r="B88" s="29" t="s">
        <v>508</v>
      </c>
      <c r="C88" s="29"/>
      <c r="D88" s="8" t="s">
        <v>509</v>
      </c>
      <c r="E88" s="68" t="s">
        <v>2384</v>
      </c>
      <c r="F88" s="68" t="s">
        <v>2384</v>
      </c>
      <c r="G88" s="171">
        <v>430</v>
      </c>
      <c r="H88" s="171">
        <v>450</v>
      </c>
      <c r="I88" s="156">
        <v>625</v>
      </c>
      <c r="J88" s="156">
        <v>654</v>
      </c>
      <c r="K88" s="156">
        <v>636</v>
      </c>
      <c r="L88" s="177">
        <v>509</v>
      </c>
      <c r="M88" s="19">
        <v>540</v>
      </c>
      <c r="N88" s="19">
        <v>559</v>
      </c>
      <c r="O88" s="308">
        <v>569</v>
      </c>
    </row>
    <row r="89" spans="1:15" x14ac:dyDescent="0.2">
      <c r="A89" s="5" t="s">
        <v>510</v>
      </c>
      <c r="B89" s="29" t="s">
        <v>511</v>
      </c>
      <c r="C89" s="29"/>
      <c r="D89" s="8" t="s">
        <v>512</v>
      </c>
      <c r="E89" s="68" t="s">
        <v>2384</v>
      </c>
      <c r="F89" s="68" t="s">
        <v>2384</v>
      </c>
      <c r="G89" s="171" t="s">
        <v>2384</v>
      </c>
      <c r="H89" s="171" t="s">
        <v>2384</v>
      </c>
      <c r="I89" s="171" t="s">
        <v>2384</v>
      </c>
      <c r="J89" s="171" t="s">
        <v>2384</v>
      </c>
      <c r="K89" s="156">
        <v>1900000</v>
      </c>
      <c r="L89" s="177">
        <v>2600000</v>
      </c>
      <c r="M89" s="19">
        <v>2700000</v>
      </c>
      <c r="N89" s="19">
        <v>2900000</v>
      </c>
      <c r="O89" s="308">
        <v>3100000</v>
      </c>
    </row>
    <row r="90" spans="1:15" x14ac:dyDescent="0.2">
      <c r="A90" s="5" t="s">
        <v>513</v>
      </c>
      <c r="B90" s="29" t="s">
        <v>514</v>
      </c>
      <c r="C90" s="29"/>
      <c r="D90" s="8" t="s">
        <v>515</v>
      </c>
      <c r="E90" s="68" t="s">
        <v>2384</v>
      </c>
      <c r="F90" s="68" t="s">
        <v>2384</v>
      </c>
      <c r="G90" s="171">
        <v>67.7</v>
      </c>
      <c r="H90" s="171">
        <v>67.5</v>
      </c>
      <c r="I90" s="156">
        <v>68.599999999999994</v>
      </c>
      <c r="J90" s="156">
        <v>68.099999999999994</v>
      </c>
      <c r="K90" s="156">
        <v>69.2</v>
      </c>
      <c r="L90" s="177">
        <v>76.900000000000006</v>
      </c>
      <c r="M90" s="19">
        <v>74</v>
      </c>
      <c r="N90" s="19">
        <v>75</v>
      </c>
      <c r="O90" s="308">
        <v>76</v>
      </c>
    </row>
    <row r="91" spans="1:15" ht="12.75" customHeight="1" x14ac:dyDescent="0.2">
      <c r="A91" s="5" t="s">
        <v>516</v>
      </c>
      <c r="B91" s="29" t="s">
        <v>517</v>
      </c>
      <c r="C91" s="29"/>
      <c r="D91" s="8" t="s">
        <v>518</v>
      </c>
      <c r="E91" s="68" t="s">
        <v>2384</v>
      </c>
      <c r="F91" s="68" t="s">
        <v>2384</v>
      </c>
      <c r="G91" s="171">
        <v>40500</v>
      </c>
      <c r="H91" s="171">
        <v>39600</v>
      </c>
      <c r="I91" s="156">
        <v>41500</v>
      </c>
      <c r="J91" s="156">
        <v>38927</v>
      </c>
      <c r="K91" s="156">
        <v>40214</v>
      </c>
      <c r="L91" s="177">
        <v>44100</v>
      </c>
      <c r="M91" s="19">
        <v>44440</v>
      </c>
      <c r="N91" s="19">
        <v>46990</v>
      </c>
      <c r="O91" s="308">
        <v>50792</v>
      </c>
    </row>
    <row r="92" spans="1:15" ht="12.75" customHeight="1" x14ac:dyDescent="0.2">
      <c r="G92" s="19"/>
    </row>
    <row r="93" spans="1:15" x14ac:dyDescent="0.2">
      <c r="A93" s="4"/>
    </row>
    <row r="94" spans="1:15" s="185" customFormat="1" ht="12" x14ac:dyDescent="0.2">
      <c r="A94" s="185" t="s">
        <v>519</v>
      </c>
    </row>
    <row r="95" spans="1:15" s="185" customFormat="1" x14ac:dyDescent="0.2">
      <c r="A95" s="185" t="s">
        <v>520</v>
      </c>
    </row>
    <row r="96" spans="1:15" s="185" customFormat="1" ht="12" x14ac:dyDescent="0.2">
      <c r="A96" s="185" t="s">
        <v>521</v>
      </c>
    </row>
    <row r="97" spans="1:1" s="185" customFormat="1" ht="12" x14ac:dyDescent="0.2">
      <c r="A97" s="185" t="s">
        <v>522</v>
      </c>
    </row>
    <row r="98" spans="1:1" s="185" customFormat="1" ht="12" x14ac:dyDescent="0.2">
      <c r="A98" s="185" t="s">
        <v>523</v>
      </c>
    </row>
    <row r="99" spans="1:1" s="185" customFormat="1" ht="12" x14ac:dyDescent="0.2">
      <c r="A99" s="185" t="s">
        <v>524</v>
      </c>
    </row>
    <row r="100" spans="1:1" s="185" customFormat="1" ht="12" x14ac:dyDescent="0.2">
      <c r="A100" s="185" t="s">
        <v>525</v>
      </c>
    </row>
    <row r="101" spans="1:1" s="185" customFormat="1" ht="12" x14ac:dyDescent="0.2">
      <c r="A101" s="185" t="s">
        <v>526</v>
      </c>
    </row>
    <row r="102" spans="1:1" s="185" customFormat="1" ht="12" x14ac:dyDescent="0.2">
      <c r="A102" s="185" t="s">
        <v>527</v>
      </c>
    </row>
    <row r="103" spans="1:1" s="185" customFormat="1" ht="12" x14ac:dyDescent="0.2">
      <c r="A103" s="185" t="s">
        <v>528</v>
      </c>
    </row>
    <row r="104" spans="1:1" s="185" customFormat="1" ht="12" x14ac:dyDescent="0.2"/>
  </sheetData>
  <phoneticPr fontId="13" type="noConversion"/>
  <conditionalFormatting sqref="K51:K55 K45:K46 L77:M77 I75:J75 K32:K35 K12:K20 K22:K30 K37:K38 J38 K90:K91 K58:K88 K39:L44">
    <cfRule type="cellIs" dxfId="3161" priority="31" stopIfTrue="1" operator="equal">
      <formula>"-"</formula>
    </cfRule>
    <cfRule type="cellIs" dxfId="3160" priority="32" stopIfTrue="1" operator="equal">
      <formula>"-"</formula>
    </cfRule>
  </conditionalFormatting>
  <conditionalFormatting sqref="H51 H54:H55 H72:H83 I65:J84 H86:J88 J26:J38 H12:J17 H20:J20 H27:H30 I26:I30 H38:H40 H41:I44 H66:H69 H90:J91 H58:J63 I45:J46 J39:K44 H22:J24 J21 H32:I35 I37:I40 I51:J55 J47:J50 J57">
    <cfRule type="cellIs" dxfId="3159" priority="29" stopIfTrue="1" operator="equal">
      <formula>"-"</formula>
    </cfRule>
    <cfRule type="containsText" dxfId="3158" priority="30" stopIfTrue="1" operator="containsText" text="leer">
      <formula>NOT(ISERROR(SEARCH("leer",H12)))</formula>
    </cfRule>
  </conditionalFormatting>
  <conditionalFormatting sqref="N84:O85 H51 H54:H55 H72:H83 H86:H88 H12:H17 H20 H27:H30 H39:I44 H66:H69 H58:H63 H22:H24 H32:H35 H90:H91">
    <cfRule type="cellIs" dxfId="3157" priority="28" stopIfTrue="1" operator="equal">
      <formula>"-"</formula>
    </cfRule>
  </conditionalFormatting>
  <conditionalFormatting sqref="G12:G17">
    <cfRule type="cellIs" dxfId="3156" priority="26" stopIfTrue="1" operator="equal">
      <formula>"-"</formula>
    </cfRule>
    <cfRule type="containsText" dxfId="3155" priority="27" stopIfTrue="1" operator="containsText" text="leer">
      <formula>NOT(ISERROR(SEARCH("leer",G12)))</formula>
    </cfRule>
  </conditionalFormatting>
  <conditionalFormatting sqref="G12:G17">
    <cfRule type="cellIs" dxfId="3154" priority="25" stopIfTrue="1" operator="equal">
      <formula>"-"</formula>
    </cfRule>
  </conditionalFormatting>
  <conditionalFormatting sqref="G54:G55 G58:G63">
    <cfRule type="cellIs" dxfId="3153" priority="23" stopIfTrue="1" operator="equal">
      <formula>"-"</formula>
    </cfRule>
    <cfRule type="containsText" dxfId="3152" priority="24" stopIfTrue="1" operator="containsText" text="leer">
      <formula>NOT(ISERROR(SEARCH("leer",G54)))</formula>
    </cfRule>
  </conditionalFormatting>
  <conditionalFormatting sqref="G54:G55 G58:G63">
    <cfRule type="cellIs" dxfId="3151" priority="22" stopIfTrue="1" operator="equal">
      <formula>"-"</formula>
    </cfRule>
  </conditionalFormatting>
  <conditionalFormatting sqref="G69">
    <cfRule type="cellIs" dxfId="3150" priority="20" stopIfTrue="1" operator="equal">
      <formula>"-"</formula>
    </cfRule>
    <cfRule type="containsText" dxfId="3149" priority="21" stopIfTrue="1" operator="containsText" text="leer">
      <formula>NOT(ISERROR(SEARCH("leer",G69)))</formula>
    </cfRule>
  </conditionalFormatting>
  <conditionalFormatting sqref="G69">
    <cfRule type="cellIs" dxfId="3148" priority="19" stopIfTrue="1" operator="equal">
      <formula>"-"</formula>
    </cfRule>
  </conditionalFormatting>
  <conditionalFormatting sqref="G72:G83">
    <cfRule type="cellIs" dxfId="3147" priority="17" stopIfTrue="1" operator="equal">
      <formula>"-"</formula>
    </cfRule>
    <cfRule type="containsText" dxfId="3146" priority="18" stopIfTrue="1" operator="containsText" text="leer">
      <formula>NOT(ISERROR(SEARCH("leer",G72)))</formula>
    </cfRule>
  </conditionalFormatting>
  <conditionalFormatting sqref="G72:G83">
    <cfRule type="cellIs" dxfId="3145" priority="16" stopIfTrue="1" operator="equal">
      <formula>"-"</formula>
    </cfRule>
  </conditionalFormatting>
  <conditionalFormatting sqref="F69">
    <cfRule type="cellIs" dxfId="3144" priority="14" stopIfTrue="1" operator="equal">
      <formula>"-"</formula>
    </cfRule>
    <cfRule type="containsText" dxfId="3143" priority="15" stopIfTrue="1" operator="containsText" text="leer">
      <formula>NOT(ISERROR(SEARCH("leer",F69)))</formula>
    </cfRule>
  </conditionalFormatting>
  <conditionalFormatting sqref="F69">
    <cfRule type="cellIs" dxfId="3142" priority="13" stopIfTrue="1" operator="equal">
      <formula>"-"</formula>
    </cfRule>
  </conditionalFormatting>
  <conditionalFormatting sqref="G68">
    <cfRule type="cellIs" dxfId="3141" priority="11" stopIfTrue="1" operator="equal">
      <formula>"-"</formula>
    </cfRule>
    <cfRule type="containsText" dxfId="3140" priority="12" stopIfTrue="1" operator="containsText" text="leer">
      <formula>NOT(ISERROR(SEARCH("leer",G68)))</formula>
    </cfRule>
  </conditionalFormatting>
  <conditionalFormatting sqref="G68">
    <cfRule type="cellIs" dxfId="3139" priority="10" stopIfTrue="1" operator="equal">
      <formula>"-"</formula>
    </cfRule>
  </conditionalFormatting>
  <conditionalFormatting sqref="F68">
    <cfRule type="cellIs" dxfId="3138" priority="8" stopIfTrue="1" operator="equal">
      <formula>"-"</formula>
    </cfRule>
    <cfRule type="containsText" dxfId="3137" priority="9" stopIfTrue="1" operator="containsText" text="leer">
      <formula>NOT(ISERROR(SEARCH("leer",F68)))</formula>
    </cfRule>
  </conditionalFormatting>
  <conditionalFormatting sqref="F68">
    <cfRule type="cellIs" dxfId="3136" priority="7" stopIfTrue="1" operator="equal">
      <formula>"-"</formula>
    </cfRule>
  </conditionalFormatting>
  <conditionalFormatting sqref="E69">
    <cfRule type="cellIs" dxfId="3135" priority="5" stopIfTrue="1" operator="equal">
      <formula>"-"</formula>
    </cfRule>
    <cfRule type="containsText" dxfId="3134" priority="6" stopIfTrue="1" operator="containsText" text="leer">
      <formula>NOT(ISERROR(SEARCH("leer",E69)))</formula>
    </cfRule>
  </conditionalFormatting>
  <conditionalFormatting sqref="E69">
    <cfRule type="cellIs" dxfId="3133" priority="4" stopIfTrue="1" operator="equal">
      <formula>"-"</formula>
    </cfRule>
  </conditionalFormatting>
  <conditionalFormatting sqref="E68">
    <cfRule type="cellIs" dxfId="3132" priority="2" stopIfTrue="1" operator="equal">
      <formula>"-"</formula>
    </cfRule>
    <cfRule type="containsText" dxfId="3131" priority="3" stopIfTrue="1" operator="containsText" text="leer">
      <formula>NOT(ISERROR(SEARCH("leer",E68)))</formula>
    </cfRule>
  </conditionalFormatting>
  <conditionalFormatting sqref="E68">
    <cfRule type="cellIs" dxfId="3130" priority="1" stopIfTrue="1" operator="equal">
      <formula>"-"</formula>
    </cfRule>
  </conditionalFormatting>
  <hyperlinks>
    <hyperlink ref="A1" location="Index!A1" display="zurück"/>
  </hyperlinks>
  <pageMargins left="0.78740157480314965" right="0.78740157480314965" top="0.98425196850393704" bottom="0.98425196850393704" header="0.51181102362204722" footer="0.51181102362204722"/>
  <pageSetup paperSize="9" scale="60" orientation="landscape"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150"/>
  <sheetViews>
    <sheetView showRuler="0" zoomScale="70" zoomScaleNormal="70" workbookViewId="0"/>
  </sheetViews>
  <sheetFormatPr baseColWidth="10" defaultColWidth="11.42578125" defaultRowHeight="12.75" x14ac:dyDescent="0.2"/>
  <cols>
    <col min="1" max="1" width="46.42578125" style="5" customWidth="1"/>
    <col min="2" max="2" width="9.140625" style="5" customWidth="1"/>
    <col min="3" max="3" width="9.28515625" style="5" customWidth="1"/>
    <col min="4" max="4" width="11.28515625" style="8" bestFit="1" customWidth="1"/>
    <col min="5" max="5" width="12.28515625" style="8" bestFit="1" customWidth="1"/>
    <col min="6" max="8" width="13.7109375" style="8" customWidth="1"/>
    <col min="9" max="10" width="13.42578125" style="5" customWidth="1"/>
    <col min="11" max="11" width="13.85546875" style="5" customWidth="1"/>
    <col min="12" max="12" width="13.28515625" style="5" customWidth="1"/>
    <col min="13" max="13" width="13.7109375" style="5" customWidth="1"/>
    <col min="14" max="15" width="13.42578125" style="5" customWidth="1"/>
    <col min="16" max="16384" width="11.42578125" style="5"/>
  </cols>
  <sheetData>
    <row r="1" spans="1:15" x14ac:dyDescent="0.2">
      <c r="A1" s="92" t="s">
        <v>529</v>
      </c>
      <c r="D1" s="5"/>
      <c r="E1" s="5"/>
      <c r="F1" s="5"/>
      <c r="G1" s="5"/>
      <c r="H1" s="5"/>
    </row>
    <row r="2" spans="1:15" x14ac:dyDescent="0.2">
      <c r="A2" s="247"/>
      <c r="D2" s="5"/>
      <c r="E2" s="5"/>
      <c r="F2" s="5"/>
      <c r="G2" s="5"/>
      <c r="H2" s="5"/>
    </row>
    <row r="3" spans="1:15" x14ac:dyDescent="0.2">
      <c r="A3" s="235" t="s">
        <v>530</v>
      </c>
      <c r="B3" s="248"/>
      <c r="C3" s="5" t="s">
        <v>531</v>
      </c>
      <c r="D3" s="5" t="s">
        <v>532</v>
      </c>
      <c r="E3" s="4">
        <v>1990</v>
      </c>
      <c r="F3" s="4">
        <v>1995</v>
      </c>
      <c r="G3" s="4">
        <v>2000</v>
      </c>
      <c r="H3" s="4">
        <v>2005</v>
      </c>
      <c r="I3" s="4">
        <v>2009</v>
      </c>
      <c r="J3" s="4">
        <v>2010</v>
      </c>
      <c r="K3" s="4">
        <v>2011</v>
      </c>
      <c r="L3" s="4">
        <v>2012</v>
      </c>
      <c r="M3" s="4">
        <v>2013</v>
      </c>
      <c r="N3" s="4">
        <v>2014</v>
      </c>
      <c r="O3" s="314">
        <v>2015</v>
      </c>
    </row>
    <row r="4" spans="1:15" x14ac:dyDescent="0.2">
      <c r="A4" s="12"/>
      <c r="C4" s="8"/>
      <c r="E4" s="249"/>
      <c r="F4" s="249"/>
      <c r="G4" s="249"/>
      <c r="H4" s="249"/>
      <c r="I4" s="249"/>
      <c r="J4" s="8"/>
      <c r="K4" s="8"/>
      <c r="L4" s="8"/>
      <c r="M4" s="8"/>
      <c r="N4" s="8"/>
      <c r="O4" s="307"/>
    </row>
    <row r="5" spans="1:15" x14ac:dyDescent="0.2">
      <c r="A5" s="250" t="s">
        <v>533</v>
      </c>
      <c r="B5" s="249" t="s">
        <v>534</v>
      </c>
      <c r="D5" s="8" t="s">
        <v>535</v>
      </c>
      <c r="E5" s="147">
        <v>63321201</v>
      </c>
      <c r="F5" s="147">
        <v>69245258</v>
      </c>
      <c r="G5" s="147">
        <v>241495769</v>
      </c>
      <c r="H5" s="147">
        <v>322801822</v>
      </c>
      <c r="I5" s="147">
        <v>360908857.30000001</v>
      </c>
      <c r="J5" s="156">
        <v>381329801</v>
      </c>
      <c r="K5" s="156">
        <v>393269485</v>
      </c>
      <c r="L5" s="177">
        <v>406937366</v>
      </c>
      <c r="M5" s="251" t="s">
        <v>2391</v>
      </c>
      <c r="N5" s="19">
        <v>424759782</v>
      </c>
      <c r="O5" s="308">
        <v>358745223</v>
      </c>
    </row>
    <row r="6" spans="1:15" x14ac:dyDescent="0.2">
      <c r="A6" s="250" t="s">
        <v>536</v>
      </c>
      <c r="B6" s="249" t="s">
        <v>537</v>
      </c>
      <c r="D6" s="8" t="s">
        <v>538</v>
      </c>
      <c r="E6" s="147">
        <v>370382</v>
      </c>
      <c r="F6" s="147">
        <v>13045589</v>
      </c>
      <c r="G6" s="147">
        <v>61804546</v>
      </c>
      <c r="H6" s="147">
        <v>91940458</v>
      </c>
      <c r="I6" s="147">
        <v>124161458</v>
      </c>
      <c r="J6" s="156">
        <v>135000375</v>
      </c>
      <c r="K6" s="156">
        <v>145251716</v>
      </c>
      <c r="L6" s="177">
        <v>158543228</v>
      </c>
      <c r="M6" s="251" t="s">
        <v>2392</v>
      </c>
      <c r="N6" s="19">
        <v>185943523</v>
      </c>
      <c r="O6" s="308">
        <v>200237206</v>
      </c>
    </row>
    <row r="7" spans="1:15" x14ac:dyDescent="0.2">
      <c r="A7" s="252" t="s">
        <v>539</v>
      </c>
      <c r="B7" s="249" t="s">
        <v>540</v>
      </c>
      <c r="D7" s="8" t="s">
        <v>541</v>
      </c>
      <c r="E7" s="147">
        <v>106758169</v>
      </c>
      <c r="F7" s="147">
        <v>111674723</v>
      </c>
      <c r="G7" s="147">
        <v>69099411</v>
      </c>
      <c r="H7" s="147">
        <v>45460085</v>
      </c>
      <c r="I7" s="147">
        <v>32771750</v>
      </c>
      <c r="J7" s="156">
        <v>30737657</v>
      </c>
      <c r="K7" s="156">
        <v>27994032</v>
      </c>
      <c r="L7" s="177">
        <v>25958010</v>
      </c>
      <c r="M7" s="251" t="s">
        <v>2393</v>
      </c>
      <c r="N7" s="19">
        <v>24108511</v>
      </c>
      <c r="O7" s="308">
        <v>22846118</v>
      </c>
    </row>
    <row r="8" spans="1:15" x14ac:dyDescent="0.2">
      <c r="A8" s="252" t="s">
        <v>542</v>
      </c>
      <c r="B8" s="249" t="s">
        <v>543</v>
      </c>
      <c r="D8" s="8" t="s">
        <v>544</v>
      </c>
      <c r="E8" s="147">
        <v>0</v>
      </c>
      <c r="F8" s="147">
        <v>10297081</v>
      </c>
      <c r="G8" s="147">
        <v>13838407</v>
      </c>
      <c r="H8" s="147">
        <v>15555192</v>
      </c>
      <c r="I8" s="147">
        <v>16449183</v>
      </c>
      <c r="J8" s="156">
        <v>17803281</v>
      </c>
      <c r="K8" s="156">
        <v>19133796</v>
      </c>
      <c r="L8" s="177">
        <v>21145350</v>
      </c>
      <c r="M8" s="251" t="s">
        <v>2394</v>
      </c>
      <c r="N8" s="19">
        <v>24165179</v>
      </c>
      <c r="O8" s="308">
        <v>27019428</v>
      </c>
    </row>
    <row r="9" spans="1:15" x14ac:dyDescent="0.2">
      <c r="A9" s="137" t="s">
        <v>545</v>
      </c>
      <c r="B9" s="249" t="s">
        <v>546</v>
      </c>
      <c r="D9" s="8" t="s">
        <v>547</v>
      </c>
      <c r="E9" s="147">
        <v>274377627</v>
      </c>
      <c r="F9" s="147">
        <v>261179403</v>
      </c>
      <c r="G9" s="147">
        <v>257817757</v>
      </c>
      <c r="H9" s="147">
        <v>230017755</v>
      </c>
      <c r="I9" s="147">
        <v>207644168</v>
      </c>
      <c r="J9" s="156">
        <v>201589442</v>
      </c>
      <c r="K9" s="156">
        <v>189489680</v>
      </c>
      <c r="L9" s="177">
        <v>183094892</v>
      </c>
      <c r="M9" s="251" t="s">
        <v>2395</v>
      </c>
      <c r="N9" s="19">
        <v>171277961</v>
      </c>
      <c r="O9" s="308">
        <v>164396969</v>
      </c>
    </row>
    <row r="10" spans="1:15" x14ac:dyDescent="0.2">
      <c r="A10" s="252" t="s">
        <v>548</v>
      </c>
      <c r="B10" s="249" t="s">
        <v>549</v>
      </c>
      <c r="D10" s="8" t="s">
        <v>550</v>
      </c>
      <c r="E10" s="147">
        <v>444827379</v>
      </c>
      <c r="F10" s="147">
        <v>465442054</v>
      </c>
      <c r="G10" s="147">
        <v>644055890</v>
      </c>
      <c r="H10" s="147">
        <v>705775312</v>
      </c>
      <c r="I10" s="147">
        <v>741935416.29999995</v>
      </c>
      <c r="J10" s="156">
        <v>766460556</v>
      </c>
      <c r="K10" s="156">
        <v>775138709</v>
      </c>
      <c r="L10" s="177">
        <v>795678846</v>
      </c>
      <c r="M10" s="251" t="s">
        <v>2396</v>
      </c>
      <c r="N10" s="19">
        <v>830254956</v>
      </c>
      <c r="O10" s="308">
        <v>773244944</v>
      </c>
    </row>
    <row r="11" spans="1:15" x14ac:dyDescent="0.2">
      <c r="A11" s="252"/>
      <c r="B11" s="249"/>
      <c r="E11" s="139"/>
      <c r="F11" s="139"/>
      <c r="G11" s="139"/>
      <c r="H11" s="139"/>
      <c r="I11" s="139"/>
      <c r="J11" s="169"/>
      <c r="K11" s="169"/>
      <c r="L11" s="8"/>
      <c r="M11" s="8"/>
      <c r="N11" s="8"/>
      <c r="O11" s="307"/>
    </row>
    <row r="12" spans="1:15" x14ac:dyDescent="0.2">
      <c r="A12" s="235" t="s">
        <v>551</v>
      </c>
      <c r="B12" s="248"/>
      <c r="E12" s="5"/>
      <c r="F12" s="5"/>
      <c r="G12" s="5"/>
      <c r="H12" s="5"/>
      <c r="J12" s="169"/>
      <c r="K12" s="169"/>
      <c r="L12" s="8"/>
      <c r="M12" s="8"/>
      <c r="N12" s="8"/>
      <c r="O12" s="307"/>
    </row>
    <row r="13" spans="1:15" x14ac:dyDescent="0.2">
      <c r="A13" s="253"/>
      <c r="B13" s="254"/>
      <c r="E13" s="5"/>
      <c r="F13" s="5"/>
      <c r="G13" s="5"/>
      <c r="H13" s="5"/>
      <c r="J13" s="169"/>
      <c r="K13" s="169"/>
      <c r="L13" s="8"/>
      <c r="M13" s="8"/>
      <c r="N13" s="8"/>
      <c r="O13" s="307"/>
    </row>
    <row r="14" spans="1:15" x14ac:dyDescent="0.2">
      <c r="A14" s="137" t="s">
        <v>552</v>
      </c>
      <c r="B14" s="30" t="s">
        <v>553</v>
      </c>
      <c r="D14" s="8" t="s">
        <v>554</v>
      </c>
      <c r="E14" s="140">
        <v>9520344</v>
      </c>
      <c r="F14" s="140">
        <v>18974002</v>
      </c>
      <c r="G14" s="140">
        <v>32923971</v>
      </c>
      <c r="H14" s="140">
        <v>49854497</v>
      </c>
      <c r="I14" s="140">
        <v>54496751</v>
      </c>
      <c r="J14" s="156">
        <v>56279926</v>
      </c>
      <c r="K14" s="156">
        <v>58650440</v>
      </c>
      <c r="L14" s="177">
        <v>60453795</v>
      </c>
      <c r="M14" s="251" t="s">
        <v>2397</v>
      </c>
      <c r="N14" s="19">
        <v>62148786</v>
      </c>
      <c r="O14" s="308">
        <v>60920074</v>
      </c>
    </row>
    <row r="15" spans="1:15" x14ac:dyDescent="0.2">
      <c r="A15" s="137" t="s">
        <v>555</v>
      </c>
      <c r="B15" s="30" t="s">
        <v>556</v>
      </c>
      <c r="D15" s="8" t="s">
        <v>557</v>
      </c>
      <c r="E15" s="140">
        <v>0</v>
      </c>
      <c r="F15" s="140">
        <v>1820981</v>
      </c>
      <c r="G15" s="140">
        <v>6070572</v>
      </c>
      <c r="H15" s="140">
        <v>17181487</v>
      </c>
      <c r="I15" s="140">
        <v>19582002</v>
      </c>
      <c r="J15" s="156">
        <v>19807049</v>
      </c>
      <c r="K15" s="156">
        <v>20189405</v>
      </c>
      <c r="L15" s="177">
        <v>20474785</v>
      </c>
      <c r="M15" s="251" t="s">
        <v>2398</v>
      </c>
      <c r="N15" s="19">
        <v>20778850</v>
      </c>
      <c r="O15" s="308">
        <v>20789393</v>
      </c>
    </row>
    <row r="16" spans="1:15" x14ac:dyDescent="0.2">
      <c r="A16" s="137" t="s">
        <v>558</v>
      </c>
      <c r="B16" s="30" t="s">
        <v>559</v>
      </c>
      <c r="D16" s="8" t="s">
        <v>560</v>
      </c>
      <c r="E16" s="140">
        <v>9596697</v>
      </c>
      <c r="F16" s="140">
        <v>6694171</v>
      </c>
      <c r="G16" s="140">
        <v>4045575</v>
      </c>
      <c r="H16" s="140">
        <v>2758535</v>
      </c>
      <c r="I16" s="140">
        <v>1507563</v>
      </c>
      <c r="J16" s="156">
        <v>1446210</v>
      </c>
      <c r="K16" s="156">
        <v>1345082</v>
      </c>
      <c r="L16" s="177">
        <v>1229361</v>
      </c>
      <c r="M16" s="251" t="s">
        <v>2399</v>
      </c>
      <c r="N16" s="19">
        <v>810380</v>
      </c>
      <c r="O16" s="308">
        <v>788918</v>
      </c>
    </row>
    <row r="17" spans="1:15" x14ac:dyDescent="0.2">
      <c r="A17" s="137" t="s">
        <v>561</v>
      </c>
      <c r="B17" s="30" t="s">
        <v>562</v>
      </c>
      <c r="D17" s="8" t="s">
        <v>563</v>
      </c>
      <c r="E17" s="140">
        <v>9142787</v>
      </c>
      <c r="F17" s="140">
        <v>5617655</v>
      </c>
      <c r="G17" s="140">
        <v>3579212</v>
      </c>
      <c r="H17" s="140">
        <v>1941018</v>
      </c>
      <c r="I17" s="140">
        <v>1182791</v>
      </c>
      <c r="J17" s="156">
        <v>1057857</v>
      </c>
      <c r="K17" s="156">
        <v>923573</v>
      </c>
      <c r="L17" s="177">
        <v>822417</v>
      </c>
      <c r="M17" s="251" t="s">
        <v>2400</v>
      </c>
      <c r="N17" s="19">
        <v>635391</v>
      </c>
      <c r="O17" s="308">
        <v>474757</v>
      </c>
    </row>
    <row r="18" spans="1:15" x14ac:dyDescent="0.2">
      <c r="A18" s="137" t="s">
        <v>564</v>
      </c>
      <c r="B18" s="30" t="s">
        <v>565</v>
      </c>
      <c r="D18" s="8" t="s">
        <v>566</v>
      </c>
      <c r="E18" s="140">
        <v>14725811</v>
      </c>
      <c r="F18" s="140">
        <v>13152626</v>
      </c>
      <c r="G18" s="140">
        <v>5440369</v>
      </c>
      <c r="H18" s="140">
        <v>869211</v>
      </c>
      <c r="I18" s="140">
        <v>416872</v>
      </c>
      <c r="J18" s="156">
        <v>322228</v>
      </c>
      <c r="K18" s="156">
        <v>269651</v>
      </c>
      <c r="L18" s="177">
        <v>232385</v>
      </c>
      <c r="M18" s="251" t="s">
        <v>2401</v>
      </c>
      <c r="N18" s="19">
        <v>142095</v>
      </c>
      <c r="O18" s="308">
        <v>116628</v>
      </c>
    </row>
    <row r="19" spans="1:15" x14ac:dyDescent="0.2">
      <c r="A19" s="137" t="s">
        <v>567</v>
      </c>
      <c r="B19" s="30" t="s">
        <v>568</v>
      </c>
      <c r="D19" s="8" t="s">
        <v>569</v>
      </c>
      <c r="E19" s="140">
        <v>992197</v>
      </c>
      <c r="F19" s="140">
        <v>501736</v>
      </c>
      <c r="G19" s="140">
        <v>283420</v>
      </c>
      <c r="H19" s="140">
        <v>102860</v>
      </c>
      <c r="I19" s="140">
        <v>33531</v>
      </c>
      <c r="J19" s="156">
        <v>21686</v>
      </c>
      <c r="K19" s="156">
        <v>17929</v>
      </c>
      <c r="L19" s="177">
        <v>16430</v>
      </c>
      <c r="M19" s="251" t="s">
        <v>2402</v>
      </c>
      <c r="N19" s="19">
        <v>0</v>
      </c>
      <c r="O19" s="308">
        <v>0</v>
      </c>
    </row>
    <row r="20" spans="1:15" x14ac:dyDescent="0.2">
      <c r="A20" s="137" t="s">
        <v>570</v>
      </c>
      <c r="B20" s="30" t="s">
        <v>571</v>
      </c>
      <c r="D20" s="8" t="s">
        <v>572</v>
      </c>
      <c r="E20" s="140">
        <v>43979826</v>
      </c>
      <c r="F20" s="140">
        <v>46763166</v>
      </c>
      <c r="G20" s="140">
        <v>52345119</v>
      </c>
      <c r="H20" s="140">
        <v>72709613</v>
      </c>
      <c r="I20" s="140">
        <v>77221519</v>
      </c>
      <c r="J20" s="156">
        <v>78934956</v>
      </c>
      <c r="K20" s="156">
        <v>81396080</v>
      </c>
      <c r="L20" s="177">
        <v>83229173</v>
      </c>
      <c r="M20" s="251" t="s">
        <v>2403</v>
      </c>
      <c r="N20" s="19">
        <v>84515502</v>
      </c>
      <c r="O20" s="308">
        <v>83089770</v>
      </c>
    </row>
    <row r="23" spans="1:15" x14ac:dyDescent="0.2">
      <c r="A23" s="29"/>
    </row>
    <row r="24" spans="1:15" x14ac:dyDescent="0.2">
      <c r="A24" s="12"/>
      <c r="C24" s="8"/>
      <c r="I24" s="8"/>
      <c r="J24" s="8"/>
      <c r="K24" s="8"/>
      <c r="L24" s="8"/>
    </row>
    <row r="25" spans="1:15" x14ac:dyDescent="0.2">
      <c r="A25" s="12"/>
      <c r="C25" s="8"/>
      <c r="I25" s="8"/>
      <c r="J25" s="8"/>
      <c r="K25" s="8"/>
      <c r="L25" s="8"/>
    </row>
    <row r="26" spans="1:15" x14ac:dyDescent="0.2">
      <c r="A26" s="12"/>
      <c r="C26" s="8"/>
      <c r="I26" s="8"/>
      <c r="J26" s="8"/>
      <c r="K26" s="8"/>
      <c r="L26" s="8"/>
    </row>
    <row r="27" spans="1:15" x14ac:dyDescent="0.2">
      <c r="A27" s="12"/>
      <c r="C27" s="8"/>
      <c r="I27" s="8"/>
      <c r="J27" s="8"/>
      <c r="K27" s="8"/>
      <c r="L27" s="8"/>
    </row>
    <row r="28" spans="1:15" x14ac:dyDescent="0.2">
      <c r="A28" s="12"/>
      <c r="C28" s="8"/>
      <c r="I28" s="8"/>
      <c r="J28" s="8"/>
      <c r="K28" s="8"/>
      <c r="L28" s="8"/>
    </row>
    <row r="29" spans="1:15" x14ac:dyDescent="0.2">
      <c r="A29" s="12"/>
      <c r="C29" s="8"/>
      <c r="I29" s="8"/>
      <c r="J29" s="8"/>
      <c r="K29" s="8"/>
      <c r="L29" s="8"/>
    </row>
    <row r="30" spans="1:15" x14ac:dyDescent="0.2">
      <c r="A30" s="12"/>
      <c r="C30" s="8"/>
      <c r="I30" s="8"/>
      <c r="J30" s="8"/>
      <c r="K30" s="8"/>
      <c r="L30" s="8"/>
    </row>
    <row r="31" spans="1:15" x14ac:dyDescent="0.2">
      <c r="A31" s="12"/>
      <c r="C31" s="8"/>
      <c r="I31" s="8"/>
      <c r="J31" s="8"/>
      <c r="K31" s="8"/>
      <c r="L31" s="8"/>
    </row>
    <row r="32" spans="1:15" x14ac:dyDescent="0.2">
      <c r="A32" s="12"/>
      <c r="C32" s="8"/>
      <c r="I32" s="8"/>
      <c r="J32" s="8"/>
      <c r="K32" s="8"/>
      <c r="L32" s="8"/>
    </row>
    <row r="33" spans="1:12" x14ac:dyDescent="0.2">
      <c r="A33" s="12"/>
      <c r="C33" s="8"/>
      <c r="I33" s="8"/>
      <c r="J33" s="8"/>
      <c r="K33" s="8"/>
      <c r="L33" s="8"/>
    </row>
    <row r="34" spans="1:12" x14ac:dyDescent="0.2">
      <c r="A34" s="12"/>
      <c r="C34" s="8"/>
      <c r="I34" s="8"/>
      <c r="J34" s="8"/>
      <c r="K34" s="8"/>
      <c r="L34" s="8"/>
    </row>
    <row r="35" spans="1:12" x14ac:dyDescent="0.2">
      <c r="A35" s="12"/>
      <c r="C35" s="8"/>
      <c r="I35" s="8"/>
      <c r="J35" s="8"/>
      <c r="K35" s="8"/>
      <c r="L35" s="8"/>
    </row>
    <row r="36" spans="1:12" x14ac:dyDescent="0.2">
      <c r="A36" s="12"/>
      <c r="C36" s="8"/>
      <c r="I36" s="8"/>
      <c r="J36" s="8"/>
      <c r="K36" s="8"/>
      <c r="L36" s="8"/>
    </row>
    <row r="37" spans="1:12" x14ac:dyDescent="0.2">
      <c r="A37" s="12"/>
      <c r="C37" s="8"/>
      <c r="I37" s="8"/>
      <c r="J37" s="8"/>
      <c r="K37" s="8"/>
      <c r="L37" s="8"/>
    </row>
    <row r="38" spans="1:12" x14ac:dyDescent="0.2">
      <c r="A38" s="12"/>
      <c r="C38" s="8"/>
      <c r="I38" s="8"/>
      <c r="J38" s="8"/>
      <c r="K38" s="8"/>
      <c r="L38" s="8"/>
    </row>
    <row r="39" spans="1:12" x14ac:dyDescent="0.2">
      <c r="A39" s="12"/>
      <c r="C39" s="8"/>
      <c r="I39" s="8"/>
      <c r="J39" s="8"/>
      <c r="K39" s="8"/>
      <c r="L39" s="8"/>
    </row>
    <row r="40" spans="1:12" x14ac:dyDescent="0.2">
      <c r="A40" s="12"/>
      <c r="C40" s="8"/>
      <c r="I40" s="8"/>
      <c r="J40" s="8"/>
      <c r="K40" s="8"/>
      <c r="L40" s="8"/>
    </row>
    <row r="41" spans="1:12" x14ac:dyDescent="0.2">
      <c r="A41" s="12"/>
      <c r="C41" s="8"/>
      <c r="I41" s="8"/>
      <c r="J41" s="8"/>
      <c r="K41" s="8"/>
      <c r="L41" s="8"/>
    </row>
    <row r="42" spans="1:12" x14ac:dyDescent="0.2">
      <c r="A42" s="12"/>
      <c r="C42" s="8"/>
      <c r="I42" s="8"/>
      <c r="J42" s="8"/>
      <c r="K42" s="8"/>
      <c r="L42" s="8"/>
    </row>
    <row r="43" spans="1:12" x14ac:dyDescent="0.2">
      <c r="A43" s="12"/>
      <c r="C43" s="8"/>
      <c r="I43" s="8"/>
      <c r="J43" s="8"/>
      <c r="K43" s="8"/>
      <c r="L43" s="8"/>
    </row>
    <row r="44" spans="1:12" x14ac:dyDescent="0.2">
      <c r="A44" s="12"/>
      <c r="C44" s="8"/>
      <c r="I44" s="8"/>
      <c r="J44" s="8"/>
      <c r="K44" s="8"/>
      <c r="L44" s="8"/>
    </row>
    <row r="45" spans="1:12" x14ac:dyDescent="0.2">
      <c r="A45" s="12"/>
      <c r="C45" s="8"/>
      <c r="I45" s="8"/>
      <c r="J45" s="8"/>
      <c r="K45" s="8"/>
      <c r="L45" s="8"/>
    </row>
    <row r="46" spans="1:12" x14ac:dyDescent="0.2">
      <c r="A46" s="12"/>
      <c r="C46" s="8"/>
      <c r="I46" s="8"/>
      <c r="J46" s="8"/>
      <c r="K46" s="8"/>
      <c r="L46" s="8"/>
    </row>
    <row r="47" spans="1:12" x14ac:dyDescent="0.2">
      <c r="A47" s="12"/>
      <c r="C47" s="8"/>
      <c r="I47" s="8"/>
      <c r="J47" s="8"/>
      <c r="K47" s="8"/>
      <c r="L47" s="8"/>
    </row>
    <row r="48" spans="1:12" x14ac:dyDescent="0.2">
      <c r="A48" s="12"/>
      <c r="C48" s="8"/>
      <c r="I48" s="8"/>
      <c r="J48" s="8"/>
      <c r="K48" s="8"/>
      <c r="L48" s="8"/>
    </row>
    <row r="49" spans="1:12" x14ac:dyDescent="0.2">
      <c r="A49" s="12"/>
      <c r="C49" s="8"/>
      <c r="I49" s="8"/>
      <c r="J49" s="8"/>
      <c r="K49" s="8"/>
      <c r="L49" s="8"/>
    </row>
    <row r="50" spans="1:12" x14ac:dyDescent="0.2">
      <c r="A50" s="12"/>
      <c r="C50" s="8"/>
      <c r="I50" s="8"/>
      <c r="J50" s="8"/>
      <c r="K50" s="8"/>
      <c r="L50" s="8"/>
    </row>
    <row r="51" spans="1:12" x14ac:dyDescent="0.2">
      <c r="A51" s="12"/>
      <c r="C51" s="8"/>
      <c r="I51" s="8"/>
      <c r="J51" s="8"/>
      <c r="K51" s="8"/>
      <c r="L51" s="8"/>
    </row>
    <row r="52" spans="1:12" x14ac:dyDescent="0.2">
      <c r="A52" s="12"/>
      <c r="C52" s="8"/>
      <c r="I52" s="8"/>
      <c r="J52" s="8"/>
      <c r="K52" s="8"/>
      <c r="L52" s="8"/>
    </row>
    <row r="53" spans="1:12" x14ac:dyDescent="0.2">
      <c r="A53" s="12"/>
      <c r="C53" s="8"/>
      <c r="I53" s="8"/>
      <c r="J53" s="8"/>
      <c r="K53" s="8"/>
      <c r="L53" s="8"/>
    </row>
    <row r="54" spans="1:12" x14ac:dyDescent="0.2">
      <c r="A54" s="12"/>
      <c r="C54" s="8"/>
      <c r="I54" s="8"/>
      <c r="J54" s="8"/>
      <c r="K54" s="8"/>
      <c r="L54" s="8"/>
    </row>
    <row r="55" spans="1:12" x14ac:dyDescent="0.2">
      <c r="A55" s="12"/>
      <c r="C55" s="8"/>
      <c r="I55" s="8"/>
      <c r="J55" s="8"/>
      <c r="K55" s="8"/>
      <c r="L55" s="8"/>
    </row>
    <row r="56" spans="1:12" x14ac:dyDescent="0.2">
      <c r="A56" s="12"/>
      <c r="C56" s="8"/>
      <c r="I56" s="8"/>
      <c r="J56" s="8"/>
      <c r="K56" s="8"/>
      <c r="L56" s="8"/>
    </row>
    <row r="57" spans="1:12" x14ac:dyDescent="0.2">
      <c r="A57" s="12"/>
      <c r="C57" s="8"/>
      <c r="I57" s="8"/>
      <c r="J57" s="8"/>
      <c r="K57" s="8"/>
      <c r="L57" s="8"/>
    </row>
    <row r="58" spans="1:12" x14ac:dyDescent="0.2">
      <c r="A58" s="12"/>
      <c r="C58" s="8"/>
      <c r="I58" s="8"/>
      <c r="J58" s="8"/>
      <c r="K58" s="8"/>
      <c r="L58" s="8"/>
    </row>
    <row r="59" spans="1:12" x14ac:dyDescent="0.2">
      <c r="A59" s="12"/>
      <c r="C59" s="8"/>
      <c r="I59" s="8"/>
      <c r="J59" s="8"/>
      <c r="K59" s="8"/>
      <c r="L59" s="8"/>
    </row>
    <row r="60" spans="1:12" x14ac:dyDescent="0.2">
      <c r="A60" s="12"/>
      <c r="C60" s="8"/>
      <c r="I60" s="8"/>
      <c r="J60" s="8"/>
      <c r="K60" s="8"/>
      <c r="L60" s="8"/>
    </row>
    <row r="61" spans="1:12" x14ac:dyDescent="0.2">
      <c r="A61" s="12"/>
      <c r="C61" s="8"/>
      <c r="I61" s="8"/>
      <c r="J61" s="8"/>
      <c r="K61" s="8"/>
      <c r="L61" s="8"/>
    </row>
    <row r="62" spans="1:12" x14ac:dyDescent="0.2">
      <c r="A62" s="12"/>
      <c r="C62" s="8"/>
      <c r="I62" s="8"/>
      <c r="J62" s="8"/>
      <c r="K62" s="8"/>
      <c r="L62" s="8"/>
    </row>
    <row r="63" spans="1:12" x14ac:dyDescent="0.2">
      <c r="A63" s="12"/>
      <c r="C63" s="8"/>
      <c r="I63" s="8"/>
      <c r="J63" s="8"/>
      <c r="K63" s="8"/>
      <c r="L63" s="8"/>
    </row>
    <row r="64" spans="1:12" x14ac:dyDescent="0.2">
      <c r="A64" s="12"/>
      <c r="C64" s="8"/>
      <c r="I64" s="8"/>
      <c r="J64" s="8"/>
      <c r="K64" s="8"/>
      <c r="L64" s="8"/>
    </row>
    <row r="65" spans="1:12" x14ac:dyDescent="0.2">
      <c r="A65" s="12"/>
      <c r="C65" s="8"/>
      <c r="I65" s="8"/>
      <c r="J65" s="8"/>
      <c r="K65" s="8"/>
      <c r="L65" s="8"/>
    </row>
    <row r="66" spans="1:12" x14ac:dyDescent="0.2">
      <c r="A66" s="12"/>
      <c r="C66" s="8"/>
      <c r="I66" s="8"/>
      <c r="J66" s="8"/>
      <c r="K66" s="8"/>
      <c r="L66" s="8"/>
    </row>
    <row r="67" spans="1:12" x14ac:dyDescent="0.2">
      <c r="A67" s="12"/>
      <c r="C67" s="8"/>
      <c r="I67" s="8"/>
      <c r="J67" s="8"/>
      <c r="K67" s="8"/>
      <c r="L67" s="8"/>
    </row>
    <row r="68" spans="1:12" x14ac:dyDescent="0.2">
      <c r="A68" s="12"/>
      <c r="C68" s="8"/>
      <c r="I68" s="8"/>
      <c r="J68" s="8"/>
      <c r="K68" s="8"/>
      <c r="L68" s="8"/>
    </row>
    <row r="69" spans="1:12" x14ac:dyDescent="0.2">
      <c r="A69" s="12"/>
      <c r="C69" s="8"/>
      <c r="I69" s="8"/>
      <c r="J69" s="8"/>
      <c r="K69" s="8"/>
      <c r="L69" s="8"/>
    </row>
    <row r="70" spans="1:12" x14ac:dyDescent="0.2">
      <c r="A70" s="12"/>
      <c r="C70" s="8"/>
      <c r="I70" s="8"/>
      <c r="J70" s="8"/>
      <c r="K70" s="8"/>
      <c r="L70" s="8"/>
    </row>
    <row r="71" spans="1:12" x14ac:dyDescent="0.2">
      <c r="A71" s="12"/>
      <c r="C71" s="8"/>
      <c r="I71" s="8"/>
      <c r="J71" s="8"/>
      <c r="K71" s="8"/>
      <c r="L71" s="8"/>
    </row>
    <row r="72" spans="1:12" x14ac:dyDescent="0.2">
      <c r="A72" s="12"/>
      <c r="C72" s="8"/>
      <c r="I72" s="8"/>
      <c r="J72" s="8"/>
      <c r="K72" s="8"/>
      <c r="L72" s="8"/>
    </row>
    <row r="73" spans="1:12" x14ac:dyDescent="0.2">
      <c r="A73" s="12"/>
      <c r="C73" s="8"/>
      <c r="I73" s="8"/>
      <c r="J73" s="8"/>
      <c r="K73" s="8"/>
      <c r="L73" s="8"/>
    </row>
    <row r="74" spans="1:12" x14ac:dyDescent="0.2">
      <c r="A74" s="12"/>
      <c r="C74" s="8"/>
      <c r="I74" s="8"/>
      <c r="J74" s="8"/>
      <c r="K74" s="8"/>
      <c r="L74" s="8"/>
    </row>
    <row r="75" spans="1:12" x14ac:dyDescent="0.2">
      <c r="A75" s="12"/>
      <c r="C75" s="8"/>
      <c r="I75" s="8"/>
      <c r="J75" s="8"/>
      <c r="K75" s="8"/>
      <c r="L75" s="8"/>
    </row>
    <row r="76" spans="1:12" x14ac:dyDescent="0.2">
      <c r="A76" s="12"/>
      <c r="C76" s="8"/>
      <c r="I76" s="8"/>
      <c r="J76" s="8"/>
      <c r="K76" s="8"/>
      <c r="L76" s="8"/>
    </row>
    <row r="77" spans="1:12" x14ac:dyDescent="0.2">
      <c r="A77" s="12"/>
      <c r="C77" s="8"/>
      <c r="I77" s="8"/>
      <c r="J77" s="8"/>
      <c r="K77" s="8"/>
      <c r="L77" s="8"/>
    </row>
    <row r="78" spans="1:12" x14ac:dyDescent="0.2">
      <c r="A78" s="12"/>
      <c r="C78" s="8"/>
      <c r="I78" s="8"/>
      <c r="J78" s="8"/>
      <c r="K78" s="8"/>
      <c r="L78" s="8"/>
    </row>
    <row r="79" spans="1:12" x14ac:dyDescent="0.2">
      <c r="A79" s="12"/>
      <c r="C79" s="8"/>
      <c r="I79" s="8"/>
      <c r="J79" s="8"/>
      <c r="K79" s="8"/>
      <c r="L79" s="8"/>
    </row>
    <row r="80" spans="1:12" x14ac:dyDescent="0.2">
      <c r="A80" s="12"/>
      <c r="C80" s="8"/>
      <c r="I80" s="8"/>
      <c r="J80" s="8"/>
      <c r="K80" s="8"/>
      <c r="L80" s="8"/>
    </row>
    <row r="81" spans="1:12" x14ac:dyDescent="0.2">
      <c r="A81" s="12"/>
      <c r="C81" s="8"/>
      <c r="I81" s="8"/>
      <c r="J81" s="8"/>
      <c r="K81" s="8"/>
      <c r="L81" s="8"/>
    </row>
    <row r="82" spans="1:12" x14ac:dyDescent="0.2">
      <c r="A82" s="12"/>
      <c r="C82" s="8"/>
      <c r="I82" s="8"/>
      <c r="J82" s="8"/>
      <c r="K82" s="8"/>
      <c r="L82" s="8"/>
    </row>
    <row r="83" spans="1:12" x14ac:dyDescent="0.2">
      <c r="A83" s="12"/>
      <c r="C83" s="8"/>
      <c r="I83" s="8"/>
      <c r="J83" s="8"/>
      <c r="K83" s="8"/>
      <c r="L83" s="8"/>
    </row>
    <row r="84" spans="1:12" x14ac:dyDescent="0.2">
      <c r="A84" s="12"/>
      <c r="C84" s="8"/>
      <c r="I84" s="8"/>
      <c r="J84" s="8"/>
      <c r="K84" s="8"/>
      <c r="L84" s="8"/>
    </row>
    <row r="85" spans="1:12" x14ac:dyDescent="0.2">
      <c r="A85" s="12"/>
      <c r="C85" s="8"/>
      <c r="I85" s="8"/>
      <c r="J85" s="8"/>
      <c r="K85" s="8"/>
      <c r="L85" s="8"/>
    </row>
    <row r="86" spans="1:12" x14ac:dyDescent="0.2">
      <c r="A86" s="12"/>
      <c r="C86" s="8"/>
      <c r="I86" s="8"/>
      <c r="J86" s="8"/>
      <c r="K86" s="8"/>
      <c r="L86" s="8"/>
    </row>
    <row r="87" spans="1:12" x14ac:dyDescent="0.2">
      <c r="A87" s="12"/>
      <c r="C87" s="8"/>
      <c r="I87" s="8"/>
      <c r="J87" s="8"/>
      <c r="K87" s="8"/>
      <c r="L87" s="8"/>
    </row>
    <row r="88" spans="1:12" x14ac:dyDescent="0.2">
      <c r="A88" s="12"/>
      <c r="C88" s="8"/>
      <c r="I88" s="8"/>
      <c r="J88" s="8"/>
      <c r="K88" s="8"/>
      <c r="L88" s="8"/>
    </row>
    <row r="89" spans="1:12" x14ac:dyDescent="0.2">
      <c r="A89" s="12"/>
      <c r="C89" s="8"/>
      <c r="I89" s="8"/>
      <c r="J89" s="8"/>
      <c r="K89" s="8"/>
      <c r="L89" s="8"/>
    </row>
    <row r="90" spans="1:12" x14ac:dyDescent="0.2">
      <c r="A90" s="12"/>
      <c r="C90" s="8"/>
      <c r="I90" s="8"/>
      <c r="J90" s="8"/>
      <c r="K90" s="8"/>
      <c r="L90" s="8"/>
    </row>
    <row r="91" spans="1:12" x14ac:dyDescent="0.2">
      <c r="A91" s="12"/>
      <c r="C91" s="8"/>
      <c r="I91" s="8"/>
      <c r="J91" s="8"/>
      <c r="K91" s="8"/>
      <c r="L91" s="8"/>
    </row>
    <row r="92" spans="1:12" x14ac:dyDescent="0.2">
      <c r="A92" s="12"/>
      <c r="C92" s="8"/>
      <c r="I92" s="8"/>
      <c r="J92" s="8"/>
      <c r="K92" s="8"/>
      <c r="L92" s="8"/>
    </row>
    <row r="93" spans="1:12" x14ac:dyDescent="0.2">
      <c r="A93" s="12"/>
      <c r="C93" s="8"/>
      <c r="I93" s="8"/>
      <c r="J93" s="8"/>
      <c r="K93" s="8"/>
      <c r="L93" s="8"/>
    </row>
    <row r="94" spans="1:12" x14ac:dyDescent="0.2">
      <c r="A94" s="12"/>
      <c r="C94" s="8"/>
      <c r="I94" s="8"/>
      <c r="J94" s="8"/>
      <c r="K94" s="8"/>
      <c r="L94" s="8"/>
    </row>
    <row r="95" spans="1:12" x14ac:dyDescent="0.2">
      <c r="A95" s="12"/>
      <c r="C95" s="8"/>
      <c r="I95" s="8"/>
      <c r="J95" s="8"/>
      <c r="K95" s="8"/>
      <c r="L95" s="8"/>
    </row>
    <row r="96" spans="1:12" x14ac:dyDescent="0.2">
      <c r="A96" s="12"/>
      <c r="C96" s="8"/>
      <c r="I96" s="8"/>
      <c r="J96" s="8"/>
      <c r="K96" s="8"/>
      <c r="L96" s="8"/>
    </row>
    <row r="97" spans="1:12" x14ac:dyDescent="0.2">
      <c r="A97" s="12"/>
      <c r="C97" s="8"/>
      <c r="I97" s="8"/>
      <c r="J97" s="8"/>
      <c r="K97" s="8"/>
      <c r="L97" s="8"/>
    </row>
    <row r="98" spans="1:12" x14ac:dyDescent="0.2">
      <c r="A98" s="12"/>
      <c r="C98" s="8"/>
      <c r="I98" s="8"/>
      <c r="J98" s="8"/>
      <c r="K98" s="8"/>
      <c r="L98" s="8"/>
    </row>
    <row r="99" spans="1:12" x14ac:dyDescent="0.2">
      <c r="A99" s="12"/>
      <c r="C99" s="8"/>
      <c r="I99" s="8"/>
      <c r="J99" s="8"/>
      <c r="K99" s="8"/>
      <c r="L99" s="8"/>
    </row>
    <row r="100" spans="1:12" x14ac:dyDescent="0.2">
      <c r="A100" s="12"/>
      <c r="C100" s="8"/>
      <c r="I100" s="8"/>
      <c r="J100" s="8"/>
      <c r="K100" s="8"/>
      <c r="L100" s="8"/>
    </row>
    <row r="101" spans="1:12" x14ac:dyDescent="0.2">
      <c r="A101" s="12"/>
      <c r="C101" s="8"/>
      <c r="I101" s="8"/>
      <c r="J101" s="8"/>
      <c r="K101" s="8"/>
      <c r="L101" s="8"/>
    </row>
    <row r="102" spans="1:12" x14ac:dyDescent="0.2">
      <c r="A102" s="12"/>
      <c r="C102" s="8"/>
      <c r="I102" s="8"/>
      <c r="J102" s="8"/>
      <c r="K102" s="8"/>
      <c r="L102" s="8"/>
    </row>
    <row r="103" spans="1:12" x14ac:dyDescent="0.2">
      <c r="A103" s="12"/>
      <c r="C103" s="8"/>
      <c r="I103" s="8"/>
      <c r="J103" s="8"/>
      <c r="K103" s="8"/>
      <c r="L103" s="8"/>
    </row>
    <row r="104" spans="1:12" x14ac:dyDescent="0.2">
      <c r="A104" s="12"/>
      <c r="C104" s="8"/>
      <c r="I104" s="8"/>
      <c r="J104" s="8"/>
      <c r="K104" s="8"/>
      <c r="L104" s="8"/>
    </row>
    <row r="105" spans="1:12" x14ac:dyDescent="0.2">
      <c r="A105" s="12"/>
      <c r="C105" s="8"/>
      <c r="I105" s="8"/>
      <c r="J105" s="8"/>
      <c r="K105" s="8"/>
      <c r="L105" s="8"/>
    </row>
    <row r="106" spans="1:12" x14ac:dyDescent="0.2">
      <c r="A106" s="12"/>
      <c r="C106" s="8"/>
      <c r="I106" s="8"/>
      <c r="J106" s="8"/>
      <c r="K106" s="8"/>
      <c r="L106" s="8"/>
    </row>
    <row r="107" spans="1:12" x14ac:dyDescent="0.2">
      <c r="A107" s="12"/>
      <c r="C107" s="8"/>
      <c r="I107" s="8"/>
      <c r="J107" s="8"/>
      <c r="K107" s="8"/>
      <c r="L107" s="8"/>
    </row>
    <row r="108" spans="1:12" x14ac:dyDescent="0.2">
      <c r="A108" s="12"/>
      <c r="C108" s="8"/>
      <c r="I108" s="8"/>
      <c r="J108" s="8"/>
      <c r="K108" s="8"/>
      <c r="L108" s="8"/>
    </row>
    <row r="109" spans="1:12" x14ac:dyDescent="0.2">
      <c r="A109" s="12"/>
      <c r="C109" s="8"/>
      <c r="I109" s="8"/>
      <c r="J109" s="8"/>
      <c r="K109" s="8"/>
      <c r="L109" s="8"/>
    </row>
    <row r="110" spans="1:12" x14ac:dyDescent="0.2">
      <c r="A110" s="12"/>
      <c r="C110" s="8"/>
      <c r="I110" s="8"/>
      <c r="J110" s="8"/>
      <c r="K110" s="8"/>
      <c r="L110" s="8"/>
    </row>
    <row r="111" spans="1:12" x14ac:dyDescent="0.2">
      <c r="A111" s="12"/>
      <c r="C111" s="8"/>
      <c r="I111" s="8"/>
      <c r="J111" s="8"/>
      <c r="K111" s="8"/>
      <c r="L111" s="8"/>
    </row>
    <row r="112" spans="1:12" x14ac:dyDescent="0.2">
      <c r="A112" s="12"/>
      <c r="C112" s="8"/>
      <c r="I112" s="8"/>
      <c r="J112" s="8"/>
      <c r="K112" s="8"/>
      <c r="L112" s="8"/>
    </row>
    <row r="113" spans="1:12" x14ac:dyDescent="0.2">
      <c r="A113" s="12"/>
      <c r="C113" s="8"/>
      <c r="I113" s="8"/>
      <c r="J113" s="8"/>
      <c r="K113" s="8"/>
      <c r="L113" s="8"/>
    </row>
    <row r="114" spans="1:12" x14ac:dyDescent="0.2">
      <c r="A114" s="12"/>
      <c r="C114" s="8"/>
      <c r="I114" s="8"/>
      <c r="J114" s="8"/>
      <c r="K114" s="8"/>
      <c r="L114" s="8"/>
    </row>
    <row r="115" spans="1:12" x14ac:dyDescent="0.2">
      <c r="A115" s="12"/>
      <c r="C115" s="8"/>
      <c r="I115" s="8"/>
      <c r="J115" s="8"/>
      <c r="K115" s="8"/>
      <c r="L115" s="8"/>
    </row>
    <row r="116" spans="1:12" x14ac:dyDescent="0.2">
      <c r="A116" s="12"/>
      <c r="C116" s="8"/>
      <c r="I116" s="8"/>
      <c r="J116" s="8"/>
      <c r="K116" s="8"/>
      <c r="L116" s="8"/>
    </row>
    <row r="117" spans="1:12" x14ac:dyDescent="0.2">
      <c r="A117" s="12"/>
      <c r="C117" s="8"/>
      <c r="I117" s="8"/>
      <c r="J117" s="8"/>
      <c r="K117" s="8"/>
      <c r="L117" s="8"/>
    </row>
    <row r="118" spans="1:12" x14ac:dyDescent="0.2">
      <c r="A118" s="12"/>
      <c r="C118" s="8"/>
      <c r="I118" s="8"/>
      <c r="J118" s="8"/>
      <c r="K118" s="8"/>
      <c r="L118" s="8"/>
    </row>
    <row r="119" spans="1:12" x14ac:dyDescent="0.2">
      <c r="A119" s="12"/>
      <c r="C119" s="8"/>
      <c r="I119" s="8"/>
      <c r="J119" s="8"/>
      <c r="K119" s="8"/>
      <c r="L119" s="8"/>
    </row>
    <row r="120" spans="1:12" x14ac:dyDescent="0.2">
      <c r="A120" s="12"/>
      <c r="C120" s="8"/>
      <c r="I120" s="8"/>
      <c r="J120" s="8"/>
      <c r="K120" s="8"/>
      <c r="L120" s="8"/>
    </row>
    <row r="121" spans="1:12" x14ac:dyDescent="0.2">
      <c r="A121" s="12"/>
      <c r="C121" s="8"/>
      <c r="I121" s="8"/>
      <c r="J121" s="8"/>
      <c r="K121" s="8"/>
      <c r="L121" s="8"/>
    </row>
    <row r="122" spans="1:12" x14ac:dyDescent="0.2">
      <c r="A122" s="12"/>
      <c r="C122" s="8"/>
      <c r="I122" s="8"/>
      <c r="J122" s="8"/>
      <c r="K122" s="8"/>
      <c r="L122" s="8"/>
    </row>
    <row r="123" spans="1:12" x14ac:dyDescent="0.2">
      <c r="A123" s="12"/>
      <c r="C123" s="8"/>
      <c r="I123" s="8"/>
      <c r="J123" s="8"/>
      <c r="K123" s="8"/>
      <c r="L123" s="8"/>
    </row>
    <row r="124" spans="1:12" x14ac:dyDescent="0.2">
      <c r="A124" s="12"/>
      <c r="C124" s="8"/>
      <c r="I124" s="8"/>
      <c r="J124" s="8"/>
      <c r="K124" s="8"/>
      <c r="L124" s="8"/>
    </row>
    <row r="125" spans="1:12" x14ac:dyDescent="0.2">
      <c r="A125" s="12"/>
      <c r="C125" s="8"/>
      <c r="I125" s="8"/>
      <c r="J125" s="8"/>
      <c r="K125" s="8"/>
      <c r="L125" s="8"/>
    </row>
    <row r="126" spans="1:12" x14ac:dyDescent="0.2">
      <c r="A126" s="12"/>
      <c r="C126" s="8"/>
      <c r="I126" s="8"/>
      <c r="J126" s="8"/>
      <c r="K126" s="8"/>
      <c r="L126" s="8"/>
    </row>
    <row r="127" spans="1:12" x14ac:dyDescent="0.2">
      <c r="A127" s="12"/>
      <c r="C127" s="8"/>
      <c r="I127" s="8"/>
      <c r="J127" s="8"/>
      <c r="K127" s="8"/>
      <c r="L127" s="8"/>
    </row>
    <row r="128" spans="1:12" x14ac:dyDescent="0.2">
      <c r="A128" s="12"/>
      <c r="C128" s="8"/>
      <c r="I128" s="8"/>
      <c r="J128" s="8"/>
      <c r="K128" s="8"/>
      <c r="L128" s="8"/>
    </row>
    <row r="129" spans="1:12" x14ac:dyDescent="0.2">
      <c r="A129" s="12"/>
      <c r="C129" s="8"/>
      <c r="I129" s="8"/>
      <c r="J129" s="8"/>
      <c r="K129" s="8"/>
      <c r="L129" s="8"/>
    </row>
    <row r="130" spans="1:12" x14ac:dyDescent="0.2">
      <c r="A130" s="12"/>
      <c r="C130" s="8"/>
      <c r="I130" s="8"/>
      <c r="J130" s="8"/>
      <c r="K130" s="8"/>
      <c r="L130" s="8"/>
    </row>
    <row r="131" spans="1:12" x14ac:dyDescent="0.2">
      <c r="A131" s="12"/>
      <c r="C131" s="8"/>
      <c r="I131" s="8"/>
      <c r="J131" s="8"/>
      <c r="K131" s="8"/>
      <c r="L131" s="8"/>
    </row>
    <row r="132" spans="1:12" x14ac:dyDescent="0.2">
      <c r="A132" s="12"/>
      <c r="C132" s="8"/>
      <c r="I132" s="8"/>
      <c r="J132" s="8"/>
      <c r="K132" s="8"/>
      <c r="L132" s="8"/>
    </row>
    <row r="133" spans="1:12" x14ac:dyDescent="0.2">
      <c r="A133" s="12"/>
      <c r="C133" s="8"/>
      <c r="I133" s="8"/>
      <c r="J133" s="8"/>
      <c r="K133" s="8"/>
      <c r="L133" s="8"/>
    </row>
    <row r="134" spans="1:12" x14ac:dyDescent="0.2">
      <c r="A134" s="12"/>
      <c r="C134" s="8"/>
      <c r="I134" s="8"/>
      <c r="J134" s="8"/>
      <c r="K134" s="8"/>
      <c r="L134" s="8"/>
    </row>
    <row r="135" spans="1:12" x14ac:dyDescent="0.2">
      <c r="A135" s="12"/>
      <c r="C135" s="8"/>
      <c r="I135" s="8"/>
      <c r="J135" s="8"/>
      <c r="K135" s="8"/>
      <c r="L135" s="8"/>
    </row>
    <row r="136" spans="1:12" x14ac:dyDescent="0.2">
      <c r="A136" s="12"/>
      <c r="C136" s="8"/>
      <c r="I136" s="8"/>
      <c r="J136" s="8"/>
      <c r="K136" s="8"/>
      <c r="L136" s="8"/>
    </row>
    <row r="137" spans="1:12" x14ac:dyDescent="0.2">
      <c r="A137" s="12"/>
      <c r="C137" s="8"/>
      <c r="I137" s="8"/>
      <c r="J137" s="8"/>
      <c r="K137" s="8"/>
      <c r="L137" s="8"/>
    </row>
    <row r="138" spans="1:12" x14ac:dyDescent="0.2">
      <c r="A138" s="12"/>
      <c r="C138" s="8"/>
      <c r="I138" s="8"/>
      <c r="J138" s="8"/>
      <c r="K138" s="8"/>
      <c r="L138" s="8"/>
    </row>
    <row r="139" spans="1:12" x14ac:dyDescent="0.2">
      <c r="A139" s="12"/>
      <c r="C139" s="8"/>
      <c r="I139" s="8"/>
      <c r="J139" s="8"/>
      <c r="K139" s="8"/>
      <c r="L139" s="8"/>
    </row>
    <row r="140" spans="1:12" x14ac:dyDescent="0.2">
      <c r="A140" s="12"/>
      <c r="C140" s="8"/>
      <c r="I140" s="8"/>
      <c r="J140" s="8"/>
      <c r="K140" s="8"/>
      <c r="L140" s="8"/>
    </row>
    <row r="141" spans="1:12" x14ac:dyDescent="0.2">
      <c r="A141" s="12"/>
      <c r="C141" s="8"/>
      <c r="I141" s="8"/>
      <c r="J141" s="8"/>
      <c r="K141" s="8"/>
      <c r="L141" s="8"/>
    </row>
    <row r="142" spans="1:12" x14ac:dyDescent="0.2">
      <c r="A142" s="12"/>
      <c r="C142" s="8"/>
      <c r="I142" s="8"/>
      <c r="J142" s="8"/>
      <c r="K142" s="8"/>
      <c r="L142" s="8"/>
    </row>
    <row r="143" spans="1:12" x14ac:dyDescent="0.2">
      <c r="A143" s="12"/>
      <c r="C143" s="8"/>
      <c r="I143" s="8"/>
      <c r="J143" s="8"/>
      <c r="K143" s="8"/>
      <c r="L143" s="8"/>
    </row>
    <row r="144" spans="1:12" x14ac:dyDescent="0.2">
      <c r="A144" s="12"/>
      <c r="C144" s="8"/>
      <c r="I144" s="8"/>
      <c r="J144" s="8"/>
      <c r="K144" s="8"/>
      <c r="L144" s="8"/>
    </row>
    <row r="145" spans="1:12" x14ac:dyDescent="0.2">
      <c r="A145" s="12"/>
      <c r="C145" s="8"/>
      <c r="I145" s="8"/>
      <c r="J145" s="8"/>
      <c r="K145" s="8"/>
      <c r="L145" s="8"/>
    </row>
    <row r="146" spans="1:12" x14ac:dyDescent="0.2">
      <c r="A146" s="12"/>
      <c r="C146" s="8"/>
      <c r="I146" s="8"/>
      <c r="J146" s="8"/>
      <c r="K146" s="8"/>
      <c r="L146" s="8"/>
    </row>
    <row r="147" spans="1:12" x14ac:dyDescent="0.2">
      <c r="A147" s="12"/>
      <c r="C147" s="8"/>
      <c r="I147" s="8"/>
      <c r="J147" s="8"/>
      <c r="K147" s="8"/>
      <c r="L147" s="8"/>
    </row>
    <row r="148" spans="1:12" x14ac:dyDescent="0.2">
      <c r="A148" s="12"/>
      <c r="C148" s="8"/>
      <c r="I148" s="8"/>
      <c r="J148" s="8"/>
      <c r="K148" s="8"/>
      <c r="L148" s="8"/>
    </row>
    <row r="149" spans="1:12" x14ac:dyDescent="0.2">
      <c r="A149" s="12"/>
      <c r="C149" s="8"/>
      <c r="I149" s="8"/>
      <c r="J149" s="8"/>
      <c r="K149" s="8"/>
      <c r="L149" s="8"/>
    </row>
    <row r="150" spans="1:12" x14ac:dyDescent="0.2">
      <c r="A150" s="12"/>
      <c r="C150" s="8"/>
      <c r="I150" s="8"/>
      <c r="J150" s="8"/>
      <c r="K150" s="8"/>
      <c r="L150" s="8"/>
    </row>
  </sheetData>
  <phoneticPr fontId="13" type="noConversion"/>
  <conditionalFormatting sqref="J5:J10">
    <cfRule type="cellIs" dxfId="3129" priority="63" stopIfTrue="1" operator="equal">
      <formula>"-"</formula>
    </cfRule>
    <cfRule type="containsText" dxfId="3128" priority="64" stopIfTrue="1" operator="containsText" text="leer">
      <formula>NOT(ISERROR(SEARCH("leer",J5)))</formula>
    </cfRule>
  </conditionalFormatting>
  <conditionalFormatting sqref="J5:J10">
    <cfRule type="cellIs" dxfId="3127" priority="61" stopIfTrue="1" operator="equal">
      <formula>"-"</formula>
    </cfRule>
    <cfRule type="containsText" dxfId="3126" priority="62" stopIfTrue="1" operator="containsText" text="leer">
      <formula>NOT(ISERROR(SEARCH("leer",J5)))</formula>
    </cfRule>
  </conditionalFormatting>
  <conditionalFormatting sqref="J14:J20">
    <cfRule type="cellIs" dxfId="3125" priority="59" stopIfTrue="1" operator="equal">
      <formula>"-"</formula>
    </cfRule>
    <cfRule type="containsText" dxfId="3124" priority="60" stopIfTrue="1" operator="containsText" text="leer">
      <formula>NOT(ISERROR(SEARCH("leer",J14)))</formula>
    </cfRule>
  </conditionalFormatting>
  <conditionalFormatting sqref="J14:J20">
    <cfRule type="cellIs" dxfId="3123" priority="57" stopIfTrue="1" operator="equal">
      <formula>"-"</formula>
    </cfRule>
    <cfRule type="containsText" dxfId="3122" priority="58" stopIfTrue="1" operator="containsText" text="leer">
      <formula>NOT(ISERROR(SEARCH("leer",J14)))</formula>
    </cfRule>
  </conditionalFormatting>
  <conditionalFormatting sqref="I5:I10">
    <cfRule type="cellIs" dxfId="3121" priority="55" stopIfTrue="1" operator="equal">
      <formula>"-"</formula>
    </cfRule>
    <cfRule type="containsText" dxfId="3120" priority="56" stopIfTrue="1" operator="containsText" text="leer">
      <formula>NOT(ISERROR(SEARCH("leer",I5)))</formula>
    </cfRule>
  </conditionalFormatting>
  <conditionalFormatting sqref="I5:I10">
    <cfRule type="cellIs" dxfId="3119" priority="53" stopIfTrue="1" operator="equal">
      <formula>"-"</formula>
    </cfRule>
    <cfRule type="containsText" dxfId="3118" priority="54" stopIfTrue="1" operator="containsText" text="leer">
      <formula>NOT(ISERROR(SEARCH("leer",I5)))</formula>
    </cfRule>
  </conditionalFormatting>
  <conditionalFormatting sqref="I14:I20">
    <cfRule type="cellIs" dxfId="3117" priority="51" stopIfTrue="1" operator="equal">
      <formula>"-"</formula>
    </cfRule>
    <cfRule type="containsText" dxfId="3116" priority="52" stopIfTrue="1" operator="containsText" text="leer">
      <formula>NOT(ISERROR(SEARCH("leer",I14)))</formula>
    </cfRule>
  </conditionalFormatting>
  <conditionalFormatting sqref="I14:I20">
    <cfRule type="cellIs" dxfId="3115" priority="49" stopIfTrue="1" operator="equal">
      <formula>"-"</formula>
    </cfRule>
    <cfRule type="containsText" dxfId="3114" priority="50" stopIfTrue="1" operator="containsText" text="leer">
      <formula>NOT(ISERROR(SEARCH("leer",I14)))</formula>
    </cfRule>
  </conditionalFormatting>
  <conditionalFormatting sqref="I5:I10">
    <cfRule type="cellIs" dxfId="3113" priority="47" stopIfTrue="1" operator="equal">
      <formula>"-"</formula>
    </cfRule>
    <cfRule type="containsText" dxfId="3112" priority="48" stopIfTrue="1" operator="containsText" text="leer">
      <formula>NOT(ISERROR(SEARCH("leer",I5)))</formula>
    </cfRule>
  </conditionalFormatting>
  <conditionalFormatting sqref="I5:I10">
    <cfRule type="cellIs" dxfId="3111" priority="45" stopIfTrue="1" operator="equal">
      <formula>"-"</formula>
    </cfRule>
    <cfRule type="containsText" dxfId="3110" priority="46" stopIfTrue="1" operator="containsText" text="leer">
      <formula>NOT(ISERROR(SEARCH("leer",I5)))</formula>
    </cfRule>
  </conditionalFormatting>
  <conditionalFormatting sqref="I5:I10">
    <cfRule type="cellIs" dxfId="3109" priority="43" stopIfTrue="1" operator="equal">
      <formula>"-"</formula>
    </cfRule>
    <cfRule type="containsText" dxfId="3108" priority="44" stopIfTrue="1" operator="containsText" text="leer">
      <formula>NOT(ISERROR(SEARCH("leer",I5)))</formula>
    </cfRule>
  </conditionalFormatting>
  <conditionalFormatting sqref="I5:I10">
    <cfRule type="cellIs" dxfId="3107" priority="41" stopIfTrue="1" operator="equal">
      <formula>"-"</formula>
    </cfRule>
    <cfRule type="containsText" dxfId="3106" priority="42" stopIfTrue="1" operator="containsText" text="leer">
      <formula>NOT(ISERROR(SEARCH("leer",I5)))</formula>
    </cfRule>
  </conditionalFormatting>
  <conditionalFormatting sqref="I5:I10">
    <cfRule type="cellIs" dxfId="3105" priority="39" stopIfTrue="1" operator="equal">
      <formula>"-"</formula>
    </cfRule>
    <cfRule type="containsText" dxfId="3104" priority="40" stopIfTrue="1" operator="containsText" text="leer">
      <formula>NOT(ISERROR(SEARCH("leer",I5)))</formula>
    </cfRule>
  </conditionalFormatting>
  <conditionalFormatting sqref="I5:I10">
    <cfRule type="cellIs" dxfId="3103" priority="37" stopIfTrue="1" operator="equal">
      <formula>"-"</formula>
    </cfRule>
    <cfRule type="containsText" dxfId="3102" priority="38" stopIfTrue="1" operator="containsText" text="leer">
      <formula>NOT(ISERROR(SEARCH("leer",I5)))</formula>
    </cfRule>
  </conditionalFormatting>
  <conditionalFormatting sqref="I5:I10">
    <cfRule type="cellIs" dxfId="3101" priority="35" stopIfTrue="1" operator="equal">
      <formula>"-"</formula>
    </cfRule>
    <cfRule type="containsText" dxfId="3100" priority="36" stopIfTrue="1" operator="containsText" text="leer">
      <formula>NOT(ISERROR(SEARCH("leer",I5)))</formula>
    </cfRule>
  </conditionalFormatting>
  <conditionalFormatting sqref="I5:I10">
    <cfRule type="cellIs" dxfId="3099" priority="33" stopIfTrue="1" operator="equal">
      <formula>"-"</formula>
    </cfRule>
    <cfRule type="containsText" dxfId="3098" priority="34" stopIfTrue="1" operator="containsText" text="leer">
      <formula>NOT(ISERROR(SEARCH("leer",I5)))</formula>
    </cfRule>
  </conditionalFormatting>
  <conditionalFormatting sqref="I5:I10">
    <cfRule type="cellIs" dxfId="3097" priority="31" stopIfTrue="1" operator="equal">
      <formula>"-"</formula>
    </cfRule>
    <cfRule type="containsText" dxfId="3096" priority="32" stopIfTrue="1" operator="containsText" text="leer">
      <formula>NOT(ISERROR(SEARCH("leer",I5)))</formula>
    </cfRule>
  </conditionalFormatting>
  <conditionalFormatting sqref="I14:I20">
    <cfRule type="cellIs" dxfId="3095" priority="29" stopIfTrue="1" operator="equal">
      <formula>"-"</formula>
    </cfRule>
    <cfRule type="containsText" dxfId="3094" priority="30" stopIfTrue="1" operator="containsText" text="leer">
      <formula>NOT(ISERROR(SEARCH("leer",I14)))</formula>
    </cfRule>
  </conditionalFormatting>
  <conditionalFormatting sqref="I14:I20">
    <cfRule type="cellIs" dxfId="3093" priority="27" stopIfTrue="1" operator="equal">
      <formula>"-"</formula>
    </cfRule>
    <cfRule type="containsText" dxfId="3092" priority="28" stopIfTrue="1" operator="containsText" text="leer">
      <formula>NOT(ISERROR(SEARCH("leer",I14)))</formula>
    </cfRule>
  </conditionalFormatting>
  <conditionalFormatting sqref="I14:I20">
    <cfRule type="cellIs" dxfId="3091" priority="25" stopIfTrue="1" operator="equal">
      <formula>"-"</formula>
    </cfRule>
    <cfRule type="containsText" dxfId="3090" priority="26" stopIfTrue="1" operator="containsText" text="leer">
      <formula>NOT(ISERROR(SEARCH("leer",I14)))</formula>
    </cfRule>
  </conditionalFormatting>
  <conditionalFormatting sqref="I14:I20">
    <cfRule type="cellIs" dxfId="3089" priority="23" stopIfTrue="1" operator="equal">
      <formula>"-"</formula>
    </cfRule>
    <cfRule type="containsText" dxfId="3088" priority="24" stopIfTrue="1" operator="containsText" text="leer">
      <formula>NOT(ISERROR(SEARCH("leer",I14)))</formula>
    </cfRule>
  </conditionalFormatting>
  <conditionalFormatting sqref="I14:I20">
    <cfRule type="cellIs" dxfId="3087" priority="21" stopIfTrue="1" operator="equal">
      <formula>"-"</formula>
    </cfRule>
    <cfRule type="containsText" dxfId="3086" priority="22" stopIfTrue="1" operator="containsText" text="leer">
      <formula>NOT(ISERROR(SEARCH("leer",I14)))</formula>
    </cfRule>
  </conditionalFormatting>
  <conditionalFormatting sqref="I14:I20">
    <cfRule type="cellIs" dxfId="3085" priority="19" stopIfTrue="1" operator="equal">
      <formula>"-"</formula>
    </cfRule>
    <cfRule type="containsText" dxfId="3084" priority="20" stopIfTrue="1" operator="containsText" text="leer">
      <formula>NOT(ISERROR(SEARCH("leer",I14)))</formula>
    </cfRule>
  </conditionalFormatting>
  <conditionalFormatting sqref="I14:I20">
    <cfRule type="cellIs" dxfId="3083" priority="17" stopIfTrue="1" operator="equal">
      <formula>"-"</formula>
    </cfRule>
    <cfRule type="containsText" dxfId="3082" priority="18" stopIfTrue="1" operator="containsText" text="leer">
      <formula>NOT(ISERROR(SEARCH("leer",I14)))</formula>
    </cfRule>
  </conditionalFormatting>
  <conditionalFormatting sqref="I14:I20">
    <cfRule type="cellIs" dxfId="3081" priority="15" stopIfTrue="1" operator="equal">
      <formula>"-"</formula>
    </cfRule>
    <cfRule type="containsText" dxfId="3080" priority="16" stopIfTrue="1" operator="containsText" text="leer">
      <formula>NOT(ISERROR(SEARCH("leer",I14)))</formula>
    </cfRule>
  </conditionalFormatting>
  <conditionalFormatting sqref="I14:I20">
    <cfRule type="cellIs" dxfId="3079" priority="13" stopIfTrue="1" operator="equal">
      <formula>"-"</formula>
    </cfRule>
    <cfRule type="containsText" dxfId="3078" priority="14" stopIfTrue="1" operator="containsText" text="leer">
      <formula>NOT(ISERROR(SEARCH("leer",I14)))</formula>
    </cfRule>
  </conditionalFormatting>
  <conditionalFormatting sqref="H5:H10">
    <cfRule type="cellIs" dxfId="3077" priority="11" stopIfTrue="1" operator="equal">
      <formula>"-"</formula>
    </cfRule>
    <cfRule type="containsText" dxfId="3076" priority="12" stopIfTrue="1" operator="containsText" text="leer">
      <formula>NOT(ISERROR(SEARCH("leer",H5)))</formula>
    </cfRule>
  </conditionalFormatting>
  <conditionalFormatting sqref="H5:H10">
    <cfRule type="cellIs" dxfId="3075" priority="10" stopIfTrue="1" operator="equal">
      <formula>"-"</formula>
    </cfRule>
  </conditionalFormatting>
  <conditionalFormatting sqref="H5:H10">
    <cfRule type="cellIs" dxfId="3074" priority="8" stopIfTrue="1" operator="equal">
      <formula>"-"</formula>
    </cfRule>
    <cfRule type="containsText" dxfId="3073" priority="9" stopIfTrue="1" operator="containsText" text="leer">
      <formula>NOT(ISERROR(SEARCH("leer",H5)))</formula>
    </cfRule>
  </conditionalFormatting>
  <conditionalFormatting sqref="H5:H10">
    <cfRule type="cellIs" dxfId="3072" priority="7" stopIfTrue="1" operator="equal">
      <formula>"-"</formula>
    </cfRule>
  </conditionalFormatting>
  <conditionalFormatting sqref="H14:H20">
    <cfRule type="cellIs" dxfId="3071" priority="5" stopIfTrue="1" operator="equal">
      <formula>"-"</formula>
    </cfRule>
    <cfRule type="containsText" dxfId="3070" priority="6" stopIfTrue="1" operator="containsText" text="leer">
      <formula>NOT(ISERROR(SEARCH("leer",H14)))</formula>
    </cfRule>
  </conditionalFormatting>
  <conditionalFormatting sqref="H14:H20">
    <cfRule type="cellIs" dxfId="3069" priority="4" stopIfTrue="1" operator="equal">
      <formula>"-"</formula>
    </cfRule>
  </conditionalFormatting>
  <conditionalFormatting sqref="H14:H20">
    <cfRule type="cellIs" dxfId="3068" priority="2" stopIfTrue="1" operator="equal">
      <formula>"-"</formula>
    </cfRule>
    <cfRule type="containsText" dxfId="3067" priority="3" stopIfTrue="1" operator="containsText" text="leer">
      <formula>NOT(ISERROR(SEARCH("leer",H14)))</formula>
    </cfRule>
  </conditionalFormatting>
  <conditionalFormatting sqref="H14:H20">
    <cfRule type="cellIs" dxfId="3066" priority="1" stopIfTrue="1" operator="equal">
      <formula>"-"</formula>
    </cfRule>
  </conditionalFormatting>
  <hyperlinks>
    <hyperlink ref="A1" location="Index!A1" display="zurück"/>
  </hyperlinks>
  <pageMargins left="0.79000000000000015" right="0.79000000000000015" top="0.98" bottom="0.98" header="0.51" footer="0.51"/>
  <pageSetup paperSize="9" scale="38" orientation="portrait" horizontalDpi="4294967292" verticalDpi="4294967292"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Z32"/>
  <sheetViews>
    <sheetView showRuler="0" zoomScale="70" zoomScaleNormal="70" workbookViewId="0"/>
  </sheetViews>
  <sheetFormatPr baseColWidth="10" defaultColWidth="11.42578125" defaultRowHeight="12.75" x14ac:dyDescent="0.2"/>
  <cols>
    <col min="1" max="1" width="25.7109375" bestFit="1" customWidth="1"/>
    <col min="2" max="2" width="8" customWidth="1"/>
    <col min="3" max="3" width="8.85546875" customWidth="1"/>
    <col min="4" max="5" width="12.28515625" style="8" customWidth="1"/>
    <col min="6" max="8" width="11.42578125" style="8" customWidth="1"/>
    <col min="9" max="12" width="11.42578125" customWidth="1"/>
  </cols>
  <sheetData>
    <row r="1" spans="1:18" s="5" customFormat="1" x14ac:dyDescent="0.2">
      <c r="A1" s="92" t="s">
        <v>573</v>
      </c>
    </row>
    <row r="2" spans="1:18" s="5" customFormat="1" x14ac:dyDescent="0.2">
      <c r="A2" s="92"/>
    </row>
    <row r="3" spans="1:18" s="2" customFormat="1" x14ac:dyDescent="0.2">
      <c r="A3" s="4" t="s">
        <v>574</v>
      </c>
      <c r="B3" s="4"/>
      <c r="C3" t="s">
        <v>575</v>
      </c>
      <c r="D3" s="5" t="s">
        <v>576</v>
      </c>
      <c r="E3" s="4">
        <v>2004</v>
      </c>
      <c r="F3" s="4">
        <v>2005</v>
      </c>
      <c r="G3" s="4">
        <v>2006</v>
      </c>
      <c r="H3" s="4">
        <v>2007</v>
      </c>
      <c r="I3" s="23">
        <v>2008</v>
      </c>
      <c r="J3" s="23">
        <v>2009</v>
      </c>
      <c r="K3" s="23">
        <v>2010</v>
      </c>
      <c r="L3" s="23">
        <v>2011</v>
      </c>
      <c r="M3" s="23">
        <v>2012</v>
      </c>
      <c r="N3" s="23">
        <v>2013</v>
      </c>
      <c r="O3" s="4">
        <v>2014</v>
      </c>
      <c r="P3" s="314">
        <v>2015</v>
      </c>
      <c r="R3" s="4"/>
    </row>
    <row r="4" spans="1:18" s="2" customFormat="1" x14ac:dyDescent="0.2">
      <c r="A4" s="4"/>
      <c r="B4" s="4"/>
      <c r="C4" s="104"/>
      <c r="D4" s="8"/>
      <c r="E4" s="4"/>
      <c r="F4" s="4"/>
      <c r="G4" s="4"/>
      <c r="H4" s="4"/>
      <c r="I4" s="23"/>
      <c r="J4" s="23"/>
      <c r="K4" s="104"/>
      <c r="L4" s="104"/>
      <c r="M4" s="8"/>
      <c r="N4" s="8"/>
      <c r="O4" s="8"/>
      <c r="P4" s="307"/>
      <c r="R4" s="4"/>
    </row>
    <row r="5" spans="1:18" x14ac:dyDescent="0.2">
      <c r="A5" s="4" t="s">
        <v>577</v>
      </c>
      <c r="B5" s="5"/>
      <c r="C5" s="29"/>
      <c r="E5" s="4"/>
      <c r="F5" s="5"/>
      <c r="G5" s="5"/>
      <c r="H5" s="5"/>
      <c r="I5" s="5"/>
      <c r="J5" s="5"/>
      <c r="K5" s="29"/>
      <c r="L5" s="29"/>
      <c r="M5" s="8"/>
      <c r="N5" s="8"/>
      <c r="O5" s="8"/>
      <c r="P5" s="307"/>
      <c r="R5" s="141"/>
    </row>
    <row r="6" spans="1:18" x14ac:dyDescent="0.2">
      <c r="A6" s="29" t="s">
        <v>578</v>
      </c>
      <c r="B6" s="29" t="s">
        <v>579</v>
      </c>
      <c r="C6" s="29">
        <v>1</v>
      </c>
      <c r="D6" s="8" t="s">
        <v>580</v>
      </c>
      <c r="E6" s="29">
        <v>84</v>
      </c>
      <c r="F6" s="29">
        <v>86</v>
      </c>
      <c r="G6" s="29">
        <v>87</v>
      </c>
      <c r="H6" s="68">
        <v>88</v>
      </c>
      <c r="I6" s="68">
        <v>86</v>
      </c>
      <c r="J6" s="68">
        <v>87</v>
      </c>
      <c r="K6" s="68">
        <v>87</v>
      </c>
      <c r="L6" s="68">
        <v>87</v>
      </c>
      <c r="M6" s="165">
        <v>86</v>
      </c>
      <c r="N6" s="8">
        <v>86</v>
      </c>
      <c r="O6" s="8">
        <v>86</v>
      </c>
      <c r="P6" s="307">
        <v>87</v>
      </c>
    </row>
    <row r="7" spans="1:18" x14ac:dyDescent="0.2">
      <c r="A7" s="29" t="s">
        <v>581</v>
      </c>
      <c r="B7" s="29" t="s">
        <v>582</v>
      </c>
      <c r="C7" s="29">
        <v>1</v>
      </c>
      <c r="D7" s="8" t="s">
        <v>583</v>
      </c>
      <c r="E7" s="29">
        <v>79</v>
      </c>
      <c r="F7" s="29">
        <v>80</v>
      </c>
      <c r="G7" s="29">
        <v>81</v>
      </c>
      <c r="H7" s="68">
        <v>83</v>
      </c>
      <c r="I7" s="68">
        <v>80</v>
      </c>
      <c r="J7" s="68">
        <v>80</v>
      </c>
      <c r="K7" s="68">
        <v>81</v>
      </c>
      <c r="L7" s="68">
        <v>81</v>
      </c>
      <c r="M7" s="165">
        <v>80</v>
      </c>
      <c r="N7" s="8">
        <v>82</v>
      </c>
      <c r="O7" s="8">
        <v>82</v>
      </c>
      <c r="P7" s="307">
        <v>82</v>
      </c>
    </row>
    <row r="8" spans="1:18" x14ac:dyDescent="0.2">
      <c r="A8" s="29" t="s">
        <v>584</v>
      </c>
      <c r="B8" s="29" t="s">
        <v>585</v>
      </c>
      <c r="C8" s="68" t="s">
        <v>586</v>
      </c>
      <c r="D8" s="8" t="s">
        <v>587</v>
      </c>
      <c r="E8" s="29">
        <v>82</v>
      </c>
      <c r="F8" s="29">
        <v>84</v>
      </c>
      <c r="G8" s="29">
        <v>84</v>
      </c>
      <c r="H8" s="68">
        <v>84</v>
      </c>
      <c r="I8" s="68">
        <v>85</v>
      </c>
      <c r="J8" s="68">
        <v>84</v>
      </c>
      <c r="K8" s="68">
        <v>85</v>
      </c>
      <c r="L8" s="68">
        <v>86</v>
      </c>
      <c r="M8" s="165">
        <v>85</v>
      </c>
      <c r="N8" s="8">
        <v>85</v>
      </c>
      <c r="O8" s="8">
        <v>84</v>
      </c>
      <c r="P8" s="307">
        <v>80</v>
      </c>
    </row>
    <row r="9" spans="1:18" x14ac:dyDescent="0.2">
      <c r="A9" s="29" t="s">
        <v>588</v>
      </c>
      <c r="B9" s="29" t="s">
        <v>589</v>
      </c>
      <c r="C9" s="165" t="s">
        <v>590</v>
      </c>
      <c r="D9" s="8" t="s">
        <v>591</v>
      </c>
      <c r="E9" s="29">
        <v>83</v>
      </c>
      <c r="F9" s="29">
        <v>81</v>
      </c>
      <c r="G9" s="29">
        <v>81</v>
      </c>
      <c r="H9" s="68">
        <v>82</v>
      </c>
      <c r="I9" s="68">
        <v>82</v>
      </c>
      <c r="J9" s="68">
        <v>81</v>
      </c>
      <c r="K9" s="68">
        <v>83</v>
      </c>
      <c r="L9" s="68">
        <v>83</v>
      </c>
      <c r="M9" s="165">
        <v>83</v>
      </c>
      <c r="N9" s="8">
        <v>83</v>
      </c>
      <c r="O9" s="8">
        <v>84</v>
      </c>
      <c r="P9" s="307">
        <v>83</v>
      </c>
    </row>
    <row r="10" spans="1:18" x14ac:dyDescent="0.2">
      <c r="A10" s="29" t="s">
        <v>592</v>
      </c>
      <c r="B10" s="29" t="s">
        <v>593</v>
      </c>
      <c r="C10" s="165" t="s">
        <v>594</v>
      </c>
      <c r="D10" s="8" t="s">
        <v>595</v>
      </c>
      <c r="E10" s="29">
        <v>75</v>
      </c>
      <c r="F10" s="29">
        <v>73</v>
      </c>
      <c r="G10" s="29">
        <v>73</v>
      </c>
      <c r="H10" s="68">
        <v>73</v>
      </c>
      <c r="I10" s="68">
        <v>75</v>
      </c>
      <c r="J10" s="68">
        <v>73</v>
      </c>
      <c r="K10" s="68">
        <v>75</v>
      </c>
      <c r="L10" s="68">
        <v>75</v>
      </c>
      <c r="M10" s="165">
        <v>74</v>
      </c>
      <c r="N10" s="8">
        <v>74</v>
      </c>
      <c r="O10" s="8">
        <v>76</v>
      </c>
      <c r="P10" s="307">
        <v>74</v>
      </c>
    </row>
    <row r="11" spans="1:18" x14ac:dyDescent="0.2">
      <c r="A11" s="5"/>
      <c r="B11" s="29"/>
      <c r="C11" s="29"/>
      <c r="E11" s="5"/>
      <c r="F11" s="5"/>
      <c r="G11" s="5"/>
      <c r="I11" s="8"/>
      <c r="J11" s="68"/>
      <c r="K11" s="29"/>
      <c r="L11" s="29"/>
      <c r="M11" s="8"/>
      <c r="N11" s="8"/>
      <c r="O11" s="8"/>
      <c r="P11" s="307"/>
    </row>
    <row r="12" spans="1:18" x14ac:dyDescent="0.2">
      <c r="A12" s="4" t="s">
        <v>596</v>
      </c>
      <c r="B12" s="5"/>
      <c r="C12" s="29"/>
      <c r="E12" s="4"/>
      <c r="F12" s="5"/>
      <c r="G12" s="5"/>
      <c r="H12" s="5"/>
      <c r="I12" s="5"/>
      <c r="J12" s="68"/>
      <c r="K12" s="29"/>
      <c r="L12" s="29"/>
      <c r="M12" s="8"/>
      <c r="N12" s="8"/>
      <c r="O12" s="8"/>
      <c r="P12" s="307"/>
    </row>
    <row r="13" spans="1:18" x14ac:dyDescent="0.2">
      <c r="A13" s="29" t="s">
        <v>597</v>
      </c>
      <c r="B13" s="29" t="s">
        <v>598</v>
      </c>
      <c r="C13" s="165" t="s">
        <v>599</v>
      </c>
      <c r="D13" s="8" t="s">
        <v>600</v>
      </c>
      <c r="E13" s="29">
        <v>72</v>
      </c>
      <c r="F13" s="29">
        <v>74</v>
      </c>
      <c r="G13" s="29">
        <v>76</v>
      </c>
      <c r="H13" s="68">
        <v>78</v>
      </c>
      <c r="I13" s="68">
        <v>77</v>
      </c>
      <c r="J13" s="68">
        <v>76</v>
      </c>
      <c r="K13" s="68">
        <v>78</v>
      </c>
      <c r="L13" s="68">
        <v>78</v>
      </c>
      <c r="M13" s="165">
        <v>78</v>
      </c>
      <c r="N13" s="8">
        <v>78</v>
      </c>
      <c r="O13" s="8">
        <v>79</v>
      </c>
      <c r="P13" s="307">
        <v>79</v>
      </c>
    </row>
    <row r="14" spans="1:18" x14ac:dyDescent="0.2">
      <c r="A14" s="29" t="s">
        <v>601</v>
      </c>
      <c r="B14" s="29" t="s">
        <v>602</v>
      </c>
      <c r="C14" s="8" t="s">
        <v>603</v>
      </c>
      <c r="D14" s="8" t="s">
        <v>604</v>
      </c>
      <c r="E14" s="29">
        <v>78</v>
      </c>
      <c r="F14" s="29">
        <v>79</v>
      </c>
      <c r="G14" s="29">
        <v>80</v>
      </c>
      <c r="H14" s="68">
        <v>79</v>
      </c>
      <c r="I14" s="68">
        <v>79</v>
      </c>
      <c r="J14" s="68">
        <v>79</v>
      </c>
      <c r="K14" s="68">
        <v>79</v>
      </c>
      <c r="L14" s="68">
        <v>78</v>
      </c>
      <c r="M14" s="165">
        <v>78</v>
      </c>
      <c r="N14" s="8">
        <v>78</v>
      </c>
      <c r="O14" s="8">
        <v>77</v>
      </c>
      <c r="P14" s="307">
        <v>77</v>
      </c>
    </row>
    <row r="15" spans="1:18" x14ac:dyDescent="0.2">
      <c r="A15" s="29" t="s">
        <v>605</v>
      </c>
      <c r="B15" s="29" t="s">
        <v>606</v>
      </c>
      <c r="C15" s="68" t="s">
        <v>607</v>
      </c>
      <c r="D15" s="8" t="s">
        <v>608</v>
      </c>
      <c r="E15" s="29">
        <v>72</v>
      </c>
      <c r="F15" s="29">
        <v>73</v>
      </c>
      <c r="G15" s="29">
        <v>75</v>
      </c>
      <c r="H15" s="68">
        <v>75</v>
      </c>
      <c r="I15" s="68">
        <v>75</v>
      </c>
      <c r="J15" s="68">
        <v>75</v>
      </c>
      <c r="K15" s="68">
        <v>72</v>
      </c>
      <c r="L15" s="68">
        <v>72</v>
      </c>
      <c r="M15" s="165">
        <v>73</v>
      </c>
      <c r="N15" s="8" t="s">
        <v>2381</v>
      </c>
      <c r="O15" s="68" t="s">
        <v>2381</v>
      </c>
      <c r="P15" s="307" t="s">
        <v>2381</v>
      </c>
    </row>
    <row r="16" spans="1:18" x14ac:dyDescent="0.2">
      <c r="A16" t="s">
        <v>609</v>
      </c>
      <c r="B16" t="s">
        <v>610</v>
      </c>
      <c r="C16" s="68" t="s">
        <v>611</v>
      </c>
      <c r="D16" s="8" t="s">
        <v>612</v>
      </c>
      <c r="E16" s="29">
        <v>74</v>
      </c>
      <c r="F16" s="3">
        <v>74</v>
      </c>
      <c r="G16" s="3">
        <v>74</v>
      </c>
      <c r="H16" s="3">
        <v>75</v>
      </c>
      <c r="I16" s="3">
        <v>74</v>
      </c>
      <c r="J16" s="68">
        <v>75</v>
      </c>
      <c r="K16" s="68">
        <v>74</v>
      </c>
      <c r="L16" s="68">
        <v>72</v>
      </c>
      <c r="M16" s="68">
        <v>74</v>
      </c>
      <c r="N16" s="8" t="s">
        <v>2381</v>
      </c>
      <c r="O16" s="68" t="s">
        <v>2381</v>
      </c>
      <c r="P16" s="307" t="s">
        <v>2381</v>
      </c>
    </row>
    <row r="17" spans="1:26" x14ac:dyDescent="0.2">
      <c r="A17" t="s">
        <v>613</v>
      </c>
      <c r="B17" t="s">
        <v>614</v>
      </c>
      <c r="C17" s="68" t="s">
        <v>615</v>
      </c>
      <c r="D17" s="8" t="s">
        <v>616</v>
      </c>
      <c r="E17" s="29">
        <v>74</v>
      </c>
      <c r="F17" s="3">
        <v>75</v>
      </c>
      <c r="G17" s="3">
        <v>75</v>
      </c>
      <c r="H17" s="3">
        <v>74</v>
      </c>
      <c r="I17" s="3">
        <v>75</v>
      </c>
      <c r="J17" s="68">
        <v>73</v>
      </c>
      <c r="K17" s="68">
        <v>70</v>
      </c>
      <c r="L17" s="68">
        <v>72</v>
      </c>
      <c r="M17" s="68">
        <v>68</v>
      </c>
      <c r="N17" s="8" t="s">
        <v>2381</v>
      </c>
      <c r="O17" s="68" t="s">
        <v>2381</v>
      </c>
      <c r="P17" s="307" t="s">
        <v>2381</v>
      </c>
    </row>
    <row r="18" spans="1:26" x14ac:dyDescent="0.2">
      <c r="A18" s="29" t="s">
        <v>617</v>
      </c>
      <c r="B18" s="29" t="s">
        <v>618</v>
      </c>
      <c r="C18" s="68" t="s">
        <v>619</v>
      </c>
      <c r="D18" s="8" t="s">
        <v>620</v>
      </c>
      <c r="E18" s="29">
        <v>72</v>
      </c>
      <c r="F18" s="29">
        <v>76</v>
      </c>
      <c r="G18" s="29">
        <v>76</v>
      </c>
      <c r="H18" s="68">
        <v>75</v>
      </c>
      <c r="I18" s="68">
        <v>77</v>
      </c>
      <c r="J18" s="68">
        <v>78</v>
      </c>
      <c r="K18" s="68">
        <v>81</v>
      </c>
      <c r="L18" s="68">
        <v>82</v>
      </c>
      <c r="M18" s="165">
        <v>83</v>
      </c>
      <c r="N18" s="8">
        <v>80</v>
      </c>
      <c r="O18" s="8">
        <v>82</v>
      </c>
      <c r="P18" s="307">
        <v>79</v>
      </c>
    </row>
    <row r="19" spans="1:26" x14ac:dyDescent="0.2">
      <c r="A19" s="29" t="s">
        <v>621</v>
      </c>
      <c r="B19" s="29" t="s">
        <v>622</v>
      </c>
      <c r="C19" s="68" t="s">
        <v>623</v>
      </c>
      <c r="D19" s="8" t="s">
        <v>624</v>
      </c>
      <c r="E19" s="29">
        <v>80</v>
      </c>
      <c r="F19" s="29">
        <v>81</v>
      </c>
      <c r="G19" s="29">
        <v>82</v>
      </c>
      <c r="H19" s="68">
        <v>82</v>
      </c>
      <c r="I19" s="68">
        <v>82</v>
      </c>
      <c r="J19" s="68">
        <v>83</v>
      </c>
      <c r="K19" s="68">
        <v>83</v>
      </c>
      <c r="L19" s="68">
        <v>83</v>
      </c>
      <c r="M19" s="165">
        <v>84</v>
      </c>
      <c r="N19" s="8">
        <v>83</v>
      </c>
      <c r="O19" s="8">
        <v>82</v>
      </c>
      <c r="P19" s="307">
        <v>79</v>
      </c>
    </row>
    <row r="20" spans="1:26" x14ac:dyDescent="0.2">
      <c r="A20" s="5"/>
      <c r="B20" s="29"/>
      <c r="C20" s="29"/>
      <c r="I20" s="29"/>
      <c r="J20" s="29"/>
      <c r="K20" s="29"/>
      <c r="L20" s="8"/>
      <c r="M20" s="8"/>
      <c r="N20" s="5"/>
      <c r="O20" s="5"/>
      <c r="P20" s="5"/>
    </row>
    <row r="21" spans="1:26" x14ac:dyDescent="0.2">
      <c r="A21" s="4"/>
      <c r="B21" s="29"/>
      <c r="C21" s="29"/>
      <c r="I21" s="29"/>
      <c r="J21" s="29"/>
      <c r="K21" s="29"/>
      <c r="L21" s="8"/>
      <c r="M21" s="8"/>
      <c r="N21" s="5"/>
      <c r="O21" s="5"/>
      <c r="P21" s="4"/>
    </row>
    <row r="22" spans="1:26" s="183" customFormat="1" x14ac:dyDescent="0.2">
      <c r="A22" s="129" t="s">
        <v>625</v>
      </c>
      <c r="B22" s="184"/>
      <c r="C22" s="184"/>
      <c r="D22" s="184"/>
      <c r="E22" s="184"/>
      <c r="F22" s="184"/>
      <c r="G22" s="184"/>
      <c r="H22" s="184"/>
      <c r="I22" s="184"/>
      <c r="J22" s="8"/>
      <c r="K22" s="8"/>
      <c r="Y22" s="187"/>
      <c r="Z22" s="187"/>
    </row>
    <row r="23" spans="1:26" s="183" customFormat="1" x14ac:dyDescent="0.2">
      <c r="A23" s="129" t="s">
        <v>626</v>
      </c>
      <c r="B23" s="184"/>
      <c r="C23" s="184"/>
      <c r="D23" s="184"/>
      <c r="E23" s="184"/>
      <c r="F23" s="184"/>
      <c r="G23" s="184"/>
      <c r="H23" s="184"/>
      <c r="I23" s="184"/>
      <c r="J23" s="8"/>
      <c r="K23" s="8"/>
      <c r="Y23" s="187"/>
      <c r="Z23" s="187"/>
    </row>
    <row r="24" spans="1:26" s="183" customFormat="1" x14ac:dyDescent="0.2">
      <c r="A24" s="181" t="s">
        <v>627</v>
      </c>
      <c r="B24" s="184"/>
      <c r="C24" s="184"/>
      <c r="D24" s="184"/>
      <c r="E24" s="184"/>
      <c r="F24" s="184"/>
      <c r="G24" s="184"/>
      <c r="H24" s="184"/>
      <c r="I24" s="184"/>
      <c r="J24" s="8"/>
      <c r="K24" s="8"/>
      <c r="Y24" s="187"/>
      <c r="Z24" s="187"/>
    </row>
    <row r="25" spans="1:26" s="183" customFormat="1" x14ac:dyDescent="0.2">
      <c r="A25" s="129" t="s">
        <v>628</v>
      </c>
      <c r="B25" s="129"/>
      <c r="C25" s="129"/>
      <c r="D25" s="129"/>
      <c r="E25" s="129"/>
      <c r="F25" s="129"/>
      <c r="G25" s="129"/>
      <c r="H25" s="129"/>
      <c r="I25" s="129"/>
      <c r="Y25" s="187"/>
      <c r="Z25" s="187"/>
    </row>
    <row r="26" spans="1:26" s="183" customFormat="1" x14ac:dyDescent="0.2">
      <c r="A26" s="182" t="s">
        <v>629</v>
      </c>
      <c r="B26" s="186"/>
      <c r="C26" s="186"/>
      <c r="D26" s="186"/>
      <c r="E26" s="186"/>
      <c r="F26" s="186"/>
      <c r="G26" s="186"/>
      <c r="H26" s="186"/>
      <c r="I26" s="186"/>
    </row>
    <row r="27" spans="1:26" s="183" customFormat="1" x14ac:dyDescent="0.2">
      <c r="A27" s="129" t="s">
        <v>630</v>
      </c>
      <c r="B27" s="181"/>
      <c r="C27" s="181"/>
      <c r="D27" s="181"/>
      <c r="E27" s="181"/>
      <c r="F27" s="181"/>
      <c r="G27" s="181"/>
      <c r="H27" s="181"/>
      <c r="I27" s="181"/>
      <c r="J27" s="146"/>
      <c r="K27" s="146"/>
      <c r="L27" s="8"/>
      <c r="M27" s="8"/>
    </row>
    <row r="28" spans="1:26" s="183" customFormat="1" ht="26.1" customHeight="1" x14ac:dyDescent="0.2">
      <c r="A28" s="410" t="s">
        <v>631</v>
      </c>
      <c r="B28" s="410"/>
      <c r="C28" s="410"/>
      <c r="D28" s="410"/>
      <c r="E28" s="410"/>
      <c r="F28" s="410"/>
      <c r="G28" s="410"/>
      <c r="H28" s="410"/>
      <c r="I28" s="410"/>
      <c r="J28" s="410"/>
      <c r="K28" s="410"/>
      <c r="L28" s="410"/>
      <c r="M28" s="410"/>
      <c r="N28" s="410"/>
      <c r="O28" s="410"/>
      <c r="P28" s="410"/>
    </row>
    <row r="29" spans="1:26" s="5" customFormat="1" x14ac:dyDescent="0.2">
      <c r="D29" s="8"/>
      <c r="E29" s="8"/>
      <c r="F29" s="8"/>
      <c r="G29" s="8"/>
      <c r="H29" s="8"/>
    </row>
    <row r="30" spans="1:26" x14ac:dyDescent="0.2">
      <c r="A30" s="2"/>
      <c r="C30" s="3"/>
      <c r="I30" s="3"/>
      <c r="J30" s="3"/>
      <c r="K30" s="3"/>
      <c r="L30" s="3"/>
      <c r="M30" s="3"/>
      <c r="N30" s="3"/>
      <c r="O30" s="3"/>
    </row>
    <row r="31" spans="1:26" x14ac:dyDescent="0.2">
      <c r="A31" s="54"/>
      <c r="C31" s="3"/>
      <c r="I31" s="3"/>
      <c r="J31" s="3"/>
      <c r="K31" s="3"/>
      <c r="L31" s="3"/>
      <c r="M31" s="3"/>
      <c r="N31" s="3"/>
      <c r="O31" s="3"/>
    </row>
    <row r="32" spans="1:26" x14ac:dyDescent="0.2">
      <c r="C32" s="3"/>
      <c r="I32" s="3"/>
      <c r="J32" s="3"/>
      <c r="K32" s="3"/>
      <c r="L32" s="3"/>
      <c r="M32" s="3"/>
      <c r="N32" s="3"/>
      <c r="O32" s="3"/>
    </row>
  </sheetData>
  <customSheetViews>
    <customSheetView guid="{F0335B52-931C-4173-85AE-87F3D6604B59}" fitToPage="1" showRuler="0">
      <selection activeCell="D3" sqref="D3"/>
      <pageMargins left="0.7" right="0.7" top="0.78740157499999996" bottom="0.78740157499999996" header="0.3" footer="0.3"/>
      <headerFooter alignWithMargins="0"/>
    </customSheetView>
    <customSheetView guid="{A4328FE7-0B36-4A96-9E82-0C2C10ECE34E}" fitToPage="1" showRuler="0">
      <selection activeCell="D3" sqref="D3"/>
      <pageMargins left="0.7" right="0.7" top="0.78740157499999996" bottom="0.78740157499999996" header="0.3" footer="0.3"/>
      <headerFooter alignWithMargins="0"/>
    </customSheetView>
    <customSheetView guid="{09D980A6-7F22-44D6-B957-3B1FFC43B461}" fitToPage="1" showRuler="0">
      <selection activeCell="A16" sqref="A16:A21"/>
      <pageMargins left="0.7" right="0.7" top="0.78740157499999996" bottom="0.78740157499999996" header="0.3" footer="0.3"/>
      <headerFooter alignWithMargins="0"/>
    </customSheetView>
    <customSheetView guid="{34161360-80E4-4153-B1A5-19E7BBEDD5ED}" fitToPage="1" showRuler="0">
      <selection activeCell="C6" sqref="C6"/>
      <pageMargins left="0.7" right="0.7" top="0.78740157499999996" bottom="0.78740157499999996" header="0.3" footer="0.3"/>
      <headerFooter alignWithMargins="0"/>
    </customSheetView>
    <customSheetView guid="{F90AD2DC-6F63-4FE7-9F4E-99C162A8727E}" fitToPage="1" showRuler="0">
      <selection activeCell="D3" sqref="D3"/>
      <pageMargins left="0.7" right="0.7" top="0.78740157499999996" bottom="0.78740157499999996" header="0.3" footer="0.3"/>
      <headerFooter alignWithMargins="0"/>
    </customSheetView>
    <customSheetView guid="{A8A9853C-301B-405A-92F6-9DCC8EB91B52}" fitToPage="1" showRuler="0">
      <selection activeCell="A14" sqref="A14:A17"/>
      <pageMargins left="0.7" right="0.7" top="0.78740157499999996" bottom="0.78740157499999996" header="0.3" footer="0.3"/>
      <headerFooter alignWithMargins="0"/>
    </customSheetView>
    <customSheetView guid="{8144D8E7-8996-490F-8ACB-C7957A150DAC}" fitToPage="1" showRuler="0">
      <selection activeCell="D3" sqref="D3"/>
      <pageMargins left="0.7" right="0.7" top="0.78740157499999996" bottom="0.78740157499999996" header="0.3" footer="0.3"/>
      <headerFooter alignWithMargins="0"/>
    </customSheetView>
    <customSheetView guid="{4221DF2B-D9E6-40BE-9C37-8B5A92E46F7B}" showPageBreaks="1" fitToPage="1" showRuler="0">
      <selection activeCell="A16" sqref="A16:A21"/>
      <pageMargins left="0.7" right="0.7" top="0.78740157499999996" bottom="0.78740157499999996" header="0.3" footer="0.3"/>
      <headerFooter alignWithMargins="0"/>
    </customSheetView>
    <customSheetView guid="{595D07C0-E761-11DC-9357-001B6391840E}" fitToPage="1">
      <selection activeCell="C6" sqref="C6"/>
      <pageMargins left="0.7" right="0.7" top="0.78740157499999996" bottom="0.78740157499999996" header="0.3" footer="0.3"/>
      <headerFooter alignWithMargins="0"/>
    </customSheetView>
  </customSheetViews>
  <mergeCells count="1">
    <mergeCell ref="A28:P28"/>
  </mergeCells>
  <phoneticPr fontId="10" type="noConversion"/>
  <conditionalFormatting sqref="K6:K19">
    <cfRule type="cellIs" dxfId="3065" priority="127" stopIfTrue="1" operator="equal">
      <formula>"-"</formula>
    </cfRule>
  </conditionalFormatting>
  <conditionalFormatting sqref="J6:J10">
    <cfRule type="cellIs" dxfId="3064" priority="125" stopIfTrue="1" operator="equal">
      <formula>"-"</formula>
    </cfRule>
    <cfRule type="containsText" dxfId="3063" priority="126" stopIfTrue="1" operator="containsText" text="leer">
      <formula>NOT(ISERROR(SEARCH("leer",J6)))</formula>
    </cfRule>
  </conditionalFormatting>
  <conditionalFormatting sqref="J13:J19">
    <cfRule type="cellIs" dxfId="3062" priority="123" stopIfTrue="1" operator="equal">
      <formula>"-"</formula>
    </cfRule>
    <cfRule type="containsText" dxfId="3061" priority="124" stopIfTrue="1" operator="containsText" text="leer">
      <formula>NOT(ISERROR(SEARCH("leer",J13)))</formula>
    </cfRule>
  </conditionalFormatting>
  <conditionalFormatting sqref="J13:J19">
    <cfRule type="cellIs" dxfId="3060" priority="121" stopIfTrue="1" operator="equal">
      <formula>"-"</formula>
    </cfRule>
    <cfRule type="containsText" dxfId="3059" priority="122" stopIfTrue="1" operator="containsText" text="leer">
      <formula>NOT(ISERROR(SEARCH("leer",J13)))</formula>
    </cfRule>
  </conditionalFormatting>
  <conditionalFormatting sqref="I6:I10">
    <cfRule type="cellIs" dxfId="3058" priority="119" stopIfTrue="1" operator="equal">
      <formula>"-"</formula>
    </cfRule>
    <cfRule type="containsText" dxfId="3057" priority="120" stopIfTrue="1" operator="containsText" text="leer">
      <formula>NOT(ISERROR(SEARCH("leer",I6)))</formula>
    </cfRule>
  </conditionalFormatting>
  <conditionalFormatting sqref="I13:I19">
    <cfRule type="cellIs" dxfId="3056" priority="117" stopIfTrue="1" operator="equal">
      <formula>"-"</formula>
    </cfRule>
    <cfRule type="containsText" dxfId="3055" priority="118" stopIfTrue="1" operator="containsText" text="leer">
      <formula>NOT(ISERROR(SEARCH("leer",I13)))</formula>
    </cfRule>
  </conditionalFormatting>
  <conditionalFormatting sqref="I13:I19">
    <cfRule type="cellIs" dxfId="3054" priority="115" stopIfTrue="1" operator="equal">
      <formula>"-"</formula>
    </cfRule>
    <cfRule type="containsText" dxfId="3053" priority="116" stopIfTrue="1" operator="containsText" text="leer">
      <formula>NOT(ISERROR(SEARCH("leer",I13)))</formula>
    </cfRule>
  </conditionalFormatting>
  <conditionalFormatting sqref="I6:I10">
    <cfRule type="cellIs" dxfId="3052" priority="113" stopIfTrue="1" operator="equal">
      <formula>"-"</formula>
    </cfRule>
    <cfRule type="containsText" dxfId="3051" priority="114" stopIfTrue="1" operator="containsText" text="leer">
      <formula>NOT(ISERROR(SEARCH("leer",I6)))</formula>
    </cfRule>
  </conditionalFormatting>
  <conditionalFormatting sqref="I6:I10">
    <cfRule type="cellIs" dxfId="3050" priority="111" stopIfTrue="1" operator="equal">
      <formula>"-"</formula>
    </cfRule>
    <cfRule type="containsText" dxfId="3049" priority="112" stopIfTrue="1" operator="containsText" text="leer">
      <formula>NOT(ISERROR(SEARCH("leer",I6)))</formula>
    </cfRule>
  </conditionalFormatting>
  <conditionalFormatting sqref="I6:I10">
    <cfRule type="cellIs" dxfId="3048" priority="109" stopIfTrue="1" operator="equal">
      <formula>"-"</formula>
    </cfRule>
    <cfRule type="containsText" dxfId="3047" priority="110" stopIfTrue="1" operator="containsText" text="leer">
      <formula>NOT(ISERROR(SEARCH("leer",I6)))</formula>
    </cfRule>
  </conditionalFormatting>
  <conditionalFormatting sqref="I6:I10">
    <cfRule type="cellIs" dxfId="3046" priority="107" stopIfTrue="1" operator="equal">
      <formula>"-"</formula>
    </cfRule>
    <cfRule type="containsText" dxfId="3045" priority="108" stopIfTrue="1" operator="containsText" text="leer">
      <formula>NOT(ISERROR(SEARCH("leer",I6)))</formula>
    </cfRule>
  </conditionalFormatting>
  <conditionalFormatting sqref="I6:I10">
    <cfRule type="cellIs" dxfId="3044" priority="105" stopIfTrue="1" operator="equal">
      <formula>"-"</formula>
    </cfRule>
    <cfRule type="containsText" dxfId="3043" priority="106" stopIfTrue="1" operator="containsText" text="leer">
      <formula>NOT(ISERROR(SEARCH("leer",I6)))</formula>
    </cfRule>
  </conditionalFormatting>
  <conditionalFormatting sqref="I13:I19">
    <cfRule type="cellIs" dxfId="3042" priority="103" stopIfTrue="1" operator="equal">
      <formula>"-"</formula>
    </cfRule>
    <cfRule type="containsText" dxfId="3041" priority="104" stopIfTrue="1" operator="containsText" text="leer">
      <formula>NOT(ISERROR(SEARCH("leer",I13)))</formula>
    </cfRule>
  </conditionalFormatting>
  <conditionalFormatting sqref="I13:I19">
    <cfRule type="cellIs" dxfId="3040" priority="101" stopIfTrue="1" operator="equal">
      <formula>"-"</formula>
    </cfRule>
    <cfRule type="containsText" dxfId="3039" priority="102" stopIfTrue="1" operator="containsText" text="leer">
      <formula>NOT(ISERROR(SEARCH("leer",I13)))</formula>
    </cfRule>
  </conditionalFormatting>
  <conditionalFormatting sqref="I13:I19">
    <cfRule type="cellIs" dxfId="3038" priority="99" stopIfTrue="1" operator="equal">
      <formula>"-"</formula>
    </cfRule>
    <cfRule type="containsText" dxfId="3037" priority="100" stopIfTrue="1" operator="containsText" text="leer">
      <formula>NOT(ISERROR(SEARCH("leer",I13)))</formula>
    </cfRule>
  </conditionalFormatting>
  <conditionalFormatting sqref="I13:I19">
    <cfRule type="cellIs" dxfId="3036" priority="97" stopIfTrue="1" operator="equal">
      <formula>"-"</formula>
    </cfRule>
    <cfRule type="containsText" dxfId="3035" priority="98" stopIfTrue="1" operator="containsText" text="leer">
      <formula>NOT(ISERROR(SEARCH("leer",I13)))</formula>
    </cfRule>
  </conditionalFormatting>
  <conditionalFormatting sqref="I13:I19">
    <cfRule type="cellIs" dxfId="3034" priority="95" stopIfTrue="1" operator="equal">
      <formula>"-"</formula>
    </cfRule>
    <cfRule type="containsText" dxfId="3033" priority="96" stopIfTrue="1" operator="containsText" text="leer">
      <formula>NOT(ISERROR(SEARCH("leer",I13)))</formula>
    </cfRule>
  </conditionalFormatting>
  <conditionalFormatting sqref="I16">
    <cfRule type="cellIs" dxfId="3032" priority="93" stopIfTrue="1" operator="equal">
      <formula>"-"</formula>
    </cfRule>
    <cfRule type="containsText" dxfId="3031" priority="94" stopIfTrue="1" operator="containsText" text="leer">
      <formula>NOT(ISERROR(SEARCH("leer",I16)))</formula>
    </cfRule>
  </conditionalFormatting>
  <conditionalFormatting sqref="I16">
    <cfRule type="cellIs" dxfId="3030" priority="91" stopIfTrue="1" operator="equal">
      <formula>"-"</formula>
    </cfRule>
    <cfRule type="containsText" dxfId="3029" priority="92" stopIfTrue="1" operator="containsText" text="leer">
      <formula>NOT(ISERROR(SEARCH("leer",I16)))</formula>
    </cfRule>
  </conditionalFormatting>
  <conditionalFormatting sqref="I16">
    <cfRule type="cellIs" dxfId="3028" priority="89" stopIfTrue="1" operator="equal">
      <formula>"-"</formula>
    </cfRule>
    <cfRule type="containsText" dxfId="3027" priority="90" stopIfTrue="1" operator="containsText" text="leer">
      <formula>NOT(ISERROR(SEARCH("leer",I16)))</formula>
    </cfRule>
  </conditionalFormatting>
  <conditionalFormatting sqref="I16">
    <cfRule type="cellIs" dxfId="3026" priority="87" stopIfTrue="1" operator="equal">
      <formula>"-"</formula>
    </cfRule>
    <cfRule type="containsText" dxfId="3025" priority="88" stopIfTrue="1" operator="containsText" text="leer">
      <formula>NOT(ISERROR(SEARCH("leer",I16)))</formula>
    </cfRule>
  </conditionalFormatting>
  <conditionalFormatting sqref="I17">
    <cfRule type="cellIs" dxfId="3024" priority="85" stopIfTrue="1" operator="equal">
      <formula>"-"</formula>
    </cfRule>
    <cfRule type="containsText" dxfId="3023" priority="86" stopIfTrue="1" operator="containsText" text="leer">
      <formula>NOT(ISERROR(SEARCH("leer",I17)))</formula>
    </cfRule>
  </conditionalFormatting>
  <conditionalFormatting sqref="I17">
    <cfRule type="cellIs" dxfId="3022" priority="83" stopIfTrue="1" operator="equal">
      <formula>"-"</formula>
    </cfRule>
    <cfRule type="containsText" dxfId="3021" priority="84" stopIfTrue="1" operator="containsText" text="leer">
      <formula>NOT(ISERROR(SEARCH("leer",I17)))</formula>
    </cfRule>
  </conditionalFormatting>
  <conditionalFormatting sqref="I17">
    <cfRule type="cellIs" dxfId="3020" priority="81" stopIfTrue="1" operator="equal">
      <formula>"-"</formula>
    </cfRule>
    <cfRule type="containsText" dxfId="3019" priority="82" stopIfTrue="1" operator="containsText" text="leer">
      <formula>NOT(ISERROR(SEARCH("leer",I17)))</formula>
    </cfRule>
  </conditionalFormatting>
  <conditionalFormatting sqref="I17">
    <cfRule type="cellIs" dxfId="3018" priority="79" stopIfTrue="1" operator="equal">
      <formula>"-"</formula>
    </cfRule>
    <cfRule type="containsText" dxfId="3017" priority="80" stopIfTrue="1" operator="containsText" text="leer">
      <formula>NOT(ISERROR(SEARCH("leer",I17)))</formula>
    </cfRule>
  </conditionalFormatting>
  <conditionalFormatting sqref="H6:H10">
    <cfRule type="cellIs" dxfId="3016" priority="77" stopIfTrue="1" operator="equal">
      <formula>"-"</formula>
    </cfRule>
    <cfRule type="containsText" dxfId="3015" priority="78" stopIfTrue="1" operator="containsText" text="leer">
      <formula>NOT(ISERROR(SEARCH("leer",H6)))</formula>
    </cfRule>
  </conditionalFormatting>
  <conditionalFormatting sqref="H6:H10">
    <cfRule type="cellIs" dxfId="3014" priority="76" stopIfTrue="1" operator="equal">
      <formula>"-"</formula>
    </cfRule>
  </conditionalFormatting>
  <conditionalFormatting sqref="H6:H10">
    <cfRule type="cellIs" dxfId="3013" priority="74" stopIfTrue="1" operator="equal">
      <formula>"-"</formula>
    </cfRule>
    <cfRule type="containsText" dxfId="3012" priority="75" stopIfTrue="1" operator="containsText" text="leer">
      <formula>NOT(ISERROR(SEARCH("leer",H6)))</formula>
    </cfRule>
  </conditionalFormatting>
  <conditionalFormatting sqref="H6:H10">
    <cfRule type="cellIs" dxfId="3011" priority="73" stopIfTrue="1" operator="equal">
      <formula>"-"</formula>
    </cfRule>
  </conditionalFormatting>
  <conditionalFormatting sqref="H13:H19">
    <cfRule type="cellIs" dxfId="3010" priority="71" stopIfTrue="1" operator="equal">
      <formula>"-"</formula>
    </cfRule>
    <cfRule type="containsText" dxfId="3009" priority="72" stopIfTrue="1" operator="containsText" text="leer">
      <formula>NOT(ISERROR(SEARCH("leer",H13)))</formula>
    </cfRule>
  </conditionalFormatting>
  <conditionalFormatting sqref="H13:H19">
    <cfRule type="cellIs" dxfId="3008" priority="70" stopIfTrue="1" operator="equal">
      <formula>"-"</formula>
    </cfRule>
  </conditionalFormatting>
  <conditionalFormatting sqref="H13:H19">
    <cfRule type="cellIs" dxfId="3007" priority="68" stopIfTrue="1" operator="equal">
      <formula>"-"</formula>
    </cfRule>
    <cfRule type="containsText" dxfId="3006" priority="69" stopIfTrue="1" operator="containsText" text="leer">
      <formula>NOT(ISERROR(SEARCH("leer",H13)))</formula>
    </cfRule>
  </conditionalFormatting>
  <conditionalFormatting sqref="H13:H19">
    <cfRule type="cellIs" dxfId="3005" priority="67" stopIfTrue="1" operator="equal">
      <formula>"-"</formula>
    </cfRule>
  </conditionalFormatting>
  <conditionalFormatting sqref="H16">
    <cfRule type="cellIs" dxfId="3004" priority="65" stopIfTrue="1" operator="equal">
      <formula>"-"</formula>
    </cfRule>
    <cfRule type="containsText" dxfId="3003" priority="66" stopIfTrue="1" operator="containsText" text="leer">
      <formula>NOT(ISERROR(SEARCH("leer",H16)))</formula>
    </cfRule>
  </conditionalFormatting>
  <conditionalFormatting sqref="H16">
    <cfRule type="cellIs" dxfId="3002" priority="63" stopIfTrue="1" operator="equal">
      <formula>"-"</formula>
    </cfRule>
    <cfRule type="containsText" dxfId="3001" priority="64" stopIfTrue="1" operator="containsText" text="leer">
      <formula>NOT(ISERROR(SEARCH("leer",H16)))</formula>
    </cfRule>
  </conditionalFormatting>
  <conditionalFormatting sqref="H16">
    <cfRule type="cellIs" dxfId="3000" priority="61" stopIfTrue="1" operator="equal">
      <formula>"-"</formula>
    </cfRule>
    <cfRule type="containsText" dxfId="2999" priority="62" stopIfTrue="1" operator="containsText" text="leer">
      <formula>NOT(ISERROR(SEARCH("leer",H16)))</formula>
    </cfRule>
  </conditionalFormatting>
  <conditionalFormatting sqref="H16">
    <cfRule type="cellIs" dxfId="2998" priority="59" stopIfTrue="1" operator="equal">
      <formula>"-"</formula>
    </cfRule>
    <cfRule type="containsText" dxfId="2997" priority="60" stopIfTrue="1" operator="containsText" text="leer">
      <formula>NOT(ISERROR(SEARCH("leer",H16)))</formula>
    </cfRule>
  </conditionalFormatting>
  <conditionalFormatting sqref="H16">
    <cfRule type="cellIs" dxfId="2996" priority="57" stopIfTrue="1" operator="equal">
      <formula>"-"</formula>
    </cfRule>
    <cfRule type="containsText" dxfId="2995" priority="58" stopIfTrue="1" operator="containsText" text="leer">
      <formula>NOT(ISERROR(SEARCH("leer",H16)))</formula>
    </cfRule>
  </conditionalFormatting>
  <conditionalFormatting sqref="H16">
    <cfRule type="cellIs" dxfId="2994" priority="55" stopIfTrue="1" operator="equal">
      <formula>"-"</formula>
    </cfRule>
    <cfRule type="containsText" dxfId="2993" priority="56" stopIfTrue="1" operator="containsText" text="leer">
      <formula>NOT(ISERROR(SEARCH("leer",H16)))</formula>
    </cfRule>
  </conditionalFormatting>
  <conditionalFormatting sqref="H16">
    <cfRule type="cellIs" dxfId="2992" priority="53" stopIfTrue="1" operator="equal">
      <formula>"-"</formula>
    </cfRule>
    <cfRule type="containsText" dxfId="2991" priority="54" stopIfTrue="1" operator="containsText" text="leer">
      <formula>NOT(ISERROR(SEARCH("leer",H16)))</formula>
    </cfRule>
  </conditionalFormatting>
  <conditionalFormatting sqref="H16">
    <cfRule type="cellIs" dxfId="2990" priority="51" stopIfTrue="1" operator="equal">
      <formula>"-"</formula>
    </cfRule>
    <cfRule type="containsText" dxfId="2989" priority="52" stopIfTrue="1" operator="containsText" text="leer">
      <formula>NOT(ISERROR(SEARCH("leer",H16)))</formula>
    </cfRule>
  </conditionalFormatting>
  <conditionalFormatting sqref="H16">
    <cfRule type="cellIs" dxfId="2988" priority="49" stopIfTrue="1" operator="equal">
      <formula>"-"</formula>
    </cfRule>
    <cfRule type="containsText" dxfId="2987" priority="50" stopIfTrue="1" operator="containsText" text="leer">
      <formula>NOT(ISERROR(SEARCH("leer",H16)))</formula>
    </cfRule>
  </conditionalFormatting>
  <conditionalFormatting sqref="H16">
    <cfRule type="cellIs" dxfId="2986" priority="47" stopIfTrue="1" operator="equal">
      <formula>"-"</formula>
    </cfRule>
    <cfRule type="containsText" dxfId="2985" priority="48" stopIfTrue="1" operator="containsText" text="leer">
      <formula>NOT(ISERROR(SEARCH("leer",H16)))</formula>
    </cfRule>
  </conditionalFormatting>
  <conditionalFormatting sqref="H16">
    <cfRule type="cellIs" dxfId="2984" priority="45" stopIfTrue="1" operator="equal">
      <formula>"-"</formula>
    </cfRule>
    <cfRule type="containsText" dxfId="2983" priority="46" stopIfTrue="1" operator="containsText" text="leer">
      <formula>NOT(ISERROR(SEARCH("leer",H16)))</formula>
    </cfRule>
  </conditionalFormatting>
  <conditionalFormatting sqref="H17">
    <cfRule type="cellIs" dxfId="2982" priority="43" stopIfTrue="1" operator="equal">
      <formula>"-"</formula>
    </cfRule>
    <cfRule type="containsText" dxfId="2981" priority="44" stopIfTrue="1" operator="containsText" text="leer">
      <formula>NOT(ISERROR(SEARCH("leer",H17)))</formula>
    </cfRule>
  </conditionalFormatting>
  <conditionalFormatting sqref="H17">
    <cfRule type="cellIs" dxfId="2980" priority="41" stopIfTrue="1" operator="equal">
      <formula>"-"</formula>
    </cfRule>
    <cfRule type="containsText" dxfId="2979" priority="42" stopIfTrue="1" operator="containsText" text="leer">
      <formula>NOT(ISERROR(SEARCH("leer",H17)))</formula>
    </cfRule>
  </conditionalFormatting>
  <conditionalFormatting sqref="H17">
    <cfRule type="cellIs" dxfId="2978" priority="39" stopIfTrue="1" operator="equal">
      <formula>"-"</formula>
    </cfRule>
    <cfRule type="containsText" dxfId="2977" priority="40" stopIfTrue="1" operator="containsText" text="leer">
      <formula>NOT(ISERROR(SEARCH("leer",H17)))</formula>
    </cfRule>
  </conditionalFormatting>
  <conditionalFormatting sqref="H17">
    <cfRule type="cellIs" dxfId="2976" priority="37" stopIfTrue="1" operator="equal">
      <formula>"-"</formula>
    </cfRule>
    <cfRule type="containsText" dxfId="2975" priority="38" stopIfTrue="1" operator="containsText" text="leer">
      <formula>NOT(ISERROR(SEARCH("leer",H17)))</formula>
    </cfRule>
  </conditionalFormatting>
  <conditionalFormatting sqref="H17">
    <cfRule type="cellIs" dxfId="2974" priority="35" stopIfTrue="1" operator="equal">
      <formula>"-"</formula>
    </cfRule>
    <cfRule type="containsText" dxfId="2973" priority="36" stopIfTrue="1" operator="containsText" text="leer">
      <formula>NOT(ISERROR(SEARCH("leer",H17)))</formula>
    </cfRule>
  </conditionalFormatting>
  <conditionalFormatting sqref="H17">
    <cfRule type="cellIs" dxfId="2972" priority="33" stopIfTrue="1" operator="equal">
      <formula>"-"</formula>
    </cfRule>
    <cfRule type="containsText" dxfId="2971" priority="34" stopIfTrue="1" operator="containsText" text="leer">
      <formula>NOT(ISERROR(SEARCH("leer",H17)))</formula>
    </cfRule>
  </conditionalFormatting>
  <conditionalFormatting sqref="H17">
    <cfRule type="cellIs" dxfId="2970" priority="31" stopIfTrue="1" operator="equal">
      <formula>"-"</formula>
    </cfRule>
    <cfRule type="containsText" dxfId="2969" priority="32" stopIfTrue="1" operator="containsText" text="leer">
      <formula>NOT(ISERROR(SEARCH("leer",H17)))</formula>
    </cfRule>
  </conditionalFormatting>
  <conditionalFormatting sqref="H17">
    <cfRule type="cellIs" dxfId="2968" priority="29" stopIfTrue="1" operator="equal">
      <formula>"-"</formula>
    </cfRule>
    <cfRule type="containsText" dxfId="2967" priority="30" stopIfTrue="1" operator="containsText" text="leer">
      <formula>NOT(ISERROR(SEARCH("leer",H17)))</formula>
    </cfRule>
  </conditionalFormatting>
  <conditionalFormatting sqref="H17">
    <cfRule type="cellIs" dxfId="2966" priority="27" stopIfTrue="1" operator="equal">
      <formula>"-"</formula>
    </cfRule>
    <cfRule type="containsText" dxfId="2965" priority="28" stopIfTrue="1" operator="containsText" text="leer">
      <formula>NOT(ISERROR(SEARCH("leer",H17)))</formula>
    </cfRule>
  </conditionalFormatting>
  <conditionalFormatting sqref="H17">
    <cfRule type="cellIs" dxfId="2964" priority="25" stopIfTrue="1" operator="equal">
      <formula>"-"</formula>
    </cfRule>
    <cfRule type="containsText" dxfId="2963" priority="26" stopIfTrue="1" operator="containsText" text="leer">
      <formula>NOT(ISERROR(SEARCH("leer",H17)))</formula>
    </cfRule>
  </conditionalFormatting>
  <conditionalFormatting sqref="H17">
    <cfRule type="cellIs" dxfId="2962" priority="23" stopIfTrue="1" operator="equal">
      <formula>"-"</formula>
    </cfRule>
    <cfRule type="containsText" dxfId="2961" priority="24" stopIfTrue="1" operator="containsText" text="leer">
      <formula>NOT(ISERROR(SEARCH("leer",H17)))</formula>
    </cfRule>
  </conditionalFormatting>
  <conditionalFormatting sqref="H17">
    <cfRule type="cellIs" dxfId="2960" priority="21" stopIfTrue="1" operator="equal">
      <formula>"-"</formula>
    </cfRule>
    <cfRule type="containsText" dxfId="2959" priority="22" stopIfTrue="1" operator="containsText" text="leer">
      <formula>NOT(ISERROR(SEARCH("leer",H17)))</formula>
    </cfRule>
  </conditionalFormatting>
  <conditionalFormatting sqref="H17">
    <cfRule type="cellIs" dxfId="2958" priority="19" stopIfTrue="1" operator="equal">
      <formula>"-"</formula>
    </cfRule>
    <cfRule type="containsText" dxfId="2957" priority="20" stopIfTrue="1" operator="containsText" text="leer">
      <formula>NOT(ISERROR(SEARCH("leer",H17)))</formula>
    </cfRule>
  </conditionalFormatting>
  <conditionalFormatting sqref="H17">
    <cfRule type="cellIs" dxfId="2956" priority="17" stopIfTrue="1" operator="equal">
      <formula>"-"</formula>
    </cfRule>
    <cfRule type="containsText" dxfId="2955" priority="18" stopIfTrue="1" operator="containsText" text="leer">
      <formula>NOT(ISERROR(SEARCH("leer",H17)))</formula>
    </cfRule>
  </conditionalFormatting>
  <conditionalFormatting sqref="H17">
    <cfRule type="cellIs" dxfId="2954" priority="15" stopIfTrue="1" operator="equal">
      <formula>"-"</formula>
    </cfRule>
    <cfRule type="containsText" dxfId="2953" priority="16" stopIfTrue="1" operator="containsText" text="leer">
      <formula>NOT(ISERROR(SEARCH("leer",H17)))</formula>
    </cfRule>
  </conditionalFormatting>
  <conditionalFormatting sqref="H17">
    <cfRule type="cellIs" dxfId="2952" priority="13" stopIfTrue="1" operator="equal">
      <formula>"-"</formula>
    </cfRule>
    <cfRule type="containsText" dxfId="2951" priority="14" stopIfTrue="1" operator="containsText" text="leer">
      <formula>NOT(ISERROR(SEARCH("leer",H17)))</formula>
    </cfRule>
  </conditionalFormatting>
  <conditionalFormatting sqref="H17">
    <cfRule type="cellIs" dxfId="2950" priority="11" stopIfTrue="1" operator="equal">
      <formula>"-"</formula>
    </cfRule>
    <cfRule type="containsText" dxfId="2949" priority="12" stopIfTrue="1" operator="containsText" text="leer">
      <formula>NOT(ISERROR(SEARCH("leer",H17)))</formula>
    </cfRule>
  </conditionalFormatting>
  <conditionalFormatting sqref="H17">
    <cfRule type="cellIs" dxfId="2948" priority="9" stopIfTrue="1" operator="equal">
      <formula>"-"</formula>
    </cfRule>
    <cfRule type="containsText" dxfId="2947" priority="10" stopIfTrue="1" operator="containsText" text="leer">
      <formula>NOT(ISERROR(SEARCH("leer",H17)))</formula>
    </cfRule>
  </conditionalFormatting>
  <conditionalFormatting sqref="H17">
    <cfRule type="cellIs" dxfId="2946" priority="7" stopIfTrue="1" operator="equal">
      <formula>"-"</formula>
    </cfRule>
    <cfRule type="containsText" dxfId="2945" priority="8" stopIfTrue="1" operator="containsText" text="leer">
      <formula>NOT(ISERROR(SEARCH("leer",H17)))</formula>
    </cfRule>
  </conditionalFormatting>
  <conditionalFormatting sqref="H17">
    <cfRule type="cellIs" dxfId="2944" priority="5" stopIfTrue="1" operator="equal">
      <formula>"-"</formula>
    </cfRule>
    <cfRule type="containsText" dxfId="2943" priority="6" stopIfTrue="1" operator="containsText" text="leer">
      <formula>NOT(ISERROR(SEARCH("leer",H17)))</formula>
    </cfRule>
  </conditionalFormatting>
  <conditionalFormatting sqref="H17">
    <cfRule type="cellIs" dxfId="2942" priority="3" stopIfTrue="1" operator="equal">
      <formula>"-"</formula>
    </cfRule>
    <cfRule type="containsText" dxfId="2941" priority="4" stopIfTrue="1" operator="containsText" text="leer">
      <formula>NOT(ISERROR(SEARCH("leer",H17)))</formula>
    </cfRule>
  </conditionalFormatting>
  <conditionalFormatting sqref="H17">
    <cfRule type="cellIs" dxfId="2940" priority="1" stopIfTrue="1" operator="equal">
      <formula>"-"</formula>
    </cfRule>
    <cfRule type="containsText" dxfId="2939" priority="2" stopIfTrue="1" operator="containsText" text="leer">
      <formula>NOT(ISERROR(SEARCH("leer",H17)))</formula>
    </cfRule>
  </conditionalFormatting>
  <hyperlinks>
    <hyperlink ref="A1" location="Index!A1" display="zurück"/>
  </hyperlinks>
  <pageMargins left="0.79000000000000015" right="0.79000000000000015" top="0.98" bottom="0.98" header="0.51" footer="0.51"/>
  <pageSetup paperSize="9" scale="44" orientation="portrait" horizontalDpi="4294967292" verticalDpi="4294967292"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80"/>
  <sheetViews>
    <sheetView showRuler="0" zoomScale="70" zoomScaleNormal="70" workbookViewId="0"/>
  </sheetViews>
  <sheetFormatPr baseColWidth="10" defaultColWidth="11.42578125" defaultRowHeight="12.75" x14ac:dyDescent="0.2"/>
  <cols>
    <col min="1" max="1" width="18.42578125" style="5" customWidth="1"/>
    <col min="2" max="2" width="18.140625" style="5" customWidth="1"/>
    <col min="3" max="3" width="8.42578125" style="5" customWidth="1"/>
    <col min="4" max="5" width="12.28515625" style="8" customWidth="1"/>
    <col min="6" max="7" width="11.42578125" style="8" customWidth="1"/>
    <col min="8" max="8" width="10.7109375" style="8" customWidth="1"/>
    <col min="9" max="10" width="10.7109375" style="5" customWidth="1"/>
    <col min="11" max="12" width="11.42578125" style="5" customWidth="1"/>
    <col min="13" max="16384" width="11.42578125" style="5"/>
  </cols>
  <sheetData>
    <row r="1" spans="1:16" x14ac:dyDescent="0.2">
      <c r="A1" s="92" t="s">
        <v>632</v>
      </c>
      <c r="D1" s="5"/>
      <c r="E1" s="5"/>
      <c r="F1" s="5"/>
      <c r="G1" s="5"/>
      <c r="H1" s="5"/>
    </row>
    <row r="2" spans="1:16" x14ac:dyDescent="0.2">
      <c r="A2" s="92"/>
      <c r="D2" s="5"/>
      <c r="E2" s="5"/>
      <c r="F2" s="5"/>
      <c r="G2" s="5"/>
      <c r="H2" s="5"/>
    </row>
    <row r="3" spans="1:16" s="4" customFormat="1" x14ac:dyDescent="0.2">
      <c r="A3" s="4" t="s">
        <v>633</v>
      </c>
      <c r="C3" s="5" t="s">
        <v>634</v>
      </c>
      <c r="D3" s="5" t="s">
        <v>635</v>
      </c>
      <c r="E3" s="23">
        <v>2008</v>
      </c>
      <c r="F3" s="23">
        <v>2009</v>
      </c>
      <c r="G3" s="23">
        <v>2010</v>
      </c>
      <c r="H3" s="23">
        <v>2011</v>
      </c>
      <c r="I3" s="4">
        <v>2012</v>
      </c>
      <c r="J3" s="4">
        <v>2013</v>
      </c>
      <c r="K3" s="4">
        <v>2014</v>
      </c>
      <c r="L3" s="314">
        <v>2015</v>
      </c>
    </row>
    <row r="4" spans="1:16" x14ac:dyDescent="0.2">
      <c r="A4" s="4"/>
      <c r="C4" s="29"/>
      <c r="E4" s="5"/>
      <c r="F4" s="5"/>
      <c r="G4" s="29"/>
      <c r="H4" s="29"/>
      <c r="I4" s="8"/>
      <c r="J4" s="8"/>
      <c r="K4" s="8"/>
      <c r="L4" s="307"/>
      <c r="P4" s="4"/>
    </row>
    <row r="5" spans="1:16" x14ac:dyDescent="0.2">
      <c r="A5" s="29" t="s">
        <v>636</v>
      </c>
      <c r="B5" s="29" t="s">
        <v>637</v>
      </c>
      <c r="C5" s="29">
        <v>1</v>
      </c>
      <c r="E5" s="29">
        <v>152</v>
      </c>
      <c r="F5" s="68">
        <v>158</v>
      </c>
      <c r="G5" s="68">
        <v>147</v>
      </c>
      <c r="H5" s="68">
        <v>130</v>
      </c>
      <c r="I5" s="165">
        <v>130</v>
      </c>
      <c r="J5" s="8">
        <v>169</v>
      </c>
      <c r="K5" s="8">
        <v>161</v>
      </c>
      <c r="L5" s="307">
        <v>182</v>
      </c>
      <c r="M5" s="68"/>
      <c r="N5" s="29"/>
      <c r="O5" s="29"/>
      <c r="P5" s="29"/>
    </row>
    <row r="6" spans="1:16" x14ac:dyDescent="0.2">
      <c r="A6" s="29" t="s">
        <v>638</v>
      </c>
      <c r="B6" s="29" t="s">
        <v>639</v>
      </c>
      <c r="C6" s="29">
        <v>1</v>
      </c>
      <c r="E6" s="29">
        <v>151</v>
      </c>
      <c r="F6" s="68">
        <v>214</v>
      </c>
      <c r="G6" s="68">
        <v>200</v>
      </c>
      <c r="H6" s="68">
        <v>198</v>
      </c>
      <c r="I6" s="165">
        <v>209</v>
      </c>
      <c r="J6" s="8">
        <v>203</v>
      </c>
      <c r="K6" s="8">
        <v>193</v>
      </c>
      <c r="L6" s="307">
        <v>160</v>
      </c>
      <c r="M6" s="68"/>
      <c r="N6" s="29"/>
      <c r="O6" s="29"/>
      <c r="P6" s="29"/>
    </row>
    <row r="7" spans="1:16" x14ac:dyDescent="0.2">
      <c r="A7" s="29" t="s">
        <v>640</v>
      </c>
      <c r="B7" s="29" t="s">
        <v>641</v>
      </c>
      <c r="C7" s="29">
        <v>1</v>
      </c>
      <c r="E7" s="29">
        <v>127</v>
      </c>
      <c r="F7" s="68">
        <v>138</v>
      </c>
      <c r="G7" s="68">
        <v>129</v>
      </c>
      <c r="H7" s="68">
        <v>147</v>
      </c>
      <c r="I7" s="165">
        <v>146</v>
      </c>
      <c r="J7" s="8">
        <v>150</v>
      </c>
      <c r="K7" s="8">
        <v>164</v>
      </c>
      <c r="L7" s="307">
        <v>156</v>
      </c>
      <c r="M7" s="68"/>
      <c r="N7" s="29"/>
      <c r="O7" s="29"/>
      <c r="P7" s="29"/>
    </row>
    <row r="8" spans="1:16" x14ac:dyDescent="0.2">
      <c r="A8" s="29" t="s">
        <v>642</v>
      </c>
      <c r="B8" s="29" t="s">
        <v>643</v>
      </c>
      <c r="C8" s="29">
        <v>1</v>
      </c>
      <c r="E8" s="29">
        <v>116</v>
      </c>
      <c r="F8" s="68">
        <v>121</v>
      </c>
      <c r="G8" s="68">
        <v>117</v>
      </c>
      <c r="H8" s="68">
        <v>93</v>
      </c>
      <c r="I8" s="165">
        <v>103</v>
      </c>
      <c r="J8" s="8">
        <v>112</v>
      </c>
      <c r="K8" s="8">
        <v>131</v>
      </c>
      <c r="L8" s="307">
        <v>130</v>
      </c>
      <c r="M8" s="68"/>
      <c r="N8" s="29"/>
      <c r="O8" s="29"/>
      <c r="P8" s="29"/>
    </row>
    <row r="9" spans="1:16" x14ac:dyDescent="0.2">
      <c r="A9" s="29" t="s">
        <v>644</v>
      </c>
      <c r="B9" s="29" t="s">
        <v>645</v>
      </c>
      <c r="C9" s="29">
        <v>1</v>
      </c>
      <c r="E9" s="29">
        <v>122</v>
      </c>
      <c r="F9" s="68">
        <v>136</v>
      </c>
      <c r="G9" s="68">
        <v>140</v>
      </c>
      <c r="H9" s="68">
        <v>127</v>
      </c>
      <c r="I9" s="165">
        <v>133</v>
      </c>
      <c r="J9" s="8">
        <v>132</v>
      </c>
      <c r="K9" s="8">
        <v>122</v>
      </c>
      <c r="L9" s="307">
        <v>123</v>
      </c>
      <c r="P9" s="4"/>
    </row>
    <row r="10" spans="1:16" x14ac:dyDescent="0.2">
      <c r="A10" s="29" t="s">
        <v>646</v>
      </c>
      <c r="B10" s="29" t="s">
        <v>647</v>
      </c>
      <c r="C10" s="29">
        <v>1</v>
      </c>
      <c r="E10" s="29">
        <v>106</v>
      </c>
      <c r="F10" s="68">
        <v>110</v>
      </c>
      <c r="G10" s="68">
        <v>103</v>
      </c>
      <c r="H10" s="68">
        <v>95</v>
      </c>
      <c r="I10" s="165">
        <v>103</v>
      </c>
      <c r="J10" s="8">
        <v>126</v>
      </c>
      <c r="K10" s="8">
        <v>132</v>
      </c>
      <c r="L10" s="307">
        <v>120</v>
      </c>
      <c r="M10" s="68"/>
      <c r="N10" s="29"/>
      <c r="O10" s="29"/>
      <c r="P10" s="29"/>
    </row>
    <row r="11" spans="1:16" x14ac:dyDescent="0.2">
      <c r="A11" s="29" t="s">
        <v>648</v>
      </c>
      <c r="B11" s="29" t="s">
        <v>649</v>
      </c>
      <c r="C11" s="29">
        <v>1</v>
      </c>
      <c r="E11" s="29">
        <v>110</v>
      </c>
      <c r="F11" s="68">
        <v>117</v>
      </c>
      <c r="G11" s="68">
        <v>114</v>
      </c>
      <c r="H11" s="68">
        <v>111</v>
      </c>
      <c r="I11" s="165">
        <v>111</v>
      </c>
      <c r="J11" s="8">
        <v>118</v>
      </c>
      <c r="K11" s="8">
        <v>121</v>
      </c>
      <c r="L11" s="307">
        <v>119</v>
      </c>
      <c r="M11" s="68"/>
      <c r="N11" s="29"/>
      <c r="O11" s="29"/>
      <c r="P11" s="29"/>
    </row>
    <row r="12" spans="1:16" x14ac:dyDescent="0.2">
      <c r="A12" s="29" t="s">
        <v>650</v>
      </c>
      <c r="B12" s="29" t="s">
        <v>651</v>
      </c>
      <c r="C12" s="29">
        <v>1</v>
      </c>
      <c r="E12" s="29">
        <v>105</v>
      </c>
      <c r="F12" s="68">
        <v>110</v>
      </c>
      <c r="G12" s="68">
        <v>120</v>
      </c>
      <c r="H12" s="68">
        <v>109</v>
      </c>
      <c r="I12" s="165">
        <v>114</v>
      </c>
      <c r="J12" s="8">
        <v>120</v>
      </c>
      <c r="K12" s="8">
        <v>118</v>
      </c>
      <c r="L12" s="307">
        <v>103</v>
      </c>
      <c r="M12" s="68"/>
      <c r="N12" s="29"/>
      <c r="O12" s="29"/>
      <c r="P12" s="29"/>
    </row>
    <row r="13" spans="1:16" x14ac:dyDescent="0.2">
      <c r="A13" s="29" t="s">
        <v>652</v>
      </c>
      <c r="B13" s="29" t="s">
        <v>653</v>
      </c>
      <c r="C13" s="29">
        <v>1</v>
      </c>
      <c r="E13" s="29">
        <v>100</v>
      </c>
      <c r="F13" s="68">
        <v>100</v>
      </c>
      <c r="G13" s="68">
        <v>100</v>
      </c>
      <c r="H13" s="68">
        <v>100</v>
      </c>
      <c r="I13" s="165">
        <v>100</v>
      </c>
      <c r="J13" s="8">
        <v>100</v>
      </c>
      <c r="K13" s="8">
        <v>100</v>
      </c>
      <c r="L13" s="307">
        <v>100</v>
      </c>
      <c r="M13" s="8"/>
    </row>
    <row r="14" spans="1:16" x14ac:dyDescent="0.2">
      <c r="A14" s="29" t="s">
        <v>654</v>
      </c>
      <c r="B14" s="29" t="s">
        <v>655</v>
      </c>
      <c r="C14" s="29">
        <v>1</v>
      </c>
      <c r="E14" s="29">
        <v>56</v>
      </c>
      <c r="F14" s="68">
        <v>66</v>
      </c>
      <c r="G14" s="68">
        <v>67</v>
      </c>
      <c r="H14" s="68">
        <v>67</v>
      </c>
      <c r="I14" s="165">
        <v>92</v>
      </c>
      <c r="J14" s="8">
        <v>88</v>
      </c>
      <c r="K14" s="8">
        <v>97</v>
      </c>
      <c r="L14" s="307">
        <v>98</v>
      </c>
      <c r="M14" s="68"/>
      <c r="N14" s="29"/>
      <c r="O14" s="29"/>
      <c r="P14" s="29"/>
    </row>
    <row r="15" spans="1:16" x14ac:dyDescent="0.2">
      <c r="A15" s="29" t="s">
        <v>656</v>
      </c>
      <c r="B15" s="29" t="s">
        <v>657</v>
      </c>
      <c r="C15" s="29">
        <v>1</v>
      </c>
      <c r="E15" s="29">
        <v>100</v>
      </c>
      <c r="F15" s="68">
        <v>104</v>
      </c>
      <c r="G15" s="68">
        <v>97</v>
      </c>
      <c r="H15" s="68">
        <v>102</v>
      </c>
      <c r="I15" s="165">
        <v>101</v>
      </c>
      <c r="J15" s="8">
        <v>103</v>
      </c>
      <c r="K15" s="8">
        <v>101</v>
      </c>
      <c r="L15" s="307">
        <v>96</v>
      </c>
      <c r="M15" s="68"/>
      <c r="N15" s="29"/>
      <c r="O15" s="29"/>
      <c r="P15" s="29"/>
    </row>
    <row r="16" spans="1:16" x14ac:dyDescent="0.2">
      <c r="A16" s="29" t="s">
        <v>658</v>
      </c>
      <c r="B16" s="29" t="s">
        <v>659</v>
      </c>
      <c r="C16" s="29">
        <v>1</v>
      </c>
      <c r="E16" s="29">
        <v>88</v>
      </c>
      <c r="F16" s="68">
        <v>92</v>
      </c>
      <c r="G16" s="68">
        <v>86</v>
      </c>
      <c r="H16" s="68">
        <v>76</v>
      </c>
      <c r="I16" s="165">
        <v>77</v>
      </c>
      <c r="J16" s="8">
        <v>85</v>
      </c>
      <c r="K16" s="8">
        <v>94</v>
      </c>
      <c r="L16" s="307">
        <v>87</v>
      </c>
      <c r="M16" s="68"/>
      <c r="N16" s="29"/>
      <c r="O16" s="29"/>
      <c r="P16" s="29"/>
    </row>
    <row r="17" spans="1:16" x14ac:dyDescent="0.2">
      <c r="A17" s="29" t="s">
        <v>660</v>
      </c>
      <c r="B17" s="29" t="s">
        <v>661</v>
      </c>
      <c r="C17" s="29">
        <v>1</v>
      </c>
      <c r="D17" s="23"/>
      <c r="E17" s="29">
        <v>113</v>
      </c>
      <c r="F17" s="68">
        <v>117</v>
      </c>
      <c r="G17" s="68">
        <v>110</v>
      </c>
      <c r="H17" s="68">
        <v>97</v>
      </c>
      <c r="I17" s="165">
        <v>96</v>
      </c>
      <c r="J17" s="68">
        <v>101</v>
      </c>
      <c r="K17" s="68">
        <v>99</v>
      </c>
      <c r="L17" s="311">
        <v>85</v>
      </c>
      <c r="M17" s="8"/>
    </row>
    <row r="18" spans="1:16" x14ac:dyDescent="0.2">
      <c r="A18" s="29" t="s">
        <v>662</v>
      </c>
      <c r="B18" s="29" t="s">
        <v>663</v>
      </c>
      <c r="C18" s="29">
        <v>1</v>
      </c>
      <c r="E18" s="29">
        <v>82</v>
      </c>
      <c r="F18" s="68">
        <v>85</v>
      </c>
      <c r="G18" s="68">
        <v>80</v>
      </c>
      <c r="H18" s="68">
        <v>71</v>
      </c>
      <c r="I18" s="165">
        <v>70</v>
      </c>
      <c r="J18" s="8">
        <v>79</v>
      </c>
      <c r="K18" s="8">
        <v>80</v>
      </c>
      <c r="L18" s="307">
        <v>75</v>
      </c>
      <c r="M18" s="8"/>
    </row>
    <row r="19" spans="1:16" x14ac:dyDescent="0.2">
      <c r="A19" s="29" t="s">
        <v>664</v>
      </c>
      <c r="B19" s="29" t="s">
        <v>665</v>
      </c>
      <c r="C19" s="29">
        <v>1</v>
      </c>
      <c r="E19" s="29">
        <v>83</v>
      </c>
      <c r="F19" s="68">
        <v>85</v>
      </c>
      <c r="G19" s="68">
        <v>79</v>
      </c>
      <c r="H19" s="68">
        <v>68</v>
      </c>
      <c r="I19" s="165">
        <v>69</v>
      </c>
      <c r="J19" s="8">
        <v>72</v>
      </c>
      <c r="K19" s="8">
        <v>72</v>
      </c>
      <c r="L19" s="307">
        <v>66</v>
      </c>
      <c r="M19" s="8"/>
      <c r="P19" s="4"/>
    </row>
    <row r="20" spans="1:16" x14ac:dyDescent="0.2">
      <c r="A20" s="29"/>
      <c r="B20" s="29"/>
      <c r="C20" s="29"/>
      <c r="E20" s="29"/>
      <c r="F20" s="68"/>
      <c r="G20" s="68"/>
      <c r="H20" s="68"/>
      <c r="I20" s="8"/>
      <c r="J20" s="8"/>
      <c r="K20" s="8"/>
      <c r="L20" s="307"/>
      <c r="M20" s="8"/>
      <c r="P20" s="4"/>
    </row>
    <row r="21" spans="1:16" x14ac:dyDescent="0.2">
      <c r="A21" s="4" t="s">
        <v>666</v>
      </c>
      <c r="B21" s="4"/>
      <c r="C21" s="115"/>
      <c r="D21" s="5"/>
      <c r="E21" s="23">
        <v>2008</v>
      </c>
      <c r="F21" s="23">
        <v>2009</v>
      </c>
      <c r="G21" s="23">
        <v>2010</v>
      </c>
      <c r="H21" s="23">
        <v>2011</v>
      </c>
      <c r="I21" s="4">
        <v>2012</v>
      </c>
      <c r="J21" s="4">
        <v>2013</v>
      </c>
      <c r="K21" s="23">
        <v>2014</v>
      </c>
      <c r="L21" s="306">
        <v>2015</v>
      </c>
      <c r="M21" s="8"/>
      <c r="P21" s="4"/>
    </row>
    <row r="22" spans="1:16" x14ac:dyDescent="0.2">
      <c r="A22" s="4"/>
      <c r="C22" s="29"/>
      <c r="E22" s="5"/>
      <c r="F22" s="5"/>
      <c r="G22" s="29"/>
      <c r="H22" s="29"/>
      <c r="I22" s="8"/>
      <c r="J22" s="8"/>
      <c r="K22" s="8"/>
      <c r="L22" s="307"/>
      <c r="M22" s="8"/>
      <c r="P22" s="4"/>
    </row>
    <row r="23" spans="1:16" x14ac:dyDescent="0.2">
      <c r="A23" s="29" t="s">
        <v>667</v>
      </c>
      <c r="B23" s="29" t="s">
        <v>668</v>
      </c>
      <c r="C23" s="29">
        <v>1</v>
      </c>
      <c r="E23" s="68" t="s">
        <v>2381</v>
      </c>
      <c r="F23" s="68" t="s">
        <v>2381</v>
      </c>
      <c r="G23" s="68" t="s">
        <v>2381</v>
      </c>
      <c r="H23" s="68">
        <v>201</v>
      </c>
      <c r="I23" s="165">
        <v>199</v>
      </c>
      <c r="J23" s="8">
        <v>245</v>
      </c>
      <c r="K23" s="8">
        <v>245</v>
      </c>
      <c r="L23" s="307">
        <v>302</v>
      </c>
      <c r="M23" s="8"/>
      <c r="P23" s="4"/>
    </row>
    <row r="24" spans="1:16" x14ac:dyDescent="0.2">
      <c r="A24" s="29" t="s">
        <v>669</v>
      </c>
      <c r="B24" s="29" t="s">
        <v>670</v>
      </c>
      <c r="C24" s="29">
        <v>1</v>
      </c>
      <c r="E24" s="68" t="s">
        <v>2381</v>
      </c>
      <c r="F24" s="68" t="s">
        <v>2381</v>
      </c>
      <c r="G24" s="68" t="s">
        <v>2381</v>
      </c>
      <c r="H24" s="68">
        <v>197</v>
      </c>
      <c r="I24" s="165">
        <v>209</v>
      </c>
      <c r="J24" s="8">
        <v>210</v>
      </c>
      <c r="K24" s="8">
        <v>208</v>
      </c>
      <c r="L24" s="307">
        <v>199</v>
      </c>
      <c r="M24" s="8"/>
      <c r="P24" s="4"/>
    </row>
    <row r="25" spans="1:16" x14ac:dyDescent="0.2">
      <c r="A25" s="29" t="s">
        <v>671</v>
      </c>
      <c r="B25" s="29" t="s">
        <v>672</v>
      </c>
      <c r="C25" s="29">
        <v>1</v>
      </c>
      <c r="E25" s="68" t="s">
        <v>2381</v>
      </c>
      <c r="F25" s="68" t="s">
        <v>2381</v>
      </c>
      <c r="G25" s="68" t="s">
        <v>2381</v>
      </c>
      <c r="H25" s="68">
        <v>172</v>
      </c>
      <c r="I25" s="165">
        <v>169</v>
      </c>
      <c r="J25" s="8">
        <v>163</v>
      </c>
      <c r="K25" s="8">
        <v>182</v>
      </c>
      <c r="L25" s="307">
        <v>193</v>
      </c>
      <c r="M25" s="8"/>
      <c r="P25" s="4"/>
    </row>
    <row r="26" spans="1:16" x14ac:dyDescent="0.2">
      <c r="A26" s="29" t="s">
        <v>673</v>
      </c>
      <c r="B26" s="29" t="s">
        <v>674</v>
      </c>
      <c r="C26" s="29">
        <v>1</v>
      </c>
      <c r="E26" s="68" t="s">
        <v>2381</v>
      </c>
      <c r="F26" s="68" t="s">
        <v>2381</v>
      </c>
      <c r="G26" s="68" t="s">
        <v>2381</v>
      </c>
      <c r="H26" s="68">
        <v>141</v>
      </c>
      <c r="I26" s="165">
        <v>148</v>
      </c>
      <c r="J26" s="8">
        <v>172</v>
      </c>
      <c r="K26" s="8">
        <v>184</v>
      </c>
      <c r="L26" s="307">
        <v>183</v>
      </c>
      <c r="M26" s="8"/>
      <c r="P26" s="4"/>
    </row>
    <row r="27" spans="1:16" x14ac:dyDescent="0.2">
      <c r="A27" s="29" t="s">
        <v>675</v>
      </c>
      <c r="B27" s="29" t="s">
        <v>676</v>
      </c>
      <c r="C27" s="29">
        <v>1</v>
      </c>
      <c r="E27" s="68" t="s">
        <v>2381</v>
      </c>
      <c r="F27" s="68" t="s">
        <v>2381</v>
      </c>
      <c r="G27" s="68" t="s">
        <v>2381</v>
      </c>
      <c r="H27" s="68">
        <v>158</v>
      </c>
      <c r="I27" s="165">
        <v>154</v>
      </c>
      <c r="J27" s="8">
        <v>156</v>
      </c>
      <c r="K27" s="8">
        <v>165</v>
      </c>
      <c r="L27" s="307">
        <v>180</v>
      </c>
      <c r="M27" s="8"/>
      <c r="P27" s="4"/>
    </row>
    <row r="28" spans="1:16" x14ac:dyDescent="0.2">
      <c r="A28" s="29" t="s">
        <v>677</v>
      </c>
      <c r="B28" s="29" t="s">
        <v>678</v>
      </c>
      <c r="C28" s="29">
        <v>1</v>
      </c>
      <c r="E28" s="68" t="s">
        <v>2381</v>
      </c>
      <c r="F28" s="68" t="s">
        <v>2381</v>
      </c>
      <c r="G28" s="68" t="s">
        <v>2381</v>
      </c>
      <c r="H28" s="68">
        <v>121</v>
      </c>
      <c r="I28" s="165">
        <v>133</v>
      </c>
      <c r="J28" s="8">
        <v>137</v>
      </c>
      <c r="K28" s="8">
        <v>162</v>
      </c>
      <c r="L28" s="307">
        <v>174</v>
      </c>
      <c r="M28" s="8"/>
      <c r="P28" s="4"/>
    </row>
    <row r="29" spans="1:16" x14ac:dyDescent="0.2">
      <c r="A29" s="29" t="s">
        <v>679</v>
      </c>
      <c r="B29" s="29" t="s">
        <v>680</v>
      </c>
      <c r="C29" s="29">
        <v>1</v>
      </c>
      <c r="E29" s="68" t="s">
        <v>2381</v>
      </c>
      <c r="F29" s="68" t="s">
        <v>2381</v>
      </c>
      <c r="G29" s="68" t="s">
        <v>2381</v>
      </c>
      <c r="H29" s="68">
        <v>159</v>
      </c>
      <c r="I29" s="165">
        <v>154</v>
      </c>
      <c r="J29" s="8">
        <v>152</v>
      </c>
      <c r="K29" s="8">
        <v>149</v>
      </c>
      <c r="L29" s="307">
        <v>162</v>
      </c>
      <c r="M29" s="8"/>
      <c r="P29" s="4"/>
    </row>
    <row r="30" spans="1:16" x14ac:dyDescent="0.2">
      <c r="A30" s="29" t="s">
        <v>681</v>
      </c>
      <c r="B30" s="29" t="s">
        <v>682</v>
      </c>
      <c r="C30" s="29">
        <v>1</v>
      </c>
      <c r="E30" s="68" t="s">
        <v>2381</v>
      </c>
      <c r="F30" s="68" t="s">
        <v>2381</v>
      </c>
      <c r="G30" s="68" t="s">
        <v>2381</v>
      </c>
      <c r="H30" s="68">
        <v>138</v>
      </c>
      <c r="I30" s="165">
        <v>134</v>
      </c>
      <c r="J30" s="8">
        <v>145</v>
      </c>
      <c r="K30" s="8">
        <v>151</v>
      </c>
      <c r="L30" s="307">
        <v>160</v>
      </c>
      <c r="M30" s="8"/>
      <c r="P30" s="4"/>
    </row>
    <row r="31" spans="1:16" x14ac:dyDescent="0.2">
      <c r="A31" s="29" t="s">
        <v>683</v>
      </c>
      <c r="B31" s="29" t="s">
        <v>684</v>
      </c>
      <c r="C31" s="29">
        <v>1</v>
      </c>
      <c r="E31" s="68" t="s">
        <v>2381</v>
      </c>
      <c r="F31" s="68" t="s">
        <v>2381</v>
      </c>
      <c r="G31" s="68" t="s">
        <v>2381</v>
      </c>
      <c r="H31" s="68">
        <v>155</v>
      </c>
      <c r="I31" s="165">
        <v>159</v>
      </c>
      <c r="J31" s="8">
        <v>159</v>
      </c>
      <c r="K31" s="8">
        <v>160</v>
      </c>
      <c r="L31" s="307">
        <v>155</v>
      </c>
      <c r="M31" s="8"/>
      <c r="P31" s="4"/>
    </row>
    <row r="32" spans="1:16" x14ac:dyDescent="0.2">
      <c r="A32" s="29" t="s">
        <v>685</v>
      </c>
      <c r="B32" s="29" t="s">
        <v>686</v>
      </c>
      <c r="C32" s="29">
        <v>1</v>
      </c>
      <c r="E32" s="68" t="s">
        <v>2381</v>
      </c>
      <c r="F32" s="68" t="s">
        <v>2381</v>
      </c>
      <c r="G32" s="68" t="s">
        <v>2381</v>
      </c>
      <c r="H32" s="68">
        <v>148</v>
      </c>
      <c r="I32" s="165">
        <v>144</v>
      </c>
      <c r="J32" s="8">
        <v>141</v>
      </c>
      <c r="K32" s="8">
        <v>139</v>
      </c>
      <c r="L32" s="307">
        <v>145</v>
      </c>
      <c r="M32" s="8"/>
      <c r="P32" s="4"/>
    </row>
    <row r="33" spans="1:16" x14ac:dyDescent="0.2">
      <c r="A33" s="29" t="s">
        <v>687</v>
      </c>
      <c r="B33" s="29" t="s">
        <v>688</v>
      </c>
      <c r="C33" s="29">
        <v>1</v>
      </c>
      <c r="D33" s="23"/>
      <c r="E33" s="68" t="s">
        <v>2381</v>
      </c>
      <c r="F33" s="68" t="s">
        <v>2381</v>
      </c>
      <c r="G33" s="68" t="s">
        <v>2381</v>
      </c>
      <c r="H33" s="68">
        <v>150</v>
      </c>
      <c r="I33" s="165">
        <v>145</v>
      </c>
      <c r="J33" s="68">
        <v>144</v>
      </c>
      <c r="K33" s="68">
        <v>146</v>
      </c>
      <c r="L33" s="311">
        <v>137</v>
      </c>
      <c r="M33" s="8"/>
      <c r="P33" s="4"/>
    </row>
    <row r="34" spans="1:16" x14ac:dyDescent="0.2">
      <c r="A34" s="29" t="s">
        <v>689</v>
      </c>
      <c r="B34" s="29" t="s">
        <v>690</v>
      </c>
      <c r="C34" s="29">
        <v>1</v>
      </c>
      <c r="E34" s="68" t="s">
        <v>2381</v>
      </c>
      <c r="F34" s="68" t="s">
        <v>2381</v>
      </c>
      <c r="G34" s="68" t="s">
        <v>2381</v>
      </c>
      <c r="H34" s="68">
        <v>111</v>
      </c>
      <c r="I34" s="165">
        <v>112</v>
      </c>
      <c r="J34" s="8">
        <v>118</v>
      </c>
      <c r="K34" s="8">
        <v>131</v>
      </c>
      <c r="L34" s="307">
        <v>130</v>
      </c>
      <c r="M34" s="8"/>
      <c r="P34" s="4"/>
    </row>
    <row r="35" spans="1:16" x14ac:dyDescent="0.2">
      <c r="A35" s="29" t="s">
        <v>691</v>
      </c>
      <c r="B35" s="29" t="s">
        <v>692</v>
      </c>
      <c r="C35" s="29">
        <v>1</v>
      </c>
      <c r="E35" s="68" t="s">
        <v>2381</v>
      </c>
      <c r="F35" s="68" t="s">
        <v>2381</v>
      </c>
      <c r="G35" s="68" t="s">
        <v>2381</v>
      </c>
      <c r="H35" s="68">
        <v>107</v>
      </c>
      <c r="I35" s="165">
        <v>132</v>
      </c>
      <c r="J35" s="8">
        <v>127</v>
      </c>
      <c r="K35" s="8">
        <v>126</v>
      </c>
      <c r="L35" s="307">
        <v>124</v>
      </c>
      <c r="M35" s="8"/>
      <c r="P35" s="4"/>
    </row>
    <row r="36" spans="1:16" x14ac:dyDescent="0.2">
      <c r="A36" s="29" t="s">
        <v>693</v>
      </c>
      <c r="B36" s="29" t="s">
        <v>694</v>
      </c>
      <c r="C36" s="29">
        <v>1</v>
      </c>
      <c r="E36" s="68" t="s">
        <v>2381</v>
      </c>
      <c r="F36" s="68" t="s">
        <v>2381</v>
      </c>
      <c r="G36" s="68" t="s">
        <v>2381</v>
      </c>
      <c r="H36" s="68">
        <v>117</v>
      </c>
      <c r="I36" s="165">
        <v>117</v>
      </c>
      <c r="J36" s="8">
        <v>117</v>
      </c>
      <c r="K36" s="8">
        <v>122</v>
      </c>
      <c r="L36" s="307">
        <v>122</v>
      </c>
      <c r="M36" s="8"/>
      <c r="P36" s="4"/>
    </row>
    <row r="37" spans="1:16" x14ac:dyDescent="0.2">
      <c r="A37" s="29" t="s">
        <v>695</v>
      </c>
      <c r="B37" s="29" t="s">
        <v>696</v>
      </c>
      <c r="C37" s="29">
        <v>1</v>
      </c>
      <c r="E37" s="68" t="s">
        <v>2381</v>
      </c>
      <c r="F37" s="68" t="s">
        <v>2381</v>
      </c>
      <c r="G37" s="68" t="s">
        <v>2381</v>
      </c>
      <c r="H37" s="68">
        <v>100</v>
      </c>
      <c r="I37" s="165">
        <v>100</v>
      </c>
      <c r="J37" s="8">
        <v>100</v>
      </c>
      <c r="K37" s="8">
        <v>100</v>
      </c>
      <c r="L37" s="307">
        <v>100</v>
      </c>
      <c r="M37" s="8"/>
      <c r="P37" s="4"/>
    </row>
    <row r="38" spans="1:16" x14ac:dyDescent="0.2">
      <c r="A38" s="29"/>
      <c r="B38" s="29"/>
      <c r="C38" s="29"/>
      <c r="E38" s="68"/>
      <c r="F38" s="68"/>
      <c r="G38" s="29"/>
      <c r="H38" s="29"/>
      <c r="I38" s="8"/>
      <c r="J38" s="8"/>
      <c r="K38" s="8"/>
      <c r="L38" s="307"/>
      <c r="M38" s="8"/>
    </row>
    <row r="39" spans="1:16" x14ac:dyDescent="0.2">
      <c r="C39" s="68"/>
      <c r="F39" s="68"/>
      <c r="G39" s="68"/>
      <c r="H39" s="68"/>
      <c r="I39" s="8"/>
      <c r="J39" s="8"/>
      <c r="K39" s="8"/>
      <c r="L39" s="307"/>
      <c r="M39" s="8"/>
    </row>
    <row r="40" spans="1:16" x14ac:dyDescent="0.2">
      <c r="A40" s="4" t="s">
        <v>697</v>
      </c>
      <c r="B40" s="4"/>
      <c r="C40" s="68"/>
      <c r="E40" s="23">
        <v>2008</v>
      </c>
      <c r="F40" s="23">
        <v>2009</v>
      </c>
      <c r="G40" s="23">
        <v>2010</v>
      </c>
      <c r="H40" s="23">
        <v>2011</v>
      </c>
      <c r="I40" s="4">
        <v>2012</v>
      </c>
      <c r="J40" s="4">
        <v>2013</v>
      </c>
      <c r="K40" s="23">
        <v>2014</v>
      </c>
      <c r="L40" s="306">
        <v>2015</v>
      </c>
      <c r="M40" s="75"/>
    </row>
    <row r="41" spans="1:16" x14ac:dyDescent="0.2">
      <c r="A41" s="4"/>
      <c r="C41" s="29"/>
      <c r="E41" s="5"/>
      <c r="F41" s="68"/>
      <c r="G41" s="29"/>
      <c r="H41" s="29"/>
      <c r="I41" s="8"/>
      <c r="J41" s="8"/>
      <c r="K41" s="8"/>
      <c r="L41" s="307"/>
      <c r="M41" s="75"/>
    </row>
    <row r="42" spans="1:16" x14ac:dyDescent="0.2">
      <c r="A42" s="29" t="s">
        <v>698</v>
      </c>
      <c r="B42" s="29" t="s">
        <v>699</v>
      </c>
      <c r="C42" s="29">
        <v>2</v>
      </c>
      <c r="E42" s="29">
        <v>284</v>
      </c>
      <c r="F42" s="68">
        <v>288</v>
      </c>
      <c r="G42" s="68">
        <v>245</v>
      </c>
      <c r="H42" s="68">
        <v>219</v>
      </c>
      <c r="I42" s="165">
        <v>217</v>
      </c>
      <c r="J42" s="8">
        <v>243</v>
      </c>
      <c r="K42" s="8">
        <v>245</v>
      </c>
      <c r="L42" s="307">
        <v>265</v>
      </c>
      <c r="M42" s="31"/>
    </row>
    <row r="43" spans="1:16" x14ac:dyDescent="0.2">
      <c r="A43" s="29" t="s">
        <v>700</v>
      </c>
      <c r="B43" s="29" t="s">
        <v>701</v>
      </c>
      <c r="C43" s="29">
        <v>2</v>
      </c>
      <c r="E43" s="29">
        <v>339</v>
      </c>
      <c r="F43" s="68">
        <v>374</v>
      </c>
      <c r="G43" s="68">
        <v>311</v>
      </c>
      <c r="H43" s="68">
        <v>285</v>
      </c>
      <c r="I43" s="165">
        <v>307</v>
      </c>
      <c r="J43" s="8">
        <v>308</v>
      </c>
      <c r="K43" s="8">
        <v>288</v>
      </c>
      <c r="L43" s="307">
        <v>256</v>
      </c>
      <c r="M43" s="75"/>
    </row>
    <row r="44" spans="1:16" x14ac:dyDescent="0.2">
      <c r="A44" s="29" t="s">
        <v>702</v>
      </c>
      <c r="B44" s="29" t="s">
        <v>703</v>
      </c>
      <c r="C44" s="29">
        <v>2</v>
      </c>
      <c r="E44" s="29">
        <v>316</v>
      </c>
      <c r="F44" s="68">
        <v>383</v>
      </c>
      <c r="G44" s="68">
        <v>323</v>
      </c>
      <c r="H44" s="68">
        <v>318</v>
      </c>
      <c r="I44" s="165">
        <v>353</v>
      </c>
      <c r="J44" s="8">
        <v>271</v>
      </c>
      <c r="K44" s="8">
        <v>270</v>
      </c>
      <c r="L44" s="307">
        <v>227</v>
      </c>
      <c r="M44" s="31"/>
    </row>
    <row r="45" spans="1:16" x14ac:dyDescent="0.2">
      <c r="A45" s="29" t="s">
        <v>704</v>
      </c>
      <c r="B45" s="29" t="s">
        <v>705</v>
      </c>
      <c r="C45" s="29">
        <v>2</v>
      </c>
      <c r="E45" s="29">
        <v>210</v>
      </c>
      <c r="F45" s="68">
        <v>212</v>
      </c>
      <c r="G45" s="68">
        <v>181</v>
      </c>
      <c r="H45" s="68">
        <v>169</v>
      </c>
      <c r="I45" s="165">
        <v>171</v>
      </c>
      <c r="J45" s="8">
        <v>212</v>
      </c>
      <c r="K45" s="8">
        <v>208</v>
      </c>
      <c r="L45" s="307">
        <v>190</v>
      </c>
      <c r="M45" s="31"/>
    </row>
    <row r="46" spans="1:16" x14ac:dyDescent="0.2">
      <c r="A46" s="29" t="s">
        <v>706</v>
      </c>
      <c r="B46" s="29" t="s">
        <v>707</v>
      </c>
      <c r="C46" s="29">
        <v>2</v>
      </c>
      <c r="E46" s="29">
        <v>204</v>
      </c>
      <c r="F46" s="68">
        <v>209</v>
      </c>
      <c r="G46" s="68">
        <v>204</v>
      </c>
      <c r="H46" s="68">
        <v>181</v>
      </c>
      <c r="I46" s="165">
        <v>170</v>
      </c>
      <c r="J46" s="8">
        <v>167</v>
      </c>
      <c r="K46" s="8">
        <v>164</v>
      </c>
      <c r="L46" s="307">
        <v>147</v>
      </c>
      <c r="M46" s="31"/>
    </row>
    <row r="47" spans="1:16" x14ac:dyDescent="0.2">
      <c r="A47" s="29" t="s">
        <v>708</v>
      </c>
      <c r="B47" s="29" t="s">
        <v>709</v>
      </c>
      <c r="C47" s="29">
        <v>2</v>
      </c>
      <c r="E47" s="29">
        <v>163</v>
      </c>
      <c r="F47" s="68">
        <v>169</v>
      </c>
      <c r="G47" s="68">
        <v>141</v>
      </c>
      <c r="H47" s="68">
        <v>125</v>
      </c>
      <c r="I47" s="165">
        <v>132</v>
      </c>
      <c r="J47" s="8">
        <v>137</v>
      </c>
      <c r="K47" s="8">
        <v>143</v>
      </c>
      <c r="L47" s="307">
        <v>138</v>
      </c>
      <c r="M47" s="31"/>
    </row>
    <row r="48" spans="1:16" x14ac:dyDescent="0.2">
      <c r="A48" s="29" t="s">
        <v>710</v>
      </c>
      <c r="B48" s="29" t="s">
        <v>711</v>
      </c>
      <c r="C48" s="29">
        <v>2</v>
      </c>
      <c r="E48" s="29">
        <v>195</v>
      </c>
      <c r="F48" s="68">
        <v>197</v>
      </c>
      <c r="G48" s="68">
        <v>154</v>
      </c>
      <c r="H48" s="68">
        <v>137</v>
      </c>
      <c r="I48" s="165">
        <v>140</v>
      </c>
      <c r="J48" s="8">
        <v>144</v>
      </c>
      <c r="K48" s="8">
        <v>151</v>
      </c>
      <c r="L48" s="307">
        <v>137</v>
      </c>
      <c r="M48" s="31"/>
    </row>
    <row r="49" spans="1:13" x14ac:dyDescent="0.2">
      <c r="A49" s="29" t="s">
        <v>712</v>
      </c>
      <c r="B49" s="29" t="s">
        <v>713</v>
      </c>
      <c r="C49" s="29">
        <v>2</v>
      </c>
      <c r="E49" s="29">
        <v>162</v>
      </c>
      <c r="F49" s="68">
        <v>168</v>
      </c>
      <c r="G49" s="68">
        <v>137</v>
      </c>
      <c r="H49" s="68">
        <v>123</v>
      </c>
      <c r="I49" s="165">
        <v>126</v>
      </c>
      <c r="J49" s="8">
        <v>134</v>
      </c>
      <c r="K49" s="8">
        <v>136</v>
      </c>
      <c r="L49" s="307">
        <v>126</v>
      </c>
      <c r="M49" s="31"/>
    </row>
    <row r="50" spans="1:13" x14ac:dyDescent="0.2">
      <c r="A50" s="29" t="s">
        <v>714</v>
      </c>
      <c r="B50" s="29" t="s">
        <v>715</v>
      </c>
      <c r="C50" s="29">
        <v>2</v>
      </c>
      <c r="E50" s="29">
        <v>123</v>
      </c>
      <c r="F50" s="68">
        <v>123</v>
      </c>
      <c r="G50" s="68">
        <v>104</v>
      </c>
      <c r="H50" s="68">
        <v>95</v>
      </c>
      <c r="I50" s="165">
        <v>97</v>
      </c>
      <c r="J50" s="8">
        <v>109</v>
      </c>
      <c r="K50" s="8">
        <v>116</v>
      </c>
      <c r="L50" s="307">
        <v>109</v>
      </c>
      <c r="M50" s="31"/>
    </row>
    <row r="51" spans="1:13" x14ac:dyDescent="0.2">
      <c r="A51" s="29" t="s">
        <v>716</v>
      </c>
      <c r="B51" s="29" t="s">
        <v>717</v>
      </c>
      <c r="C51" s="29">
        <v>2</v>
      </c>
      <c r="E51" s="29">
        <v>178</v>
      </c>
      <c r="F51" s="68">
        <v>176</v>
      </c>
      <c r="G51" s="68">
        <v>123</v>
      </c>
      <c r="H51" s="68">
        <v>114</v>
      </c>
      <c r="I51" s="165">
        <v>138</v>
      </c>
      <c r="J51" s="8">
        <v>107</v>
      </c>
      <c r="K51" s="8">
        <v>109</v>
      </c>
      <c r="L51" s="307">
        <v>102</v>
      </c>
      <c r="M51" s="31"/>
    </row>
    <row r="52" spans="1:13" x14ac:dyDescent="0.2">
      <c r="A52" s="29" t="s">
        <v>718</v>
      </c>
      <c r="B52" s="29" t="s">
        <v>719</v>
      </c>
      <c r="C52" s="29">
        <v>2</v>
      </c>
      <c r="E52" s="29">
        <v>100</v>
      </c>
      <c r="F52" s="68">
        <v>100</v>
      </c>
      <c r="G52" s="68">
        <v>100</v>
      </c>
      <c r="H52" s="68">
        <v>100</v>
      </c>
      <c r="I52" s="165">
        <v>100</v>
      </c>
      <c r="J52" s="8">
        <v>100</v>
      </c>
      <c r="K52" s="8">
        <v>100</v>
      </c>
      <c r="L52" s="307">
        <v>100</v>
      </c>
      <c r="M52" s="31"/>
    </row>
    <row r="53" spans="1:13" x14ac:dyDescent="0.2">
      <c r="A53" s="29" t="s">
        <v>720</v>
      </c>
      <c r="B53" s="29" t="s">
        <v>721</v>
      </c>
      <c r="C53" s="29">
        <v>2</v>
      </c>
      <c r="E53" s="29">
        <v>138</v>
      </c>
      <c r="F53" s="68">
        <v>139</v>
      </c>
      <c r="G53" s="68">
        <v>119</v>
      </c>
      <c r="H53" s="68">
        <v>105</v>
      </c>
      <c r="I53" s="165">
        <v>104</v>
      </c>
      <c r="J53" s="8">
        <v>105</v>
      </c>
      <c r="K53" s="8">
        <v>106</v>
      </c>
      <c r="L53" s="307">
        <v>95</v>
      </c>
      <c r="M53" s="31"/>
    </row>
    <row r="54" spans="1:13" x14ac:dyDescent="0.2">
      <c r="A54" s="29" t="s">
        <v>722</v>
      </c>
      <c r="B54" s="29" t="s">
        <v>723</v>
      </c>
      <c r="C54" s="29">
        <v>2</v>
      </c>
      <c r="E54" s="29">
        <v>124</v>
      </c>
      <c r="F54" s="68">
        <v>125</v>
      </c>
      <c r="G54" s="68">
        <v>104</v>
      </c>
      <c r="H54" s="68">
        <v>94</v>
      </c>
      <c r="I54" s="165">
        <v>99</v>
      </c>
      <c r="J54" s="8">
        <v>105</v>
      </c>
      <c r="K54" s="8">
        <v>104</v>
      </c>
      <c r="L54" s="307">
        <v>94</v>
      </c>
      <c r="M54" s="31"/>
    </row>
    <row r="55" spans="1:13" x14ac:dyDescent="0.2">
      <c r="A55" s="29" t="s">
        <v>724</v>
      </c>
      <c r="B55" s="29" t="s">
        <v>725</v>
      </c>
      <c r="C55" s="29">
        <v>2</v>
      </c>
      <c r="E55" s="29">
        <v>95</v>
      </c>
      <c r="F55" s="68">
        <v>95</v>
      </c>
      <c r="G55" s="68">
        <v>81</v>
      </c>
      <c r="H55" s="68">
        <v>72</v>
      </c>
      <c r="I55" s="165">
        <v>71</v>
      </c>
      <c r="J55" s="8">
        <v>76</v>
      </c>
      <c r="K55" s="8">
        <v>75</v>
      </c>
      <c r="L55" s="307">
        <v>69</v>
      </c>
      <c r="M55" s="31"/>
    </row>
    <row r="56" spans="1:13" x14ac:dyDescent="0.2">
      <c r="A56" s="29" t="s">
        <v>726</v>
      </c>
      <c r="B56" s="29" t="s">
        <v>727</v>
      </c>
      <c r="C56" s="29">
        <v>2</v>
      </c>
      <c r="E56" s="29">
        <v>98</v>
      </c>
      <c r="F56" s="68">
        <v>101</v>
      </c>
      <c r="G56" s="68">
        <v>82</v>
      </c>
      <c r="H56" s="68">
        <v>72</v>
      </c>
      <c r="I56" s="165">
        <v>72</v>
      </c>
      <c r="J56" s="8">
        <v>73</v>
      </c>
      <c r="K56" s="8">
        <v>72</v>
      </c>
      <c r="L56" s="307">
        <v>66</v>
      </c>
      <c r="M56" s="31"/>
    </row>
    <row r="57" spans="1:13" x14ac:dyDescent="0.2">
      <c r="A57" s="31"/>
      <c r="B57" s="74"/>
      <c r="C57" s="31"/>
      <c r="E57" s="31"/>
      <c r="F57" s="31"/>
      <c r="G57" s="31"/>
      <c r="H57" s="31"/>
      <c r="I57" s="8"/>
      <c r="J57" s="8"/>
      <c r="K57" s="8"/>
      <c r="L57" s="307"/>
      <c r="M57" s="31"/>
    </row>
    <row r="58" spans="1:13" x14ac:dyDescent="0.2">
      <c r="A58" s="4" t="s">
        <v>728</v>
      </c>
      <c r="B58" s="4"/>
      <c r="C58" s="68"/>
      <c r="E58" s="23">
        <v>2008</v>
      </c>
      <c r="F58" s="23">
        <v>2009</v>
      </c>
      <c r="G58" s="23">
        <v>2010</v>
      </c>
      <c r="H58" s="23">
        <v>2011</v>
      </c>
      <c r="I58" s="4">
        <v>2012</v>
      </c>
      <c r="J58" s="4">
        <v>2013</v>
      </c>
      <c r="K58" s="23">
        <v>2014</v>
      </c>
      <c r="L58" s="306">
        <v>2015</v>
      </c>
      <c r="M58" s="31"/>
    </row>
    <row r="59" spans="1:13" x14ac:dyDescent="0.2">
      <c r="A59" s="4"/>
      <c r="C59" s="29"/>
      <c r="E59" s="5"/>
      <c r="F59" s="68"/>
      <c r="G59" s="29"/>
      <c r="H59" s="29"/>
      <c r="I59" s="8"/>
      <c r="J59" s="8"/>
      <c r="K59" s="8"/>
      <c r="L59" s="307"/>
      <c r="M59" s="31"/>
    </row>
    <row r="60" spans="1:13" x14ac:dyDescent="0.2">
      <c r="A60" s="29" t="s">
        <v>729</v>
      </c>
      <c r="B60" s="29" t="s">
        <v>730</v>
      </c>
      <c r="C60" s="29">
        <v>2</v>
      </c>
      <c r="E60" s="68" t="s">
        <v>2381</v>
      </c>
      <c r="F60" s="68" t="s">
        <v>2381</v>
      </c>
      <c r="G60" s="68" t="s">
        <v>2381</v>
      </c>
      <c r="H60" s="68">
        <v>285</v>
      </c>
      <c r="I60" s="165">
        <v>281</v>
      </c>
      <c r="J60" s="8">
        <v>296</v>
      </c>
      <c r="K60" s="8">
        <v>304</v>
      </c>
      <c r="L60" s="307">
        <v>356</v>
      </c>
      <c r="M60" s="31"/>
    </row>
    <row r="61" spans="1:13" x14ac:dyDescent="0.2">
      <c r="A61" s="29" t="s">
        <v>731</v>
      </c>
      <c r="B61" s="29" t="s">
        <v>732</v>
      </c>
      <c r="C61" s="29">
        <v>2</v>
      </c>
      <c r="E61" s="68" t="s">
        <v>2381</v>
      </c>
      <c r="F61" s="68" t="s">
        <v>2381</v>
      </c>
      <c r="G61" s="68" t="s">
        <v>2381</v>
      </c>
      <c r="H61" s="68">
        <v>357</v>
      </c>
      <c r="I61" s="165">
        <v>357</v>
      </c>
      <c r="J61" s="8">
        <v>354</v>
      </c>
      <c r="K61" s="8">
        <v>352</v>
      </c>
      <c r="L61" s="307">
        <v>338</v>
      </c>
      <c r="M61" s="31"/>
    </row>
    <row r="62" spans="1:13" x14ac:dyDescent="0.2">
      <c r="A62" s="29" t="s">
        <v>733</v>
      </c>
      <c r="B62" s="29" t="s">
        <v>734</v>
      </c>
      <c r="C62" s="29">
        <v>2</v>
      </c>
      <c r="E62" s="68" t="s">
        <v>2381</v>
      </c>
      <c r="F62" s="68" t="s">
        <v>2381</v>
      </c>
      <c r="G62" s="68" t="s">
        <v>2381</v>
      </c>
      <c r="H62" s="68">
        <v>316</v>
      </c>
      <c r="I62" s="165">
        <v>354</v>
      </c>
      <c r="J62" s="8">
        <v>280</v>
      </c>
      <c r="K62" s="8">
        <v>291</v>
      </c>
      <c r="L62" s="307">
        <v>283</v>
      </c>
      <c r="M62" s="31"/>
    </row>
    <row r="63" spans="1:13" x14ac:dyDescent="0.2">
      <c r="A63" s="29" t="s">
        <v>735</v>
      </c>
      <c r="B63" s="29" t="s">
        <v>736</v>
      </c>
      <c r="C63" s="29">
        <v>2</v>
      </c>
      <c r="E63" s="68" t="s">
        <v>2381</v>
      </c>
      <c r="F63" s="68" t="s">
        <v>2381</v>
      </c>
      <c r="G63" s="68" t="s">
        <v>2381</v>
      </c>
      <c r="H63" s="68">
        <v>217</v>
      </c>
      <c r="I63" s="165">
        <v>224</v>
      </c>
      <c r="J63" s="8">
        <v>223</v>
      </c>
      <c r="K63" s="8">
        <v>242</v>
      </c>
      <c r="L63" s="307">
        <v>257</v>
      </c>
    </row>
    <row r="64" spans="1:13" x14ac:dyDescent="0.2">
      <c r="A64" s="29" t="s">
        <v>737</v>
      </c>
      <c r="B64" s="29" t="s">
        <v>738</v>
      </c>
      <c r="C64" s="29">
        <v>2</v>
      </c>
      <c r="E64" s="68" t="s">
        <v>2381</v>
      </c>
      <c r="F64" s="68" t="s">
        <v>2381</v>
      </c>
      <c r="G64" s="68" t="s">
        <v>2381</v>
      </c>
      <c r="H64" s="68">
        <v>280</v>
      </c>
      <c r="I64" s="165">
        <v>261</v>
      </c>
      <c r="J64" s="8">
        <v>243</v>
      </c>
      <c r="K64" s="8">
        <v>248</v>
      </c>
      <c r="L64" s="307">
        <v>245</v>
      </c>
    </row>
    <row r="65" spans="1:13" x14ac:dyDescent="0.2">
      <c r="A65" s="29" t="s">
        <v>739</v>
      </c>
      <c r="B65" s="29" t="s">
        <v>740</v>
      </c>
      <c r="C65" s="29">
        <v>2</v>
      </c>
      <c r="E65" s="68" t="s">
        <v>2381</v>
      </c>
      <c r="F65" s="68" t="s">
        <v>2381</v>
      </c>
      <c r="G65" s="68" t="s">
        <v>2381</v>
      </c>
      <c r="H65" s="68">
        <v>198</v>
      </c>
      <c r="I65" s="165">
        <v>197</v>
      </c>
      <c r="J65" s="8">
        <v>231</v>
      </c>
      <c r="K65" s="8">
        <v>231</v>
      </c>
      <c r="L65" s="307">
        <v>235</v>
      </c>
    </row>
    <row r="66" spans="1:13" x14ac:dyDescent="0.2">
      <c r="A66" s="29" t="s">
        <v>741</v>
      </c>
      <c r="B66" s="29" t="s">
        <v>742</v>
      </c>
      <c r="C66" s="29">
        <v>2</v>
      </c>
      <c r="E66" s="68" t="s">
        <v>2381</v>
      </c>
      <c r="F66" s="68" t="s">
        <v>2381</v>
      </c>
      <c r="G66" s="68" t="s">
        <v>2381</v>
      </c>
      <c r="H66" s="68">
        <v>186</v>
      </c>
      <c r="I66" s="165">
        <v>185</v>
      </c>
      <c r="J66" s="8">
        <v>199</v>
      </c>
      <c r="K66" s="8">
        <v>219</v>
      </c>
      <c r="L66" s="307">
        <v>234</v>
      </c>
      <c r="M66" s="31"/>
    </row>
    <row r="67" spans="1:13" x14ac:dyDescent="0.2">
      <c r="A67" s="29" t="s">
        <v>743</v>
      </c>
      <c r="B67" s="29" t="s">
        <v>744</v>
      </c>
      <c r="C67" s="29">
        <v>2</v>
      </c>
      <c r="E67" s="68" t="s">
        <v>2381</v>
      </c>
      <c r="F67" s="68" t="s">
        <v>2381</v>
      </c>
      <c r="G67" s="68" t="s">
        <v>2381</v>
      </c>
      <c r="H67" s="68">
        <v>201</v>
      </c>
      <c r="I67" s="165">
        <v>203</v>
      </c>
      <c r="J67" s="8">
        <v>199</v>
      </c>
      <c r="K67" s="8">
        <v>212</v>
      </c>
      <c r="L67" s="307">
        <v>206</v>
      </c>
    </row>
    <row r="68" spans="1:13" x14ac:dyDescent="0.2">
      <c r="A68" s="29" t="s">
        <v>745</v>
      </c>
      <c r="B68" s="29" t="s">
        <v>746</v>
      </c>
      <c r="C68" s="29">
        <v>2</v>
      </c>
      <c r="E68" s="68" t="s">
        <v>2381</v>
      </c>
      <c r="F68" s="68" t="s">
        <v>2381</v>
      </c>
      <c r="G68" s="68" t="s">
        <v>2381</v>
      </c>
      <c r="H68" s="68">
        <v>175</v>
      </c>
      <c r="I68" s="165">
        <v>174</v>
      </c>
      <c r="J68" s="8">
        <v>177</v>
      </c>
      <c r="K68" s="8">
        <v>186</v>
      </c>
      <c r="L68" s="307">
        <v>191</v>
      </c>
    </row>
    <row r="69" spans="1:13" x14ac:dyDescent="0.2">
      <c r="A69" s="29" t="s">
        <v>747</v>
      </c>
      <c r="B69" s="29" t="s">
        <v>748</v>
      </c>
      <c r="C69" s="29">
        <v>2</v>
      </c>
      <c r="E69" s="68" t="s">
        <v>2381</v>
      </c>
      <c r="F69" s="68" t="s">
        <v>2381</v>
      </c>
      <c r="G69" s="68" t="s">
        <v>2381</v>
      </c>
      <c r="H69" s="68">
        <v>155</v>
      </c>
      <c r="I69" s="165">
        <v>149</v>
      </c>
      <c r="J69" s="8">
        <v>143</v>
      </c>
      <c r="K69" s="8">
        <v>148</v>
      </c>
      <c r="L69" s="307">
        <v>146</v>
      </c>
    </row>
    <row r="70" spans="1:13" x14ac:dyDescent="0.2">
      <c r="A70" s="29" t="s">
        <v>749</v>
      </c>
      <c r="B70" s="29" t="s">
        <v>750</v>
      </c>
      <c r="C70" s="29">
        <v>2</v>
      </c>
      <c r="E70" s="68" t="s">
        <v>2381</v>
      </c>
      <c r="F70" s="68" t="s">
        <v>2381</v>
      </c>
      <c r="G70" s="68" t="s">
        <v>2381</v>
      </c>
      <c r="H70" s="68">
        <v>134</v>
      </c>
      <c r="I70" s="165">
        <v>133</v>
      </c>
      <c r="J70" s="8">
        <v>133</v>
      </c>
      <c r="K70" s="8">
        <v>135</v>
      </c>
      <c r="L70" s="307">
        <v>134</v>
      </c>
    </row>
    <row r="71" spans="1:13" x14ac:dyDescent="0.2">
      <c r="A71" s="29" t="s">
        <v>751</v>
      </c>
      <c r="B71" s="29" t="s">
        <v>752</v>
      </c>
      <c r="C71" s="29">
        <v>2</v>
      </c>
      <c r="E71" s="68" t="s">
        <v>2381</v>
      </c>
      <c r="F71" s="68" t="s">
        <v>2381</v>
      </c>
      <c r="G71" s="68" t="s">
        <v>2381</v>
      </c>
      <c r="H71" s="68">
        <v>183</v>
      </c>
      <c r="I71" s="165">
        <v>198</v>
      </c>
      <c r="J71" s="8">
        <v>154</v>
      </c>
      <c r="K71" s="8">
        <v>142</v>
      </c>
      <c r="L71" s="307">
        <v>129</v>
      </c>
    </row>
    <row r="72" spans="1:13" x14ac:dyDescent="0.2">
      <c r="A72" s="29" t="s">
        <v>753</v>
      </c>
      <c r="B72" s="29" t="s">
        <v>754</v>
      </c>
      <c r="C72" s="29">
        <v>2</v>
      </c>
      <c r="E72" s="68" t="s">
        <v>2381</v>
      </c>
      <c r="F72" s="68" t="s">
        <v>2381</v>
      </c>
      <c r="G72" s="68" t="s">
        <v>2381</v>
      </c>
      <c r="H72" s="68">
        <v>112</v>
      </c>
      <c r="I72" s="165">
        <v>108</v>
      </c>
      <c r="J72" s="8">
        <v>104</v>
      </c>
      <c r="K72" s="8">
        <v>105</v>
      </c>
      <c r="L72" s="307">
        <v>105</v>
      </c>
    </row>
    <row r="73" spans="1:13" x14ac:dyDescent="0.2">
      <c r="A73" s="29" t="s">
        <v>755</v>
      </c>
      <c r="B73" s="29" t="s">
        <v>756</v>
      </c>
      <c r="C73" s="29">
        <v>2</v>
      </c>
      <c r="E73" s="68" t="s">
        <v>2381</v>
      </c>
      <c r="F73" s="68" t="s">
        <v>2381</v>
      </c>
      <c r="G73" s="68" t="s">
        <v>2381</v>
      </c>
      <c r="H73" s="68">
        <v>104</v>
      </c>
      <c r="I73" s="165">
        <v>102</v>
      </c>
      <c r="J73" s="8">
        <v>104</v>
      </c>
      <c r="K73" s="8">
        <v>103</v>
      </c>
      <c r="L73" s="307">
        <v>105</v>
      </c>
    </row>
    <row r="74" spans="1:13" x14ac:dyDescent="0.2">
      <c r="A74" s="29" t="s">
        <v>757</v>
      </c>
      <c r="B74" s="29" t="s">
        <v>758</v>
      </c>
      <c r="C74" s="29">
        <v>2</v>
      </c>
      <c r="E74" s="68" t="s">
        <v>2381</v>
      </c>
      <c r="F74" s="68" t="s">
        <v>2381</v>
      </c>
      <c r="G74" s="68" t="s">
        <v>2381</v>
      </c>
      <c r="H74" s="68">
        <v>100</v>
      </c>
      <c r="I74" s="165">
        <v>100</v>
      </c>
      <c r="J74" s="8">
        <v>100</v>
      </c>
      <c r="K74" s="8">
        <v>100</v>
      </c>
      <c r="L74" s="307">
        <v>100</v>
      </c>
    </row>
    <row r="76" spans="1:13" x14ac:dyDescent="0.2">
      <c r="A76" s="4"/>
    </row>
    <row r="77" spans="1:13" ht="40.5" customHeight="1" x14ac:dyDescent="0.2">
      <c r="A77" s="410" t="s">
        <v>759</v>
      </c>
      <c r="B77" s="410"/>
      <c r="C77" s="410"/>
      <c r="D77" s="410"/>
      <c r="E77" s="410"/>
      <c r="F77" s="410"/>
      <c r="G77" s="410"/>
      <c r="H77" s="410"/>
      <c r="I77" s="410"/>
      <c r="J77" s="410"/>
      <c r="K77" s="410"/>
      <c r="L77" s="410"/>
    </row>
    <row r="78" spans="1:13" ht="40.5" customHeight="1" x14ac:dyDescent="0.2">
      <c r="A78" s="410" t="s">
        <v>760</v>
      </c>
      <c r="B78" s="410"/>
      <c r="C78" s="410"/>
      <c r="D78" s="410"/>
      <c r="E78" s="410"/>
      <c r="F78" s="410"/>
      <c r="G78" s="410"/>
      <c r="H78" s="410"/>
      <c r="I78" s="410"/>
      <c r="J78" s="410"/>
      <c r="K78" s="410"/>
      <c r="L78" s="410"/>
    </row>
    <row r="80" spans="1:13" x14ac:dyDescent="0.2">
      <c r="A80" s="29"/>
    </row>
  </sheetData>
  <sortState ref="A60:P74">
    <sortCondition descending="1" ref="I60:I74"/>
  </sortState>
  <mergeCells count="2">
    <mergeCell ref="A77:L77"/>
    <mergeCell ref="A78:L78"/>
  </mergeCells>
  <phoneticPr fontId="13" type="noConversion"/>
  <conditionalFormatting sqref="K5:K39 K41:K56">
    <cfRule type="cellIs" dxfId="2938" priority="137" stopIfTrue="1" operator="equal">
      <formula>"-"</formula>
    </cfRule>
  </conditionalFormatting>
  <conditionalFormatting sqref="J5:J37 K23:L37">
    <cfRule type="cellIs" dxfId="2937" priority="135" stopIfTrue="1" operator="equal">
      <formula>"-"</formula>
    </cfRule>
    <cfRule type="containsText" dxfId="2936" priority="136" stopIfTrue="1" operator="containsText" text="leer">
      <formula>NOT(ISERROR(SEARCH("leer",J5)))</formula>
    </cfRule>
  </conditionalFormatting>
  <conditionalFormatting sqref="J42:J56">
    <cfRule type="cellIs" dxfId="2935" priority="133" stopIfTrue="1" operator="equal">
      <formula>"-"</formula>
    </cfRule>
    <cfRule type="containsText" dxfId="2934" priority="134" stopIfTrue="1" operator="containsText" text="leer">
      <formula>NOT(ISERROR(SEARCH("leer",J42)))</formula>
    </cfRule>
  </conditionalFormatting>
  <conditionalFormatting sqref="J5:J37 K23:L37">
    <cfRule type="cellIs" dxfId="2933" priority="131" stopIfTrue="1" operator="equal">
      <formula>"-"</formula>
    </cfRule>
    <cfRule type="containsText" dxfId="2932" priority="132" stopIfTrue="1" operator="containsText" text="leer">
      <formula>NOT(ISERROR(SEARCH("leer",J5)))</formula>
    </cfRule>
  </conditionalFormatting>
  <conditionalFormatting sqref="J42:J56">
    <cfRule type="cellIs" dxfId="2931" priority="129" stopIfTrue="1" operator="equal">
      <formula>"-"</formula>
    </cfRule>
    <cfRule type="containsText" dxfId="2930" priority="130" stopIfTrue="1" operator="containsText" text="leer">
      <formula>NOT(ISERROR(SEARCH("leer",J42)))</formula>
    </cfRule>
  </conditionalFormatting>
  <conditionalFormatting sqref="I5:I37">
    <cfRule type="cellIs" dxfId="2929" priority="127" stopIfTrue="1" operator="equal">
      <formula>"-"</formula>
    </cfRule>
    <cfRule type="containsText" dxfId="2928" priority="128" stopIfTrue="1" operator="containsText" text="leer">
      <formula>NOT(ISERROR(SEARCH("leer",I5)))</formula>
    </cfRule>
  </conditionalFormatting>
  <conditionalFormatting sqref="I42:I56">
    <cfRule type="cellIs" dxfId="2927" priority="125" stopIfTrue="1" operator="equal">
      <formula>"-"</formula>
    </cfRule>
    <cfRule type="containsText" dxfId="2926" priority="126" stopIfTrue="1" operator="containsText" text="leer">
      <formula>NOT(ISERROR(SEARCH("leer",I42)))</formula>
    </cfRule>
  </conditionalFormatting>
  <conditionalFormatting sqref="I5:I37">
    <cfRule type="cellIs" dxfId="2925" priority="123" stopIfTrue="1" operator="equal">
      <formula>"-"</formula>
    </cfRule>
    <cfRule type="containsText" dxfId="2924" priority="124" stopIfTrue="1" operator="containsText" text="leer">
      <formula>NOT(ISERROR(SEARCH("leer",I5)))</formula>
    </cfRule>
  </conditionalFormatting>
  <conditionalFormatting sqref="I42:I56">
    <cfRule type="cellIs" dxfId="2923" priority="121" stopIfTrue="1" operator="equal">
      <formula>"-"</formula>
    </cfRule>
    <cfRule type="containsText" dxfId="2922" priority="122" stopIfTrue="1" operator="containsText" text="leer">
      <formula>NOT(ISERROR(SEARCH("leer",I42)))</formula>
    </cfRule>
  </conditionalFormatting>
  <conditionalFormatting sqref="I5:I37">
    <cfRule type="cellIs" dxfId="2921" priority="119" stopIfTrue="1" operator="equal">
      <formula>"-"</formula>
    </cfRule>
    <cfRule type="containsText" dxfId="2920" priority="120" stopIfTrue="1" operator="containsText" text="leer">
      <formula>NOT(ISERROR(SEARCH("leer",I5)))</formula>
    </cfRule>
  </conditionalFormatting>
  <conditionalFormatting sqref="I5:I37">
    <cfRule type="cellIs" dxfId="2919" priority="117" stopIfTrue="1" operator="equal">
      <formula>"-"</formula>
    </cfRule>
    <cfRule type="containsText" dxfId="2918" priority="118" stopIfTrue="1" operator="containsText" text="leer">
      <formula>NOT(ISERROR(SEARCH("leer",I5)))</formula>
    </cfRule>
  </conditionalFormatting>
  <conditionalFormatting sqref="I5:I37">
    <cfRule type="cellIs" dxfId="2917" priority="115" stopIfTrue="1" operator="equal">
      <formula>"-"</formula>
    </cfRule>
    <cfRule type="containsText" dxfId="2916" priority="116" stopIfTrue="1" operator="containsText" text="leer">
      <formula>NOT(ISERROR(SEARCH("leer",I5)))</formula>
    </cfRule>
  </conditionalFormatting>
  <conditionalFormatting sqref="I5:I37">
    <cfRule type="cellIs" dxfId="2915" priority="113" stopIfTrue="1" operator="equal">
      <formula>"-"</formula>
    </cfRule>
    <cfRule type="containsText" dxfId="2914" priority="114" stopIfTrue="1" operator="containsText" text="leer">
      <formula>NOT(ISERROR(SEARCH("leer",I5)))</formula>
    </cfRule>
  </conditionalFormatting>
  <conditionalFormatting sqref="I5:I37">
    <cfRule type="cellIs" dxfId="2913" priority="111" stopIfTrue="1" operator="equal">
      <formula>"-"</formula>
    </cfRule>
    <cfRule type="containsText" dxfId="2912" priority="112" stopIfTrue="1" operator="containsText" text="leer">
      <formula>NOT(ISERROR(SEARCH("leer",I5)))</formula>
    </cfRule>
  </conditionalFormatting>
  <conditionalFormatting sqref="I42:I56">
    <cfRule type="cellIs" dxfId="2911" priority="109" stopIfTrue="1" operator="equal">
      <formula>"-"</formula>
    </cfRule>
    <cfRule type="containsText" dxfId="2910" priority="110" stopIfTrue="1" operator="containsText" text="leer">
      <formula>NOT(ISERROR(SEARCH("leer",I42)))</formula>
    </cfRule>
  </conditionalFormatting>
  <conditionalFormatting sqref="I42:I56">
    <cfRule type="cellIs" dxfId="2909" priority="107" stopIfTrue="1" operator="equal">
      <formula>"-"</formula>
    </cfRule>
    <cfRule type="containsText" dxfId="2908" priority="108" stopIfTrue="1" operator="containsText" text="leer">
      <formula>NOT(ISERROR(SEARCH("leer",I42)))</formula>
    </cfRule>
  </conditionalFormatting>
  <conditionalFormatting sqref="I42:I56">
    <cfRule type="cellIs" dxfId="2907" priority="105" stopIfTrue="1" operator="equal">
      <formula>"-"</formula>
    </cfRule>
    <cfRule type="containsText" dxfId="2906" priority="106" stopIfTrue="1" operator="containsText" text="leer">
      <formula>NOT(ISERROR(SEARCH("leer",I42)))</formula>
    </cfRule>
  </conditionalFormatting>
  <conditionalFormatting sqref="I42:I56">
    <cfRule type="cellIs" dxfId="2905" priority="103" stopIfTrue="1" operator="equal">
      <formula>"-"</formula>
    </cfRule>
    <cfRule type="containsText" dxfId="2904" priority="104" stopIfTrue="1" operator="containsText" text="leer">
      <formula>NOT(ISERROR(SEARCH("leer",I42)))</formula>
    </cfRule>
  </conditionalFormatting>
  <conditionalFormatting sqref="I42:I56">
    <cfRule type="cellIs" dxfId="2903" priority="101" stopIfTrue="1" operator="equal">
      <formula>"-"</formula>
    </cfRule>
    <cfRule type="containsText" dxfId="2902" priority="102" stopIfTrue="1" operator="containsText" text="leer">
      <formula>NOT(ISERROR(SEARCH("leer",I42)))</formula>
    </cfRule>
  </conditionalFormatting>
  <conditionalFormatting sqref="K59:K74">
    <cfRule type="cellIs" dxfId="2901" priority="100" stopIfTrue="1" operator="equal">
      <formula>"-"</formula>
    </cfRule>
  </conditionalFormatting>
  <conditionalFormatting sqref="J60:J74">
    <cfRule type="cellIs" dxfId="2900" priority="98" stopIfTrue="1" operator="equal">
      <formula>"-"</formula>
    </cfRule>
    <cfRule type="containsText" dxfId="2899" priority="99" stopIfTrue="1" operator="containsText" text="leer">
      <formula>NOT(ISERROR(SEARCH("leer",J60)))</formula>
    </cfRule>
  </conditionalFormatting>
  <conditionalFormatting sqref="J60:J74">
    <cfRule type="cellIs" dxfId="2898" priority="96" stopIfTrue="1" operator="equal">
      <formula>"-"</formula>
    </cfRule>
    <cfRule type="containsText" dxfId="2897" priority="97" stopIfTrue="1" operator="containsText" text="leer">
      <formula>NOT(ISERROR(SEARCH("leer",J60)))</formula>
    </cfRule>
  </conditionalFormatting>
  <conditionalFormatting sqref="I60:I74">
    <cfRule type="cellIs" dxfId="2896" priority="94" stopIfTrue="1" operator="equal">
      <formula>"-"</formula>
    </cfRule>
    <cfRule type="containsText" dxfId="2895" priority="95" stopIfTrue="1" operator="containsText" text="leer">
      <formula>NOT(ISERROR(SEARCH("leer",I60)))</formula>
    </cfRule>
  </conditionalFormatting>
  <conditionalFormatting sqref="I60:I74">
    <cfRule type="cellIs" dxfId="2894" priority="92" stopIfTrue="1" operator="equal">
      <formula>"-"</formula>
    </cfRule>
    <cfRule type="containsText" dxfId="2893" priority="93" stopIfTrue="1" operator="containsText" text="leer">
      <formula>NOT(ISERROR(SEARCH("leer",I60)))</formula>
    </cfRule>
  </conditionalFormatting>
  <conditionalFormatting sqref="I60:I74">
    <cfRule type="cellIs" dxfId="2892" priority="90" stopIfTrue="1" operator="equal">
      <formula>"-"</formula>
    </cfRule>
    <cfRule type="containsText" dxfId="2891" priority="91" stopIfTrue="1" operator="containsText" text="leer">
      <formula>NOT(ISERROR(SEARCH("leer",I60)))</formula>
    </cfRule>
  </conditionalFormatting>
  <conditionalFormatting sqref="I60:I74">
    <cfRule type="cellIs" dxfId="2890" priority="88" stopIfTrue="1" operator="equal">
      <formula>"-"</formula>
    </cfRule>
    <cfRule type="containsText" dxfId="2889" priority="89" stopIfTrue="1" operator="containsText" text="leer">
      <formula>NOT(ISERROR(SEARCH("leer",I60)))</formula>
    </cfRule>
  </conditionalFormatting>
  <conditionalFormatting sqref="I60:I74">
    <cfRule type="cellIs" dxfId="2888" priority="86" stopIfTrue="1" operator="equal">
      <formula>"-"</formula>
    </cfRule>
    <cfRule type="containsText" dxfId="2887" priority="87" stopIfTrue="1" operator="containsText" text="leer">
      <formula>NOT(ISERROR(SEARCH("leer",I60)))</formula>
    </cfRule>
  </conditionalFormatting>
  <conditionalFormatting sqref="I60:I74">
    <cfRule type="cellIs" dxfId="2886" priority="84" stopIfTrue="1" operator="equal">
      <formula>"-"</formula>
    </cfRule>
    <cfRule type="containsText" dxfId="2885" priority="85" stopIfTrue="1" operator="containsText" text="leer">
      <formula>NOT(ISERROR(SEARCH("leer",I60)))</formula>
    </cfRule>
  </conditionalFormatting>
  <conditionalFormatting sqref="I60:I74">
    <cfRule type="cellIs" dxfId="2884" priority="82" stopIfTrue="1" operator="equal">
      <formula>"-"</formula>
    </cfRule>
    <cfRule type="containsText" dxfId="2883" priority="83" stopIfTrue="1" operator="containsText" text="leer">
      <formula>NOT(ISERROR(SEARCH("leer",I60)))</formula>
    </cfRule>
  </conditionalFormatting>
  <conditionalFormatting sqref="K59:K74">
    <cfRule type="cellIs" dxfId="2882" priority="81" stopIfTrue="1" operator="equal">
      <formula>"-"</formula>
    </cfRule>
  </conditionalFormatting>
  <conditionalFormatting sqref="J60:J74">
    <cfRule type="cellIs" dxfId="2881" priority="79" stopIfTrue="1" operator="equal">
      <formula>"-"</formula>
    </cfRule>
    <cfRule type="containsText" dxfId="2880" priority="80" stopIfTrue="1" operator="containsText" text="leer">
      <formula>NOT(ISERROR(SEARCH("leer",J60)))</formula>
    </cfRule>
  </conditionalFormatting>
  <conditionalFormatting sqref="J60:J74">
    <cfRule type="cellIs" dxfId="2879" priority="77" stopIfTrue="1" operator="equal">
      <formula>"-"</formula>
    </cfRule>
    <cfRule type="containsText" dxfId="2878" priority="78" stopIfTrue="1" operator="containsText" text="leer">
      <formula>NOT(ISERROR(SEARCH("leer",J60)))</formula>
    </cfRule>
  </conditionalFormatting>
  <conditionalFormatting sqref="I60:I74">
    <cfRule type="cellIs" dxfId="2877" priority="75" stopIfTrue="1" operator="equal">
      <formula>"-"</formula>
    </cfRule>
    <cfRule type="containsText" dxfId="2876" priority="76" stopIfTrue="1" operator="containsText" text="leer">
      <formula>NOT(ISERROR(SEARCH("leer",I60)))</formula>
    </cfRule>
  </conditionalFormatting>
  <conditionalFormatting sqref="I60:I74">
    <cfRule type="cellIs" dxfId="2875" priority="73" stopIfTrue="1" operator="equal">
      <formula>"-"</formula>
    </cfRule>
    <cfRule type="containsText" dxfId="2874" priority="74" stopIfTrue="1" operator="containsText" text="leer">
      <formula>NOT(ISERROR(SEARCH("leer",I60)))</formula>
    </cfRule>
  </conditionalFormatting>
  <conditionalFormatting sqref="I60:I74">
    <cfRule type="cellIs" dxfId="2873" priority="71" stopIfTrue="1" operator="equal">
      <formula>"-"</formula>
    </cfRule>
    <cfRule type="containsText" dxfId="2872" priority="72" stopIfTrue="1" operator="containsText" text="leer">
      <formula>NOT(ISERROR(SEARCH("leer",I60)))</formula>
    </cfRule>
  </conditionalFormatting>
  <conditionalFormatting sqref="I60:I74">
    <cfRule type="cellIs" dxfId="2871" priority="69" stopIfTrue="1" operator="equal">
      <formula>"-"</formula>
    </cfRule>
    <cfRule type="containsText" dxfId="2870" priority="70" stopIfTrue="1" operator="containsText" text="leer">
      <formula>NOT(ISERROR(SEARCH("leer",I60)))</formula>
    </cfRule>
  </conditionalFormatting>
  <conditionalFormatting sqref="I60:I74">
    <cfRule type="cellIs" dxfId="2869" priority="67" stopIfTrue="1" operator="equal">
      <formula>"-"</formula>
    </cfRule>
    <cfRule type="containsText" dxfId="2868" priority="68" stopIfTrue="1" operator="containsText" text="leer">
      <formula>NOT(ISERROR(SEARCH("leer",I60)))</formula>
    </cfRule>
  </conditionalFormatting>
  <conditionalFormatting sqref="I60:I74">
    <cfRule type="cellIs" dxfId="2867" priority="65" stopIfTrue="1" operator="equal">
      <formula>"-"</formula>
    </cfRule>
    <cfRule type="containsText" dxfId="2866" priority="66" stopIfTrue="1" operator="containsText" text="leer">
      <formula>NOT(ISERROR(SEARCH("leer",I60)))</formula>
    </cfRule>
  </conditionalFormatting>
  <conditionalFormatting sqref="I60:I74">
    <cfRule type="cellIs" dxfId="2865" priority="63" stopIfTrue="1" operator="equal">
      <formula>"-"</formula>
    </cfRule>
    <cfRule type="containsText" dxfId="2864" priority="64" stopIfTrue="1" operator="containsText" text="leer">
      <formula>NOT(ISERROR(SEARCH("leer",I60)))</formula>
    </cfRule>
  </conditionalFormatting>
  <conditionalFormatting sqref="H5:H19">
    <cfRule type="cellIs" dxfId="2863" priority="61" stopIfTrue="1" operator="equal">
      <formula>"-"</formula>
    </cfRule>
    <cfRule type="containsText" dxfId="2862" priority="62" stopIfTrue="1" operator="containsText" text="leer">
      <formula>NOT(ISERROR(SEARCH("leer",H5)))</formula>
    </cfRule>
  </conditionalFormatting>
  <conditionalFormatting sqref="H5:H19">
    <cfRule type="cellIs" dxfId="2861" priority="60" stopIfTrue="1" operator="equal">
      <formula>"-"</formula>
    </cfRule>
  </conditionalFormatting>
  <conditionalFormatting sqref="H5:H19">
    <cfRule type="cellIs" dxfId="2860" priority="58" stopIfTrue="1" operator="equal">
      <formula>"-"</formula>
    </cfRule>
    <cfRule type="containsText" dxfId="2859" priority="59" stopIfTrue="1" operator="containsText" text="leer">
      <formula>NOT(ISERROR(SEARCH("leer",H5)))</formula>
    </cfRule>
  </conditionalFormatting>
  <conditionalFormatting sqref="H5:H19">
    <cfRule type="cellIs" dxfId="2858" priority="57" stopIfTrue="1" operator="equal">
      <formula>"-"</formula>
    </cfRule>
  </conditionalFormatting>
  <conditionalFormatting sqref="H23:H37">
    <cfRule type="cellIs" dxfId="2857" priority="55" stopIfTrue="1" operator="equal">
      <formula>"-"</formula>
    </cfRule>
    <cfRule type="containsText" dxfId="2856" priority="56" stopIfTrue="1" operator="containsText" text="leer">
      <formula>NOT(ISERROR(SEARCH("leer",H23)))</formula>
    </cfRule>
  </conditionalFormatting>
  <conditionalFormatting sqref="H23:H37">
    <cfRule type="cellIs" dxfId="2855" priority="54" stopIfTrue="1" operator="equal">
      <formula>"-"</formula>
    </cfRule>
  </conditionalFormatting>
  <conditionalFormatting sqref="H23:H37">
    <cfRule type="cellIs" dxfId="2854" priority="52" stopIfTrue="1" operator="equal">
      <formula>"-"</formula>
    </cfRule>
    <cfRule type="containsText" dxfId="2853" priority="53" stopIfTrue="1" operator="containsText" text="leer">
      <formula>NOT(ISERROR(SEARCH("leer",H23)))</formula>
    </cfRule>
  </conditionalFormatting>
  <conditionalFormatting sqref="H23:H37">
    <cfRule type="cellIs" dxfId="2852" priority="51" stopIfTrue="1" operator="equal">
      <formula>"-"</formula>
    </cfRule>
  </conditionalFormatting>
  <conditionalFormatting sqref="H42:H56">
    <cfRule type="cellIs" dxfId="2851" priority="49" stopIfTrue="1" operator="equal">
      <formula>"-"</formula>
    </cfRule>
    <cfRule type="containsText" dxfId="2850" priority="50" stopIfTrue="1" operator="containsText" text="leer">
      <formula>NOT(ISERROR(SEARCH("leer",H42)))</formula>
    </cfRule>
  </conditionalFormatting>
  <conditionalFormatting sqref="H42:H56">
    <cfRule type="cellIs" dxfId="2849" priority="48" stopIfTrue="1" operator="equal">
      <formula>"-"</formula>
    </cfRule>
  </conditionalFormatting>
  <conditionalFormatting sqref="H42:H56">
    <cfRule type="cellIs" dxfId="2848" priority="46" stopIfTrue="1" operator="equal">
      <formula>"-"</formula>
    </cfRule>
    <cfRule type="containsText" dxfId="2847" priority="47" stopIfTrue="1" operator="containsText" text="leer">
      <formula>NOT(ISERROR(SEARCH("leer",H42)))</formula>
    </cfRule>
  </conditionalFormatting>
  <conditionalFormatting sqref="H42:H56">
    <cfRule type="cellIs" dxfId="2846" priority="45" stopIfTrue="1" operator="equal">
      <formula>"-"</formula>
    </cfRule>
  </conditionalFormatting>
  <conditionalFormatting sqref="H60:H74">
    <cfRule type="cellIs" dxfId="2845" priority="43" stopIfTrue="1" operator="equal">
      <formula>"-"</formula>
    </cfRule>
    <cfRule type="containsText" dxfId="2844" priority="44" stopIfTrue="1" operator="containsText" text="leer">
      <formula>NOT(ISERROR(SEARCH("leer",H60)))</formula>
    </cfRule>
  </conditionalFormatting>
  <conditionalFormatting sqref="H60:H74">
    <cfRule type="cellIs" dxfId="2843" priority="42" stopIfTrue="1" operator="equal">
      <formula>"-"</formula>
    </cfRule>
  </conditionalFormatting>
  <conditionalFormatting sqref="H60:H74">
    <cfRule type="cellIs" dxfId="2842" priority="40" stopIfTrue="1" operator="equal">
      <formula>"-"</formula>
    </cfRule>
    <cfRule type="containsText" dxfId="2841" priority="41" stopIfTrue="1" operator="containsText" text="leer">
      <formula>NOT(ISERROR(SEARCH("leer",H60)))</formula>
    </cfRule>
  </conditionalFormatting>
  <conditionalFormatting sqref="H60:H74">
    <cfRule type="cellIs" dxfId="2840" priority="39" stopIfTrue="1" operator="equal">
      <formula>"-"</formula>
    </cfRule>
  </conditionalFormatting>
  <conditionalFormatting sqref="K40">
    <cfRule type="cellIs" dxfId="2839" priority="38" stopIfTrue="1" operator="equal">
      <formula>"-"</formula>
    </cfRule>
  </conditionalFormatting>
  <conditionalFormatting sqref="J40">
    <cfRule type="cellIs" dxfId="2838" priority="36" stopIfTrue="1" operator="equal">
      <formula>"-"</formula>
    </cfRule>
    <cfRule type="containsText" dxfId="2837" priority="37" stopIfTrue="1" operator="containsText" text="leer">
      <formula>NOT(ISERROR(SEARCH("leer",J40)))</formula>
    </cfRule>
  </conditionalFormatting>
  <conditionalFormatting sqref="J40">
    <cfRule type="cellIs" dxfId="2836" priority="34" stopIfTrue="1" operator="equal">
      <formula>"-"</formula>
    </cfRule>
    <cfRule type="containsText" dxfId="2835" priority="35" stopIfTrue="1" operator="containsText" text="leer">
      <formula>NOT(ISERROR(SEARCH("leer",J40)))</formula>
    </cfRule>
  </conditionalFormatting>
  <conditionalFormatting sqref="I40">
    <cfRule type="cellIs" dxfId="2834" priority="32" stopIfTrue="1" operator="equal">
      <formula>"-"</formula>
    </cfRule>
    <cfRule type="containsText" dxfId="2833" priority="33" stopIfTrue="1" operator="containsText" text="leer">
      <formula>NOT(ISERROR(SEARCH("leer",I40)))</formula>
    </cfRule>
  </conditionalFormatting>
  <conditionalFormatting sqref="I40">
    <cfRule type="cellIs" dxfId="2832" priority="30" stopIfTrue="1" operator="equal">
      <formula>"-"</formula>
    </cfRule>
    <cfRule type="containsText" dxfId="2831" priority="31" stopIfTrue="1" operator="containsText" text="leer">
      <formula>NOT(ISERROR(SEARCH("leer",I40)))</formula>
    </cfRule>
  </conditionalFormatting>
  <conditionalFormatting sqref="I40">
    <cfRule type="cellIs" dxfId="2830" priority="28" stopIfTrue="1" operator="equal">
      <formula>"-"</formula>
    </cfRule>
    <cfRule type="containsText" dxfId="2829" priority="29" stopIfTrue="1" operator="containsText" text="leer">
      <formula>NOT(ISERROR(SEARCH("leer",I40)))</formula>
    </cfRule>
  </conditionalFormatting>
  <conditionalFormatting sqref="I40">
    <cfRule type="cellIs" dxfId="2828" priority="26" stopIfTrue="1" operator="equal">
      <formula>"-"</formula>
    </cfRule>
    <cfRule type="containsText" dxfId="2827" priority="27" stopIfTrue="1" operator="containsText" text="leer">
      <formula>NOT(ISERROR(SEARCH("leer",I40)))</formula>
    </cfRule>
  </conditionalFormatting>
  <conditionalFormatting sqref="I40">
    <cfRule type="cellIs" dxfId="2826" priority="24" stopIfTrue="1" operator="equal">
      <formula>"-"</formula>
    </cfRule>
    <cfRule type="containsText" dxfId="2825" priority="25" stopIfTrue="1" operator="containsText" text="leer">
      <formula>NOT(ISERROR(SEARCH("leer",I40)))</formula>
    </cfRule>
  </conditionalFormatting>
  <conditionalFormatting sqref="I40">
    <cfRule type="cellIs" dxfId="2824" priority="22" stopIfTrue="1" operator="equal">
      <formula>"-"</formula>
    </cfRule>
    <cfRule type="containsText" dxfId="2823" priority="23" stopIfTrue="1" operator="containsText" text="leer">
      <formula>NOT(ISERROR(SEARCH("leer",I40)))</formula>
    </cfRule>
  </conditionalFormatting>
  <conditionalFormatting sqref="I40">
    <cfRule type="cellIs" dxfId="2822" priority="20" stopIfTrue="1" operator="equal">
      <formula>"-"</formula>
    </cfRule>
    <cfRule type="containsText" dxfId="2821" priority="21" stopIfTrue="1" operator="containsText" text="leer">
      <formula>NOT(ISERROR(SEARCH("leer",I40)))</formula>
    </cfRule>
  </conditionalFormatting>
  <conditionalFormatting sqref="K58">
    <cfRule type="cellIs" dxfId="2820" priority="19" stopIfTrue="1" operator="equal">
      <formula>"-"</formula>
    </cfRule>
  </conditionalFormatting>
  <conditionalFormatting sqref="J58">
    <cfRule type="cellIs" dxfId="2819" priority="17" stopIfTrue="1" operator="equal">
      <formula>"-"</formula>
    </cfRule>
    <cfRule type="containsText" dxfId="2818" priority="18" stopIfTrue="1" operator="containsText" text="leer">
      <formula>NOT(ISERROR(SEARCH("leer",J58)))</formula>
    </cfRule>
  </conditionalFormatting>
  <conditionalFormatting sqref="J58">
    <cfRule type="cellIs" dxfId="2817" priority="15" stopIfTrue="1" operator="equal">
      <formula>"-"</formula>
    </cfRule>
    <cfRule type="containsText" dxfId="2816" priority="16" stopIfTrue="1" operator="containsText" text="leer">
      <formula>NOT(ISERROR(SEARCH("leer",J58)))</formula>
    </cfRule>
  </conditionalFormatting>
  <conditionalFormatting sqref="I58">
    <cfRule type="cellIs" dxfId="2815" priority="13" stopIfTrue="1" operator="equal">
      <formula>"-"</formula>
    </cfRule>
    <cfRule type="containsText" dxfId="2814" priority="14" stopIfTrue="1" operator="containsText" text="leer">
      <formula>NOT(ISERROR(SEARCH("leer",I58)))</formula>
    </cfRule>
  </conditionalFormatting>
  <conditionalFormatting sqref="I58">
    <cfRule type="cellIs" dxfId="2813" priority="11" stopIfTrue="1" operator="equal">
      <formula>"-"</formula>
    </cfRule>
    <cfRule type="containsText" dxfId="2812" priority="12" stopIfTrue="1" operator="containsText" text="leer">
      <formula>NOT(ISERROR(SEARCH("leer",I58)))</formula>
    </cfRule>
  </conditionalFormatting>
  <conditionalFormatting sqref="I58">
    <cfRule type="cellIs" dxfId="2811" priority="9" stopIfTrue="1" operator="equal">
      <formula>"-"</formula>
    </cfRule>
    <cfRule type="containsText" dxfId="2810" priority="10" stopIfTrue="1" operator="containsText" text="leer">
      <formula>NOT(ISERROR(SEARCH("leer",I58)))</formula>
    </cfRule>
  </conditionalFormatting>
  <conditionalFormatting sqref="I58">
    <cfRule type="cellIs" dxfId="2809" priority="7" stopIfTrue="1" operator="equal">
      <formula>"-"</formula>
    </cfRule>
    <cfRule type="containsText" dxfId="2808" priority="8" stopIfTrue="1" operator="containsText" text="leer">
      <formula>NOT(ISERROR(SEARCH("leer",I58)))</formula>
    </cfRule>
  </conditionalFormatting>
  <conditionalFormatting sqref="I58">
    <cfRule type="cellIs" dxfId="2807" priority="5" stopIfTrue="1" operator="equal">
      <formula>"-"</formula>
    </cfRule>
    <cfRule type="containsText" dxfId="2806" priority="6" stopIfTrue="1" operator="containsText" text="leer">
      <formula>NOT(ISERROR(SEARCH("leer",I58)))</formula>
    </cfRule>
  </conditionalFormatting>
  <conditionalFormatting sqref="I58">
    <cfRule type="cellIs" dxfId="2805" priority="3" stopIfTrue="1" operator="equal">
      <formula>"-"</formula>
    </cfRule>
    <cfRule type="containsText" dxfId="2804" priority="4" stopIfTrue="1" operator="containsText" text="leer">
      <formula>NOT(ISERROR(SEARCH("leer",I58)))</formula>
    </cfRule>
  </conditionalFormatting>
  <conditionalFormatting sqref="I58">
    <cfRule type="cellIs" dxfId="2803" priority="1" stopIfTrue="1" operator="equal">
      <formula>"-"</formula>
    </cfRule>
    <cfRule type="containsText" dxfId="2802" priority="2" stopIfTrue="1" operator="containsText" text="leer">
      <formula>NOT(ISERROR(SEARCH("leer",I58)))</formula>
    </cfRule>
  </conditionalFormatting>
  <hyperlinks>
    <hyperlink ref="A1" location="Index!A1" display="zurück"/>
  </hyperlinks>
  <pageMargins left="0.79000000000000015" right="0.79000000000000015" top="0.98" bottom="0.98" header="0.51" footer="0.51"/>
  <pageSetup paperSize="9" scale="58" orientation="portrait" horizontalDpi="1200" verticalDpi="1200"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60"/>
  <sheetViews>
    <sheetView showRuler="0" zoomScale="70" zoomScaleNormal="70" workbookViewId="0"/>
  </sheetViews>
  <sheetFormatPr baseColWidth="10" defaultColWidth="11.42578125" defaultRowHeight="12.75" x14ac:dyDescent="0.2"/>
  <cols>
    <col min="1" max="1" width="47.42578125" customWidth="1"/>
    <col min="2" max="2" width="15.42578125" bestFit="1" customWidth="1"/>
    <col min="3" max="3" width="9.7109375" customWidth="1"/>
    <col min="4" max="5" width="12.28515625" style="8" customWidth="1"/>
    <col min="6" max="8" width="11.42578125" style="8" customWidth="1"/>
  </cols>
  <sheetData>
    <row r="1" spans="1:16" s="5" customFormat="1" x14ac:dyDescent="0.2">
      <c r="A1" s="92" t="s">
        <v>761</v>
      </c>
    </row>
    <row r="2" spans="1:16" s="5" customFormat="1" x14ac:dyDescent="0.2">
      <c r="A2" s="92"/>
    </row>
    <row r="3" spans="1:16" x14ac:dyDescent="0.2">
      <c r="A3" s="2" t="s">
        <v>762</v>
      </c>
      <c r="C3" t="s">
        <v>763</v>
      </c>
      <c r="D3" s="5" t="s">
        <v>764</v>
      </c>
      <c r="E3" s="6">
        <v>2004</v>
      </c>
      <c r="F3" s="6">
        <v>2005</v>
      </c>
      <c r="G3" s="6">
        <v>2006</v>
      </c>
      <c r="H3" s="6">
        <v>2007</v>
      </c>
      <c r="I3" s="6">
        <v>2008</v>
      </c>
      <c r="J3" s="6">
        <v>2009</v>
      </c>
      <c r="K3" s="6">
        <v>2010</v>
      </c>
      <c r="L3" s="6">
        <v>2011</v>
      </c>
      <c r="M3" s="6">
        <v>2012</v>
      </c>
      <c r="N3" s="6">
        <v>2013</v>
      </c>
      <c r="O3" s="4">
        <v>2014</v>
      </c>
      <c r="P3" s="314">
        <v>2015</v>
      </c>
    </row>
    <row r="4" spans="1:16" x14ac:dyDescent="0.2">
      <c r="A4" s="2"/>
      <c r="C4" s="3"/>
      <c r="E4" s="6"/>
      <c r="F4" s="6"/>
      <c r="G4" s="6"/>
      <c r="H4" s="6"/>
      <c r="I4" s="6"/>
      <c r="J4" s="6"/>
      <c r="K4" s="3"/>
      <c r="L4" s="3"/>
      <c r="M4" s="8"/>
      <c r="N4" s="8"/>
      <c r="O4" s="8"/>
      <c r="P4" s="307"/>
    </row>
    <row r="5" spans="1:16" x14ac:dyDescent="0.2">
      <c r="A5" s="4" t="s">
        <v>765</v>
      </c>
      <c r="C5" s="68"/>
      <c r="E5" s="23"/>
      <c r="F5" s="4"/>
      <c r="G5" s="23"/>
      <c r="H5" s="4"/>
      <c r="I5" s="23"/>
      <c r="J5" s="23"/>
      <c r="K5" s="68"/>
      <c r="L5" s="68"/>
      <c r="M5" s="8"/>
      <c r="N5" s="8"/>
      <c r="O5" s="8"/>
      <c r="P5" s="307"/>
    </row>
    <row r="6" spans="1:16" x14ac:dyDescent="0.2">
      <c r="A6" s="29" t="s">
        <v>766</v>
      </c>
      <c r="B6" t="s">
        <v>767</v>
      </c>
      <c r="C6" s="29">
        <v>1</v>
      </c>
      <c r="E6" s="88">
        <v>97.4</v>
      </c>
      <c r="F6" s="88">
        <v>97.7</v>
      </c>
      <c r="G6" s="88">
        <v>98</v>
      </c>
      <c r="H6" s="88">
        <v>97.1</v>
      </c>
      <c r="I6" s="88">
        <v>95.9</v>
      </c>
      <c r="J6" s="89">
        <v>97.7</v>
      </c>
      <c r="K6" s="68">
        <v>97.2</v>
      </c>
      <c r="L6" s="68">
        <v>97.5</v>
      </c>
      <c r="M6" s="165">
        <v>97.9</v>
      </c>
      <c r="N6" s="8">
        <v>97.6</v>
      </c>
      <c r="O6" s="8">
        <v>97.7</v>
      </c>
      <c r="P6" s="307">
        <v>97.8</v>
      </c>
    </row>
    <row r="7" spans="1:16" x14ac:dyDescent="0.2">
      <c r="A7" s="29" t="s">
        <v>768</v>
      </c>
      <c r="B7" t="s">
        <v>769</v>
      </c>
      <c r="C7" s="29">
        <v>1</v>
      </c>
      <c r="E7" s="88">
        <v>97.4</v>
      </c>
      <c r="F7" s="88">
        <v>98.2</v>
      </c>
      <c r="G7" s="88">
        <v>98.3</v>
      </c>
      <c r="H7" s="89">
        <v>96.7</v>
      </c>
      <c r="I7" s="88">
        <v>95.9</v>
      </c>
      <c r="J7" s="89">
        <v>98.4</v>
      </c>
      <c r="K7" s="68">
        <v>98.5</v>
      </c>
      <c r="L7" s="68">
        <v>99.3</v>
      </c>
      <c r="M7" s="165">
        <v>98.8</v>
      </c>
      <c r="N7" s="8">
        <v>98.8</v>
      </c>
      <c r="O7" s="26">
        <v>99</v>
      </c>
      <c r="P7" s="307">
        <v>98.9</v>
      </c>
    </row>
    <row r="8" spans="1:16" x14ac:dyDescent="0.2">
      <c r="A8" s="29"/>
      <c r="C8" s="29"/>
      <c r="E8" s="88"/>
      <c r="F8" s="88"/>
      <c r="G8" s="88"/>
      <c r="H8" s="89"/>
      <c r="I8" s="88"/>
      <c r="J8" s="89"/>
      <c r="K8" s="29"/>
      <c r="L8" s="29"/>
      <c r="M8" s="8"/>
      <c r="N8" s="8"/>
      <c r="O8" s="8"/>
      <c r="P8" s="307"/>
    </row>
    <row r="9" spans="1:16" x14ac:dyDescent="0.2">
      <c r="A9" s="4" t="s">
        <v>770</v>
      </c>
      <c r="C9" s="29"/>
      <c r="E9" s="88"/>
      <c r="F9" s="88"/>
      <c r="G9" s="88"/>
      <c r="H9" s="89"/>
      <c r="I9" s="88"/>
      <c r="J9" s="89"/>
      <c r="K9" s="29"/>
      <c r="L9" s="29"/>
      <c r="M9" s="8"/>
      <c r="N9" s="8"/>
      <c r="O9" s="8"/>
      <c r="P9" s="307"/>
    </row>
    <row r="10" spans="1:16" x14ac:dyDescent="0.2">
      <c r="A10" s="29" t="s">
        <v>771</v>
      </c>
      <c r="B10" t="s">
        <v>772</v>
      </c>
      <c r="C10" s="29">
        <v>2</v>
      </c>
      <c r="D10" s="23"/>
      <c r="E10" s="88">
        <v>95.8</v>
      </c>
      <c r="F10" s="88">
        <v>97.4</v>
      </c>
      <c r="G10" s="88">
        <v>97.3</v>
      </c>
      <c r="H10" s="89">
        <v>97.6</v>
      </c>
      <c r="I10" s="88">
        <v>98</v>
      </c>
      <c r="J10" s="89">
        <v>97.8</v>
      </c>
      <c r="K10" s="68">
        <v>97.7</v>
      </c>
      <c r="L10" s="68">
        <v>97.4</v>
      </c>
      <c r="M10" s="165">
        <v>97.7</v>
      </c>
      <c r="N10" s="68">
        <v>97.3</v>
      </c>
      <c r="O10" s="68">
        <v>97.4</v>
      </c>
      <c r="P10" s="311">
        <v>97.5</v>
      </c>
    </row>
    <row r="11" spans="1:16" x14ac:dyDescent="0.2">
      <c r="A11" s="29" t="s">
        <v>773</v>
      </c>
      <c r="B11" t="s">
        <v>774</v>
      </c>
      <c r="C11" s="76">
        <v>2</v>
      </c>
      <c r="E11" s="88">
        <v>97.7</v>
      </c>
      <c r="F11" s="88">
        <v>97.7</v>
      </c>
      <c r="G11" s="88">
        <v>97.6</v>
      </c>
      <c r="H11" s="89">
        <v>97.5</v>
      </c>
      <c r="I11" s="88">
        <v>98.7</v>
      </c>
      <c r="J11" s="89">
        <v>98.1</v>
      </c>
      <c r="K11" s="68">
        <v>97.5</v>
      </c>
      <c r="L11" s="68">
        <v>97.7</v>
      </c>
      <c r="M11" s="165">
        <v>97.9</v>
      </c>
      <c r="N11" s="8">
        <v>97.7</v>
      </c>
      <c r="O11" s="8">
        <v>97.5</v>
      </c>
      <c r="P11" s="307">
        <v>97.5</v>
      </c>
    </row>
    <row r="12" spans="1:16" x14ac:dyDescent="0.2">
      <c r="E12"/>
      <c r="F12"/>
      <c r="G12"/>
      <c r="H12"/>
      <c r="J12" s="3"/>
      <c r="M12" s="8"/>
      <c r="N12" s="8"/>
      <c r="O12" s="8"/>
      <c r="P12" s="307"/>
    </row>
    <row r="13" spans="1:16" x14ac:dyDescent="0.2">
      <c r="A13" s="2" t="s">
        <v>775</v>
      </c>
      <c r="C13" s="3"/>
      <c r="E13"/>
      <c r="F13" s="3"/>
      <c r="G13" s="3"/>
      <c r="H13" s="3"/>
      <c r="I13" s="3"/>
      <c r="J13" s="3"/>
      <c r="K13" s="3"/>
      <c r="L13" s="3"/>
      <c r="M13" s="8"/>
      <c r="N13" s="8"/>
      <c r="O13" s="8"/>
      <c r="P13" s="307"/>
    </row>
    <row r="14" spans="1:16" x14ac:dyDescent="0.2">
      <c r="A14" s="54" t="s">
        <v>776</v>
      </c>
      <c r="B14" t="s">
        <v>777</v>
      </c>
      <c r="C14" s="3" t="s">
        <v>778</v>
      </c>
      <c r="E14" s="8">
        <v>95.4</v>
      </c>
      <c r="F14" s="3">
        <v>95.1</v>
      </c>
      <c r="G14" s="81">
        <v>95.3</v>
      </c>
      <c r="H14" s="3">
        <v>94.9</v>
      </c>
      <c r="I14" s="3">
        <v>92.6</v>
      </c>
      <c r="J14" s="318">
        <v>94</v>
      </c>
      <c r="K14" s="68">
        <v>93.4</v>
      </c>
      <c r="L14" s="68">
        <v>93.4</v>
      </c>
      <c r="M14" s="165">
        <v>95.6</v>
      </c>
      <c r="N14" s="68" t="s">
        <v>2381</v>
      </c>
      <c r="O14" s="68" t="s">
        <v>2381</v>
      </c>
      <c r="P14" s="307" t="s">
        <v>2381</v>
      </c>
    </row>
    <row r="15" spans="1:16" x14ac:dyDescent="0.2">
      <c r="A15" s="54" t="s">
        <v>779</v>
      </c>
      <c r="B15" t="s">
        <v>780</v>
      </c>
      <c r="C15" s="3" t="s">
        <v>781</v>
      </c>
      <c r="E15" s="8">
        <v>88.2</v>
      </c>
      <c r="F15" s="3">
        <v>90.3</v>
      </c>
      <c r="G15" s="3">
        <v>92.4</v>
      </c>
      <c r="H15" s="3">
        <v>91.3</v>
      </c>
      <c r="I15" s="3">
        <v>90.4</v>
      </c>
      <c r="J15" s="152">
        <v>94.5</v>
      </c>
      <c r="K15" s="68">
        <v>91.9</v>
      </c>
      <c r="L15" s="68">
        <v>93.9</v>
      </c>
      <c r="M15" s="165">
        <v>92.1</v>
      </c>
      <c r="N15" s="68" t="s">
        <v>2381</v>
      </c>
      <c r="O15" s="68" t="s">
        <v>2381</v>
      </c>
      <c r="P15" s="307" t="s">
        <v>2381</v>
      </c>
    </row>
    <row r="18" spans="1:15" x14ac:dyDescent="0.2">
      <c r="A18" s="191" t="s">
        <v>782</v>
      </c>
      <c r="B18" s="188"/>
      <c r="C18" s="180"/>
    </row>
    <row r="19" spans="1:15" x14ac:dyDescent="0.2">
      <c r="A19" s="191" t="s">
        <v>783</v>
      </c>
      <c r="B19" s="188"/>
      <c r="C19" s="180"/>
    </row>
    <row r="20" spans="1:15" x14ac:dyDescent="0.2">
      <c r="A20" s="192" t="s">
        <v>784</v>
      </c>
      <c r="B20" s="190"/>
      <c r="C20" s="179"/>
    </row>
    <row r="21" spans="1:15" x14ac:dyDescent="0.2">
      <c r="A21" s="192" t="s">
        <v>785</v>
      </c>
      <c r="B21" s="190"/>
      <c r="C21" s="179"/>
    </row>
    <row r="22" spans="1:15" x14ac:dyDescent="0.2">
      <c r="A22" s="73"/>
    </row>
    <row r="29" spans="1:15" x14ac:dyDescent="0.2">
      <c r="A29" s="2"/>
      <c r="C29" s="3"/>
      <c r="I29" s="3"/>
      <c r="J29" s="3"/>
      <c r="K29" s="3"/>
      <c r="L29" s="3"/>
    </row>
    <row r="31" spans="1:15" x14ac:dyDescent="0.2">
      <c r="A31" s="2"/>
      <c r="C31" s="3"/>
      <c r="I31" s="3"/>
      <c r="J31" s="3"/>
      <c r="K31" s="3"/>
      <c r="L31" s="3"/>
      <c r="M31" s="3"/>
      <c r="N31" s="3"/>
      <c r="O31" s="3"/>
    </row>
    <row r="32" spans="1:15" x14ac:dyDescent="0.2">
      <c r="C32" s="3"/>
      <c r="I32" s="3"/>
      <c r="J32" s="3"/>
      <c r="K32" s="3"/>
      <c r="L32" s="3"/>
      <c r="M32" s="3"/>
      <c r="N32" s="3"/>
      <c r="O32" s="3"/>
    </row>
    <row r="33" spans="1:15" x14ac:dyDescent="0.2">
      <c r="A33" s="1"/>
      <c r="C33" s="3"/>
      <c r="I33" s="3"/>
      <c r="J33" s="3"/>
      <c r="K33" s="3"/>
      <c r="L33" s="3"/>
      <c r="M33" s="3"/>
      <c r="N33" s="3"/>
      <c r="O33" s="3"/>
    </row>
    <row r="34" spans="1:15" x14ac:dyDescent="0.2">
      <c r="C34" s="3"/>
      <c r="I34" s="3"/>
      <c r="J34" s="3"/>
      <c r="K34" s="3"/>
      <c r="L34" s="3"/>
      <c r="M34" s="3"/>
      <c r="N34" s="3"/>
      <c r="O34" s="3"/>
    </row>
    <row r="35" spans="1:15" x14ac:dyDescent="0.2">
      <c r="C35" s="3"/>
      <c r="I35" s="3"/>
      <c r="J35" s="3"/>
      <c r="K35" s="3"/>
      <c r="L35" s="3"/>
      <c r="M35" s="3"/>
      <c r="N35" s="3"/>
      <c r="O35" s="3"/>
    </row>
    <row r="45" spans="1:15" x14ac:dyDescent="0.2">
      <c r="C45" s="3"/>
      <c r="I45" s="3"/>
      <c r="J45" s="3"/>
      <c r="K45" s="3"/>
      <c r="L45" s="3"/>
      <c r="M45" s="3"/>
      <c r="N45" s="3"/>
      <c r="O45" s="3"/>
    </row>
    <row r="46" spans="1:15" x14ac:dyDescent="0.2">
      <c r="A46" s="2"/>
      <c r="C46" s="3"/>
      <c r="I46" s="3"/>
      <c r="J46" s="3"/>
      <c r="K46" s="3"/>
      <c r="L46" s="3"/>
      <c r="M46" s="3"/>
      <c r="N46" s="3"/>
      <c r="O46" s="3"/>
    </row>
    <row r="47" spans="1:15" x14ac:dyDescent="0.2">
      <c r="C47" s="3"/>
      <c r="I47" s="3"/>
      <c r="J47" s="3"/>
      <c r="K47" s="3"/>
      <c r="L47" s="3"/>
      <c r="M47" s="3"/>
      <c r="N47" s="3"/>
      <c r="O47" s="3"/>
    </row>
    <row r="48" spans="1:15" x14ac:dyDescent="0.2">
      <c r="A48" s="1"/>
      <c r="C48" s="3"/>
      <c r="I48" s="3"/>
      <c r="J48" s="3"/>
      <c r="K48" s="3"/>
      <c r="L48" s="3"/>
      <c r="M48" s="3"/>
      <c r="N48" s="3"/>
      <c r="O48" s="3"/>
    </row>
    <row r="49" spans="1:15" x14ac:dyDescent="0.2">
      <c r="C49" s="3"/>
      <c r="I49" s="3"/>
      <c r="J49" s="3"/>
      <c r="K49" s="3"/>
      <c r="L49" s="3"/>
      <c r="M49" s="3"/>
      <c r="N49" s="3"/>
      <c r="O49" s="3"/>
    </row>
    <row r="56" spans="1:15" x14ac:dyDescent="0.2">
      <c r="C56" s="3"/>
      <c r="I56" s="3"/>
      <c r="J56" s="3"/>
      <c r="K56" s="3"/>
      <c r="L56" s="3"/>
      <c r="M56" s="3"/>
      <c r="N56" s="3"/>
      <c r="O56" s="3"/>
    </row>
    <row r="57" spans="1:15" x14ac:dyDescent="0.2">
      <c r="A57" s="2"/>
      <c r="C57" s="3"/>
      <c r="I57" s="3"/>
      <c r="J57" s="3"/>
      <c r="K57" s="3"/>
      <c r="L57" s="3"/>
      <c r="M57" s="3"/>
      <c r="N57" s="3"/>
      <c r="O57" s="3"/>
    </row>
    <row r="58" spans="1:15" x14ac:dyDescent="0.2">
      <c r="A58" s="54"/>
      <c r="C58" s="3"/>
      <c r="I58" s="3"/>
      <c r="J58" s="3"/>
      <c r="K58" s="3"/>
      <c r="L58" s="3"/>
      <c r="M58" s="3"/>
      <c r="N58" s="3"/>
      <c r="O58" s="3"/>
    </row>
    <row r="59" spans="1:15" x14ac:dyDescent="0.2">
      <c r="C59" s="3"/>
      <c r="I59" s="3"/>
      <c r="J59" s="3"/>
      <c r="K59" s="3"/>
      <c r="L59" s="3"/>
      <c r="M59" s="3"/>
      <c r="N59" s="3"/>
      <c r="O59" s="3"/>
    </row>
    <row r="60" spans="1:15" x14ac:dyDescent="0.2">
      <c r="A60" s="53"/>
      <c r="B60" s="53"/>
      <c r="C60" s="53"/>
      <c r="I60" s="53"/>
      <c r="J60" s="53"/>
      <c r="K60" s="53"/>
      <c r="L60" s="53"/>
      <c r="M60" s="53"/>
      <c r="N60" s="53"/>
      <c r="O60" s="53"/>
    </row>
  </sheetData>
  <phoneticPr fontId="13" type="noConversion"/>
  <conditionalFormatting sqref="K6:K15">
    <cfRule type="cellIs" dxfId="2801" priority="62" stopIfTrue="1" operator="equal">
      <formula>"-"</formula>
    </cfRule>
  </conditionalFormatting>
  <conditionalFormatting sqref="P14:P15">
    <cfRule type="cellIs" dxfId="2800" priority="61" stopIfTrue="1" operator="equal">
      <formula>"-"</formula>
    </cfRule>
  </conditionalFormatting>
  <conditionalFormatting sqref="J6:J7">
    <cfRule type="cellIs" dxfId="2799" priority="59" stopIfTrue="1" operator="equal">
      <formula>"-"</formula>
    </cfRule>
    <cfRule type="containsText" dxfId="2798" priority="60" stopIfTrue="1" operator="containsText" text="leer">
      <formula>NOT(ISERROR(SEARCH("leer",J6)))</formula>
    </cfRule>
  </conditionalFormatting>
  <conditionalFormatting sqref="J10:J11">
    <cfRule type="cellIs" dxfId="2797" priority="57" stopIfTrue="1" operator="equal">
      <formula>"-"</formula>
    </cfRule>
    <cfRule type="containsText" dxfId="2796" priority="58" stopIfTrue="1" operator="containsText" text="leer">
      <formula>NOT(ISERROR(SEARCH("leer",J10)))</formula>
    </cfRule>
  </conditionalFormatting>
  <conditionalFormatting sqref="J14:J15">
    <cfRule type="cellIs" dxfId="2795" priority="55" stopIfTrue="1" operator="equal">
      <formula>"-"</formula>
    </cfRule>
    <cfRule type="containsText" dxfId="2794" priority="56" stopIfTrue="1" operator="containsText" text="leer">
      <formula>NOT(ISERROR(SEARCH("leer",J14)))</formula>
    </cfRule>
  </conditionalFormatting>
  <conditionalFormatting sqref="I6:I7">
    <cfRule type="cellIs" dxfId="2793" priority="53" stopIfTrue="1" operator="equal">
      <formula>"-"</formula>
    </cfRule>
    <cfRule type="containsText" dxfId="2792" priority="54" stopIfTrue="1" operator="containsText" text="leer">
      <formula>NOT(ISERROR(SEARCH("leer",I6)))</formula>
    </cfRule>
  </conditionalFormatting>
  <conditionalFormatting sqref="I10:I11">
    <cfRule type="cellIs" dxfId="2791" priority="51" stopIfTrue="1" operator="equal">
      <formula>"-"</formula>
    </cfRule>
    <cfRule type="containsText" dxfId="2790" priority="52" stopIfTrue="1" operator="containsText" text="leer">
      <formula>NOT(ISERROR(SEARCH("leer",I10)))</formula>
    </cfRule>
  </conditionalFormatting>
  <conditionalFormatting sqref="I14:I15">
    <cfRule type="cellIs" dxfId="2789" priority="49" stopIfTrue="1" operator="equal">
      <formula>"-"</formula>
    </cfRule>
    <cfRule type="containsText" dxfId="2788" priority="50" stopIfTrue="1" operator="containsText" text="leer">
      <formula>NOT(ISERROR(SEARCH("leer",I14)))</formula>
    </cfRule>
  </conditionalFormatting>
  <conditionalFormatting sqref="I6:I7">
    <cfRule type="cellIs" dxfId="2787" priority="47" stopIfTrue="1" operator="equal">
      <formula>"-"</formula>
    </cfRule>
    <cfRule type="containsText" dxfId="2786" priority="48" stopIfTrue="1" operator="containsText" text="leer">
      <formula>NOT(ISERROR(SEARCH("leer",I6)))</formula>
    </cfRule>
  </conditionalFormatting>
  <conditionalFormatting sqref="I6:I7">
    <cfRule type="cellIs" dxfId="2785" priority="45" stopIfTrue="1" operator="equal">
      <formula>"-"</formula>
    </cfRule>
    <cfRule type="containsText" dxfId="2784" priority="46" stopIfTrue="1" operator="containsText" text="leer">
      <formula>NOT(ISERROR(SEARCH("leer",I6)))</formula>
    </cfRule>
  </conditionalFormatting>
  <conditionalFormatting sqref="I6:I7">
    <cfRule type="cellIs" dxfId="2783" priority="43" stopIfTrue="1" operator="equal">
      <formula>"-"</formula>
    </cfRule>
    <cfRule type="containsText" dxfId="2782" priority="44" stopIfTrue="1" operator="containsText" text="leer">
      <formula>NOT(ISERROR(SEARCH("leer",I6)))</formula>
    </cfRule>
  </conditionalFormatting>
  <conditionalFormatting sqref="I6:I7">
    <cfRule type="cellIs" dxfId="2781" priority="41" stopIfTrue="1" operator="equal">
      <formula>"-"</formula>
    </cfRule>
    <cfRule type="containsText" dxfId="2780" priority="42" stopIfTrue="1" operator="containsText" text="leer">
      <formula>NOT(ISERROR(SEARCH("leer",I6)))</formula>
    </cfRule>
  </conditionalFormatting>
  <conditionalFormatting sqref="I6:I7">
    <cfRule type="cellIs" dxfId="2779" priority="39" stopIfTrue="1" operator="equal">
      <formula>"-"</formula>
    </cfRule>
    <cfRule type="containsText" dxfId="2778" priority="40" stopIfTrue="1" operator="containsText" text="leer">
      <formula>NOT(ISERROR(SEARCH("leer",I6)))</formula>
    </cfRule>
  </conditionalFormatting>
  <conditionalFormatting sqref="I10:I11">
    <cfRule type="cellIs" dxfId="2777" priority="37" stopIfTrue="1" operator="equal">
      <formula>"-"</formula>
    </cfRule>
    <cfRule type="containsText" dxfId="2776" priority="38" stopIfTrue="1" operator="containsText" text="leer">
      <formula>NOT(ISERROR(SEARCH("leer",I10)))</formula>
    </cfRule>
  </conditionalFormatting>
  <conditionalFormatting sqref="I10:I11">
    <cfRule type="cellIs" dxfId="2775" priority="35" stopIfTrue="1" operator="equal">
      <formula>"-"</formula>
    </cfRule>
    <cfRule type="containsText" dxfId="2774" priority="36" stopIfTrue="1" operator="containsText" text="leer">
      <formula>NOT(ISERROR(SEARCH("leer",I10)))</formula>
    </cfRule>
  </conditionalFormatting>
  <conditionalFormatting sqref="I10:I11">
    <cfRule type="cellIs" dxfId="2773" priority="33" stopIfTrue="1" operator="equal">
      <formula>"-"</formula>
    </cfRule>
    <cfRule type="containsText" dxfId="2772" priority="34" stopIfTrue="1" operator="containsText" text="leer">
      <formula>NOT(ISERROR(SEARCH("leer",I10)))</formula>
    </cfRule>
  </conditionalFormatting>
  <conditionalFormatting sqref="I10:I11">
    <cfRule type="cellIs" dxfId="2771" priority="31" stopIfTrue="1" operator="equal">
      <formula>"-"</formula>
    </cfRule>
    <cfRule type="containsText" dxfId="2770" priority="32" stopIfTrue="1" operator="containsText" text="leer">
      <formula>NOT(ISERROR(SEARCH("leer",I10)))</formula>
    </cfRule>
  </conditionalFormatting>
  <conditionalFormatting sqref="I10:I11">
    <cfRule type="cellIs" dxfId="2769" priority="29" stopIfTrue="1" operator="equal">
      <formula>"-"</formula>
    </cfRule>
    <cfRule type="containsText" dxfId="2768" priority="30" stopIfTrue="1" operator="containsText" text="leer">
      <formula>NOT(ISERROR(SEARCH("leer",I10)))</formula>
    </cfRule>
  </conditionalFormatting>
  <conditionalFormatting sqref="I14:I15">
    <cfRule type="cellIs" dxfId="2767" priority="27" stopIfTrue="1" operator="equal">
      <formula>"-"</formula>
    </cfRule>
    <cfRule type="containsText" dxfId="2766" priority="28" stopIfTrue="1" operator="containsText" text="leer">
      <formula>NOT(ISERROR(SEARCH("leer",I14)))</formula>
    </cfRule>
  </conditionalFormatting>
  <conditionalFormatting sqref="I14:I15">
    <cfRule type="cellIs" dxfId="2765" priority="25" stopIfTrue="1" operator="equal">
      <formula>"-"</formula>
    </cfRule>
    <cfRule type="containsText" dxfId="2764" priority="26" stopIfTrue="1" operator="containsText" text="leer">
      <formula>NOT(ISERROR(SEARCH("leer",I14)))</formula>
    </cfRule>
  </conditionalFormatting>
  <conditionalFormatting sqref="I14:I15">
    <cfRule type="cellIs" dxfId="2763" priority="23" stopIfTrue="1" operator="equal">
      <formula>"-"</formula>
    </cfRule>
    <cfRule type="containsText" dxfId="2762" priority="24" stopIfTrue="1" operator="containsText" text="leer">
      <formula>NOT(ISERROR(SEARCH("leer",I14)))</formula>
    </cfRule>
  </conditionalFormatting>
  <conditionalFormatting sqref="I14:I15">
    <cfRule type="cellIs" dxfId="2761" priority="21" stopIfTrue="1" operator="equal">
      <formula>"-"</formula>
    </cfRule>
    <cfRule type="containsText" dxfId="2760" priority="22" stopIfTrue="1" operator="containsText" text="leer">
      <formula>NOT(ISERROR(SEARCH("leer",I14)))</formula>
    </cfRule>
  </conditionalFormatting>
  <conditionalFormatting sqref="I14:I15">
    <cfRule type="cellIs" dxfId="2759" priority="19" stopIfTrue="1" operator="equal">
      <formula>"-"</formula>
    </cfRule>
    <cfRule type="containsText" dxfId="2758" priority="20" stopIfTrue="1" operator="containsText" text="leer">
      <formula>NOT(ISERROR(SEARCH("leer",I14)))</formula>
    </cfRule>
  </conditionalFormatting>
  <conditionalFormatting sqref="H6:H7">
    <cfRule type="cellIs" dxfId="2757" priority="17" stopIfTrue="1" operator="equal">
      <formula>"-"</formula>
    </cfRule>
    <cfRule type="containsText" dxfId="2756" priority="18" stopIfTrue="1" operator="containsText" text="leer">
      <formula>NOT(ISERROR(SEARCH("leer",H6)))</formula>
    </cfRule>
  </conditionalFormatting>
  <conditionalFormatting sqref="H6:H7">
    <cfRule type="cellIs" dxfId="2755" priority="16" stopIfTrue="1" operator="equal">
      <formula>"-"</formula>
    </cfRule>
  </conditionalFormatting>
  <conditionalFormatting sqref="H6:H7">
    <cfRule type="cellIs" dxfId="2754" priority="14" stopIfTrue="1" operator="equal">
      <formula>"-"</formula>
    </cfRule>
    <cfRule type="containsText" dxfId="2753" priority="15" stopIfTrue="1" operator="containsText" text="leer">
      <formula>NOT(ISERROR(SEARCH("leer",H6)))</formula>
    </cfRule>
  </conditionalFormatting>
  <conditionalFormatting sqref="H6:H7">
    <cfRule type="cellIs" dxfId="2752" priority="13" stopIfTrue="1" operator="equal">
      <formula>"-"</formula>
    </cfRule>
  </conditionalFormatting>
  <conditionalFormatting sqref="H10:H11">
    <cfRule type="cellIs" dxfId="2751" priority="11" stopIfTrue="1" operator="equal">
      <formula>"-"</formula>
    </cfRule>
    <cfRule type="containsText" dxfId="2750" priority="12" stopIfTrue="1" operator="containsText" text="leer">
      <formula>NOT(ISERROR(SEARCH("leer",H10)))</formula>
    </cfRule>
  </conditionalFormatting>
  <conditionalFormatting sqref="H10:H11">
    <cfRule type="cellIs" dxfId="2749" priority="10" stopIfTrue="1" operator="equal">
      <formula>"-"</formula>
    </cfRule>
  </conditionalFormatting>
  <conditionalFormatting sqref="H10:H11">
    <cfRule type="cellIs" dxfId="2748" priority="8" stopIfTrue="1" operator="equal">
      <formula>"-"</formula>
    </cfRule>
    <cfRule type="containsText" dxfId="2747" priority="9" stopIfTrue="1" operator="containsText" text="leer">
      <formula>NOT(ISERROR(SEARCH("leer",H10)))</formula>
    </cfRule>
  </conditionalFormatting>
  <conditionalFormatting sqref="H10:H11">
    <cfRule type="cellIs" dxfId="2746" priority="7" stopIfTrue="1" operator="equal">
      <formula>"-"</formula>
    </cfRule>
  </conditionalFormatting>
  <conditionalFormatting sqref="H14:H15">
    <cfRule type="cellIs" dxfId="2745" priority="5" stopIfTrue="1" operator="equal">
      <formula>"-"</formula>
    </cfRule>
    <cfRule type="containsText" dxfId="2744" priority="6" stopIfTrue="1" operator="containsText" text="leer">
      <formula>NOT(ISERROR(SEARCH("leer",H14)))</formula>
    </cfRule>
  </conditionalFormatting>
  <conditionalFormatting sqref="H14:H15">
    <cfRule type="cellIs" dxfId="2743" priority="4" stopIfTrue="1" operator="equal">
      <formula>"-"</formula>
    </cfRule>
  </conditionalFormatting>
  <conditionalFormatting sqref="H14:H15">
    <cfRule type="cellIs" dxfId="2742" priority="2" stopIfTrue="1" operator="equal">
      <formula>"-"</formula>
    </cfRule>
    <cfRule type="containsText" dxfId="2741" priority="3" stopIfTrue="1" operator="containsText" text="leer">
      <formula>NOT(ISERROR(SEARCH("leer",H14)))</formula>
    </cfRule>
  </conditionalFormatting>
  <conditionalFormatting sqref="H14:H15">
    <cfRule type="cellIs" dxfId="2740" priority="1" stopIfTrue="1" operator="equal">
      <formula>"-"</formula>
    </cfRule>
  </conditionalFormatting>
  <hyperlinks>
    <hyperlink ref="A1" location="Index!A1" display="zurück"/>
  </hyperlinks>
  <pageMargins left="0.79000000000000015" right="0.79000000000000015" top="0.98" bottom="0.98" header="0.51" footer="0.51"/>
  <pageSetup paperSize="9" scale="38" orientation="portrait" horizontalDpi="4294967292" verticalDpi="4294967292"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Z42"/>
  <sheetViews>
    <sheetView showRuler="0" zoomScale="70" zoomScaleNormal="70" workbookViewId="0"/>
  </sheetViews>
  <sheetFormatPr baseColWidth="10" defaultColWidth="10.7109375" defaultRowHeight="12.75" x14ac:dyDescent="0.2"/>
  <cols>
    <col min="1" max="1" width="59.42578125" style="5" customWidth="1"/>
    <col min="2" max="2" width="6.42578125" style="5" customWidth="1"/>
    <col min="3" max="3" width="9" style="5" customWidth="1"/>
    <col min="4" max="5" width="12.28515625" style="8" customWidth="1"/>
    <col min="6" max="7" width="11.42578125" style="8" customWidth="1"/>
    <col min="8" max="8" width="10.7109375" style="8" customWidth="1"/>
    <col min="9" max="9" width="10.7109375" style="5" customWidth="1"/>
    <col min="10" max="12" width="11.42578125" style="5" customWidth="1"/>
    <col min="13" max="15" width="10.7109375" style="5"/>
    <col min="16" max="16" width="8.42578125" style="5" customWidth="1"/>
    <col min="17" max="17" width="10.7109375" style="5"/>
    <col min="18" max="18" width="11" style="5" customWidth="1"/>
    <col min="19" max="16384" width="10.7109375" style="5"/>
  </cols>
  <sheetData>
    <row r="1" spans="1:26" x14ac:dyDescent="0.2">
      <c r="A1" s="92" t="s">
        <v>786</v>
      </c>
      <c r="D1" s="5"/>
      <c r="E1" s="5"/>
      <c r="F1" s="5"/>
      <c r="G1" s="5"/>
      <c r="H1" s="5"/>
    </row>
    <row r="2" spans="1:26" x14ac:dyDescent="0.2">
      <c r="A2" s="92"/>
      <c r="D2" s="5"/>
      <c r="E2" s="5"/>
      <c r="F2" s="5"/>
      <c r="G2" s="5"/>
      <c r="H2" s="5"/>
    </row>
    <row r="3" spans="1:26" x14ac:dyDescent="0.2">
      <c r="A3" s="4" t="s">
        <v>787</v>
      </c>
      <c r="C3" t="s">
        <v>788</v>
      </c>
      <c r="D3" s="5" t="s">
        <v>789</v>
      </c>
      <c r="E3" s="4">
        <v>2005</v>
      </c>
      <c r="F3" s="4">
        <v>2006</v>
      </c>
      <c r="G3" s="4">
        <v>2007</v>
      </c>
      <c r="H3" s="23">
        <v>2008</v>
      </c>
      <c r="I3" s="23">
        <v>2009</v>
      </c>
      <c r="J3" s="23">
        <v>2010</v>
      </c>
      <c r="K3" s="23">
        <v>2011</v>
      </c>
      <c r="L3" s="23">
        <v>2012</v>
      </c>
      <c r="M3" s="23">
        <v>2013</v>
      </c>
      <c r="N3" s="4">
        <v>2014</v>
      </c>
      <c r="O3" s="314">
        <v>2015</v>
      </c>
      <c r="Y3" s="55"/>
      <c r="Z3" s="55"/>
    </row>
    <row r="4" spans="1:26" x14ac:dyDescent="0.2">
      <c r="A4" s="4"/>
      <c r="E4" s="5"/>
      <c r="F4" s="5"/>
      <c r="G4" s="5"/>
      <c r="H4" s="55"/>
      <c r="I4" s="55"/>
      <c r="L4" s="8"/>
      <c r="M4" s="8"/>
      <c r="N4" s="8"/>
      <c r="O4" s="307"/>
      <c r="Y4" s="55"/>
      <c r="Z4" s="55"/>
    </row>
    <row r="5" spans="1:26" x14ac:dyDescent="0.2">
      <c r="A5" s="5" t="s">
        <v>790</v>
      </c>
      <c r="B5" s="5" t="s">
        <v>791</v>
      </c>
      <c r="C5" s="5">
        <v>1</v>
      </c>
      <c r="E5" s="36">
        <v>99.7</v>
      </c>
      <c r="F5" s="36">
        <v>99.9</v>
      </c>
      <c r="G5" s="36">
        <v>99.99</v>
      </c>
      <c r="H5" s="72">
        <v>99.99</v>
      </c>
      <c r="I5" s="116">
        <v>99.66</v>
      </c>
      <c r="J5" s="68">
        <v>99.99</v>
      </c>
      <c r="K5" s="101">
        <v>99.3</v>
      </c>
      <c r="L5" s="165">
        <v>99.99</v>
      </c>
      <c r="M5" s="226">
        <v>100</v>
      </c>
      <c r="N5" s="8">
        <v>99.11</v>
      </c>
      <c r="O5" s="307">
        <v>99.87</v>
      </c>
      <c r="Y5" s="55"/>
      <c r="Z5" s="55"/>
    </row>
    <row r="6" spans="1:26" x14ac:dyDescent="0.2">
      <c r="A6" s="5" t="s">
        <v>792</v>
      </c>
      <c r="B6" s="5" t="s">
        <v>793</v>
      </c>
      <c r="C6" s="5">
        <v>1</v>
      </c>
      <c r="E6" s="36">
        <v>98.2</v>
      </c>
      <c r="F6" s="36">
        <v>100</v>
      </c>
      <c r="G6" s="36">
        <v>99.66</v>
      </c>
      <c r="H6" s="72">
        <v>99.99</v>
      </c>
      <c r="I6" s="116">
        <v>99.81</v>
      </c>
      <c r="J6" s="68">
        <v>99.98</v>
      </c>
      <c r="K6" s="101">
        <v>98.8</v>
      </c>
      <c r="L6" s="205">
        <v>99.9</v>
      </c>
      <c r="M6" s="226">
        <v>99.99</v>
      </c>
      <c r="N6" s="8">
        <v>99.66</v>
      </c>
      <c r="O6" s="307">
        <v>99.89</v>
      </c>
      <c r="Y6" s="55"/>
      <c r="Z6" s="55"/>
    </row>
    <row r="7" spans="1:26" x14ac:dyDescent="0.2">
      <c r="A7" s="29" t="s">
        <v>794</v>
      </c>
      <c r="B7" s="5" t="s">
        <v>795</v>
      </c>
      <c r="E7" s="8" t="s">
        <v>2384</v>
      </c>
      <c r="F7" s="8" t="s">
        <v>2384</v>
      </c>
      <c r="G7" s="8" t="s">
        <v>2384</v>
      </c>
      <c r="H7" s="8" t="s">
        <v>2384</v>
      </c>
      <c r="I7" s="8" t="s">
        <v>2384</v>
      </c>
      <c r="J7" s="5">
        <v>99.88</v>
      </c>
      <c r="K7" s="5">
        <v>99.68</v>
      </c>
      <c r="L7" s="165">
        <v>99.75</v>
      </c>
      <c r="M7" s="226">
        <v>99.66</v>
      </c>
      <c r="N7" s="8">
        <v>99.89</v>
      </c>
      <c r="O7" s="307">
        <v>99.86</v>
      </c>
    </row>
    <row r="9" spans="1:26" x14ac:dyDescent="0.2">
      <c r="A9" s="29"/>
    </row>
    <row r="10" spans="1:26" ht="33" customHeight="1" x14ac:dyDescent="0.2">
      <c r="A10" s="408" t="s">
        <v>796</v>
      </c>
      <c r="B10" s="408"/>
      <c r="C10" s="408"/>
      <c r="D10" s="408"/>
      <c r="E10" s="408"/>
      <c r="F10" s="408"/>
      <c r="G10" s="408"/>
      <c r="H10" s="408"/>
      <c r="I10" s="408"/>
      <c r="J10" s="408"/>
      <c r="K10" s="408"/>
      <c r="L10" s="408"/>
      <c r="M10" s="408"/>
      <c r="N10" s="408"/>
      <c r="O10" s="408"/>
    </row>
    <row r="11" spans="1:26" x14ac:dyDescent="0.2">
      <c r="A11" s="408"/>
      <c r="B11" s="408"/>
      <c r="C11" s="408"/>
      <c r="D11" s="408"/>
      <c r="E11" s="408"/>
      <c r="F11" s="408"/>
      <c r="G11" s="408"/>
      <c r="H11" s="408"/>
      <c r="I11" s="408"/>
      <c r="J11" s="408"/>
      <c r="K11" s="408"/>
      <c r="L11" s="408"/>
      <c r="M11" s="408"/>
      <c r="N11" s="408"/>
      <c r="O11" s="408"/>
    </row>
    <row r="13" spans="1:26" x14ac:dyDescent="0.2">
      <c r="A13" s="29"/>
    </row>
    <row r="18" spans="1:26" x14ac:dyDescent="0.2">
      <c r="L18" s="55"/>
      <c r="Y18" s="55"/>
      <c r="Z18" s="55"/>
    </row>
    <row r="19" spans="1:26" x14ac:dyDescent="0.2">
      <c r="A19" s="4"/>
      <c r="L19" s="55"/>
      <c r="Y19" s="55"/>
      <c r="Z19" s="55"/>
    </row>
    <row r="20" spans="1:26" x14ac:dyDescent="0.2">
      <c r="L20" s="55"/>
      <c r="Y20" s="55"/>
      <c r="Z20" s="55"/>
    </row>
    <row r="21" spans="1:26" x14ac:dyDescent="0.2">
      <c r="L21" s="55"/>
      <c r="Y21" s="55"/>
      <c r="Z21" s="55"/>
    </row>
    <row r="27" spans="1:26" x14ac:dyDescent="0.2">
      <c r="L27" s="55"/>
      <c r="Y27" s="55"/>
      <c r="Z27" s="55"/>
    </row>
    <row r="28" spans="1:26" x14ac:dyDescent="0.2">
      <c r="A28" s="4"/>
      <c r="L28" s="55"/>
      <c r="Y28" s="55"/>
      <c r="Z28" s="55"/>
    </row>
    <row r="29" spans="1:26" x14ac:dyDescent="0.2">
      <c r="A29" s="12"/>
      <c r="L29" s="59"/>
      <c r="O29" s="13"/>
      <c r="Y29" s="55"/>
      <c r="Z29" s="55"/>
    </row>
    <row r="30" spans="1:26" x14ac:dyDescent="0.2">
      <c r="Y30" s="55"/>
      <c r="Z30" s="55"/>
    </row>
    <row r="31" spans="1:26" x14ac:dyDescent="0.2">
      <c r="Y31" s="55"/>
      <c r="Z31" s="55"/>
    </row>
    <row r="39" spans="1:1" x14ac:dyDescent="0.2">
      <c r="A39" s="14"/>
    </row>
    <row r="42" spans="1:1" x14ac:dyDescent="0.2">
      <c r="A42" s="14"/>
    </row>
  </sheetData>
  <mergeCells count="2">
    <mergeCell ref="A10:O10"/>
    <mergeCell ref="A11:O11"/>
  </mergeCells>
  <phoneticPr fontId="13" type="noConversion"/>
  <conditionalFormatting sqref="H5:H6">
    <cfRule type="cellIs" dxfId="2739" priority="1" stopIfTrue="1" operator="equal">
      <formula>"-"</formula>
    </cfRule>
  </conditionalFormatting>
  <conditionalFormatting sqref="K5:K6">
    <cfRule type="cellIs" dxfId="2738" priority="21" stopIfTrue="1" operator="equal">
      <formula>"-"</formula>
    </cfRule>
  </conditionalFormatting>
  <conditionalFormatting sqref="J5:J6">
    <cfRule type="cellIs" dxfId="2737" priority="19" stopIfTrue="1" operator="equal">
      <formula>"-"</formula>
    </cfRule>
    <cfRule type="containsText" dxfId="2736" priority="20" stopIfTrue="1" operator="containsText" text="leer">
      <formula>NOT(ISERROR(SEARCH("leer",J5)))</formula>
    </cfRule>
  </conditionalFormatting>
  <conditionalFormatting sqref="I5:I6">
    <cfRule type="cellIs" dxfId="2735" priority="17" stopIfTrue="1" operator="equal">
      <formula>"-"</formula>
    </cfRule>
    <cfRule type="containsText" dxfId="2734" priority="18" stopIfTrue="1" operator="containsText" text="leer">
      <formula>NOT(ISERROR(SEARCH("leer",I5)))</formula>
    </cfRule>
  </conditionalFormatting>
  <conditionalFormatting sqref="I5:I6">
    <cfRule type="cellIs" dxfId="2733" priority="15" stopIfTrue="1" operator="equal">
      <formula>"-"</formula>
    </cfRule>
    <cfRule type="containsText" dxfId="2732" priority="16" stopIfTrue="1" operator="containsText" text="leer">
      <formula>NOT(ISERROR(SEARCH("leer",I5)))</formula>
    </cfRule>
  </conditionalFormatting>
  <conditionalFormatting sqref="I5:I6">
    <cfRule type="cellIs" dxfId="2731" priority="13" stopIfTrue="1" operator="equal">
      <formula>"-"</formula>
    </cfRule>
    <cfRule type="containsText" dxfId="2730" priority="14" stopIfTrue="1" operator="containsText" text="leer">
      <formula>NOT(ISERROR(SEARCH("leer",I5)))</formula>
    </cfRule>
  </conditionalFormatting>
  <conditionalFormatting sqref="I5:I6">
    <cfRule type="cellIs" dxfId="2729" priority="11" stopIfTrue="1" operator="equal">
      <formula>"-"</formula>
    </cfRule>
    <cfRule type="containsText" dxfId="2728" priority="12" stopIfTrue="1" operator="containsText" text="leer">
      <formula>NOT(ISERROR(SEARCH("leer",I5)))</formula>
    </cfRule>
  </conditionalFormatting>
  <conditionalFormatting sqref="I5:I6">
    <cfRule type="cellIs" dxfId="2727" priority="9" stopIfTrue="1" operator="equal">
      <formula>"-"</formula>
    </cfRule>
    <cfRule type="containsText" dxfId="2726" priority="10" stopIfTrue="1" operator="containsText" text="leer">
      <formula>NOT(ISERROR(SEARCH("leer",I5)))</formula>
    </cfRule>
  </conditionalFormatting>
  <conditionalFormatting sqref="I5:I6">
    <cfRule type="cellIs" dxfId="2725" priority="7" stopIfTrue="1" operator="equal">
      <formula>"-"</formula>
    </cfRule>
    <cfRule type="containsText" dxfId="2724" priority="8" stopIfTrue="1" operator="containsText" text="leer">
      <formula>NOT(ISERROR(SEARCH("leer",I5)))</formula>
    </cfRule>
  </conditionalFormatting>
  <conditionalFormatting sqref="H5:H6">
    <cfRule type="cellIs" dxfId="2723" priority="5" stopIfTrue="1" operator="equal">
      <formula>"-"</formula>
    </cfRule>
    <cfRule type="containsText" dxfId="2722" priority="6" stopIfTrue="1" operator="containsText" text="leer">
      <formula>NOT(ISERROR(SEARCH("leer",H5)))</formula>
    </cfRule>
  </conditionalFormatting>
  <conditionalFormatting sqref="H5:H6">
    <cfRule type="cellIs" dxfId="2721" priority="4" stopIfTrue="1" operator="equal">
      <formula>"-"</formula>
    </cfRule>
  </conditionalFormatting>
  <conditionalFormatting sqref="H5:H6">
    <cfRule type="cellIs" dxfId="2720" priority="2" stopIfTrue="1" operator="equal">
      <formula>"-"</formula>
    </cfRule>
    <cfRule type="containsText" dxfId="2719" priority="3" stopIfTrue="1" operator="containsText" text="leer">
      <formula>NOT(ISERROR(SEARCH("leer",H5)))</formula>
    </cfRule>
  </conditionalFormatting>
  <hyperlinks>
    <hyperlink ref="A1" location="Index!A1" display="zurück"/>
  </hyperlinks>
  <pageMargins left="0.79000000000000015" right="0.79000000000000015" top="0.98" bottom="0.98" header="0.51" footer="0.51"/>
  <pageSetup paperSize="9" scale="41" orientation="portrait" horizontalDpi="4294967292" verticalDpi="4294967292" r:id="rId1"/>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164"/>
  <sheetViews>
    <sheetView showRuler="0" zoomScale="70" zoomScaleNormal="70" workbookViewId="0"/>
  </sheetViews>
  <sheetFormatPr baseColWidth="10" defaultColWidth="11.42578125" defaultRowHeight="12.75" x14ac:dyDescent="0.2"/>
  <cols>
    <col min="1" max="1" width="14.28515625" customWidth="1"/>
    <col min="2" max="2" width="45" customWidth="1"/>
    <col min="4" max="5" width="12.28515625" style="8" customWidth="1"/>
    <col min="6" max="8" width="11.42578125" style="8" customWidth="1"/>
    <col min="9" max="10" width="11.42578125" customWidth="1"/>
  </cols>
  <sheetData>
    <row r="1" spans="1:17" x14ac:dyDescent="0.2">
      <c r="A1" s="93" t="s">
        <v>797</v>
      </c>
      <c r="D1" s="5"/>
      <c r="E1" s="5"/>
      <c r="F1" s="5"/>
      <c r="G1" s="5"/>
      <c r="H1" s="5"/>
    </row>
    <row r="2" spans="1:17" x14ac:dyDescent="0.2">
      <c r="A2" s="94"/>
      <c r="D2" s="5"/>
      <c r="E2" s="5"/>
      <c r="F2" s="5"/>
      <c r="G2" s="5"/>
      <c r="H2" s="5"/>
    </row>
    <row r="3" spans="1:17" x14ac:dyDescent="0.2">
      <c r="A3" s="138" t="s">
        <v>798</v>
      </c>
      <c r="B3" s="2"/>
      <c r="C3" t="s">
        <v>799</v>
      </c>
      <c r="D3" s="5" t="s">
        <v>800</v>
      </c>
      <c r="E3" s="6">
        <v>2005</v>
      </c>
      <c r="F3" s="6">
        <v>2006</v>
      </c>
      <c r="G3" s="6">
        <v>2007</v>
      </c>
      <c r="H3" s="6">
        <v>2008</v>
      </c>
      <c r="I3" s="6">
        <v>2009</v>
      </c>
      <c r="J3" s="6">
        <v>2010</v>
      </c>
      <c r="K3" s="6">
        <v>2011</v>
      </c>
      <c r="L3" s="6">
        <v>2012</v>
      </c>
      <c r="M3" s="6">
        <v>2013</v>
      </c>
      <c r="N3" s="4">
        <v>2014</v>
      </c>
      <c r="O3" s="314">
        <v>2015</v>
      </c>
    </row>
    <row r="4" spans="1:17" x14ac:dyDescent="0.2">
      <c r="A4" s="54"/>
      <c r="C4" s="3"/>
      <c r="E4" s="112"/>
      <c r="F4" s="112"/>
      <c r="G4" s="112"/>
      <c r="H4" s="3"/>
      <c r="I4" s="3"/>
      <c r="J4" s="3"/>
      <c r="K4" s="3"/>
      <c r="L4" s="8"/>
      <c r="M4" s="8"/>
      <c r="N4" s="8"/>
      <c r="O4" s="307"/>
    </row>
    <row r="5" spans="1:17" x14ac:dyDescent="0.2">
      <c r="A5" s="157" t="s">
        <v>801</v>
      </c>
      <c r="B5" s="73" t="s">
        <v>802</v>
      </c>
      <c r="C5" s="73">
        <v>1</v>
      </c>
      <c r="E5" s="155">
        <v>0.95699999999999996</v>
      </c>
      <c r="F5" s="155">
        <v>0.95699999999999996</v>
      </c>
      <c r="G5" s="155">
        <v>0.95</v>
      </c>
      <c r="H5" s="155">
        <v>0.94299999999999995</v>
      </c>
      <c r="I5" s="155">
        <v>0.95399999999999996</v>
      </c>
      <c r="J5" s="155">
        <v>0.95799999999999996</v>
      </c>
      <c r="K5" s="155">
        <v>0.95699999999999996</v>
      </c>
      <c r="L5" s="210">
        <v>0.95</v>
      </c>
      <c r="M5" s="225">
        <v>0.94599999999999995</v>
      </c>
      <c r="N5" s="225">
        <v>0.94899999999999995</v>
      </c>
      <c r="O5" s="319">
        <v>0.94899999999999995</v>
      </c>
      <c r="P5" s="5"/>
    </row>
    <row r="6" spans="1:17" x14ac:dyDescent="0.2">
      <c r="A6" s="157" t="s">
        <v>803</v>
      </c>
      <c r="B6" s="73" t="s">
        <v>804</v>
      </c>
      <c r="C6" s="73">
        <v>1</v>
      </c>
      <c r="E6" s="155">
        <v>0.98599999999999999</v>
      </c>
      <c r="F6" s="155">
        <v>0.98799999999999999</v>
      </c>
      <c r="G6" s="155">
        <v>0.98499999999999999</v>
      </c>
      <c r="H6" s="155">
        <v>0.98199999999999998</v>
      </c>
      <c r="I6" s="155">
        <v>0.98599999999999999</v>
      </c>
      <c r="J6" s="155">
        <v>0.98699999999999999</v>
      </c>
      <c r="K6" s="155">
        <v>0.98599999999999999</v>
      </c>
      <c r="L6" s="210">
        <v>0.98299999999999998</v>
      </c>
      <c r="M6" s="225">
        <v>0.98</v>
      </c>
      <c r="N6" s="225">
        <v>0.98199999999999998</v>
      </c>
      <c r="O6" s="319">
        <v>0.98199999999999998</v>
      </c>
      <c r="P6" s="5"/>
    </row>
    <row r="7" spans="1:17" x14ac:dyDescent="0.2">
      <c r="Q7" s="136"/>
    </row>
    <row r="8" spans="1:17" x14ac:dyDescent="0.2">
      <c r="A8" s="134"/>
      <c r="B8" s="133"/>
      <c r="C8" s="133"/>
      <c r="I8" s="133"/>
      <c r="J8" s="133"/>
      <c r="Q8" s="136"/>
    </row>
    <row r="9" spans="1:17" x14ac:dyDescent="0.2">
      <c r="A9" s="191" t="s">
        <v>805</v>
      </c>
      <c r="B9" s="194"/>
      <c r="C9" s="194"/>
      <c r="D9" s="194"/>
      <c r="E9" s="194"/>
      <c r="F9" s="194"/>
      <c r="G9" s="194"/>
      <c r="H9" s="194"/>
      <c r="I9" s="3"/>
      <c r="J9" s="3"/>
      <c r="Q9" s="136"/>
    </row>
    <row r="10" spans="1:17" x14ac:dyDescent="0.2">
      <c r="A10" s="175"/>
      <c r="C10" s="3"/>
      <c r="D10" s="23"/>
      <c r="E10" s="23"/>
      <c r="F10" s="23"/>
      <c r="G10" s="23"/>
      <c r="H10" s="23"/>
      <c r="I10" s="3"/>
      <c r="J10" s="3"/>
      <c r="L10" s="3"/>
      <c r="Q10" s="136"/>
    </row>
    <row r="11" spans="1:17" x14ac:dyDescent="0.2">
      <c r="A11" s="54"/>
      <c r="C11" s="3"/>
      <c r="I11" s="3"/>
      <c r="J11" s="3"/>
      <c r="K11" s="3"/>
      <c r="L11" s="3"/>
      <c r="Q11" s="136"/>
    </row>
    <row r="12" spans="1:17" x14ac:dyDescent="0.2">
      <c r="A12" s="411"/>
      <c r="B12" s="411"/>
      <c r="C12" s="3"/>
      <c r="I12" s="3"/>
      <c r="J12" s="3"/>
      <c r="K12" s="3"/>
      <c r="L12" s="3"/>
      <c r="Q12" s="136"/>
    </row>
    <row r="13" spans="1:17" x14ac:dyDescent="0.2">
      <c r="A13" s="54"/>
      <c r="C13" s="3"/>
      <c r="I13" s="3"/>
      <c r="J13" s="3"/>
      <c r="K13" s="3"/>
      <c r="L13" s="3"/>
    </row>
    <row r="14" spans="1:17" x14ac:dyDescent="0.2">
      <c r="A14" s="54"/>
      <c r="C14" s="3"/>
      <c r="I14" s="3"/>
      <c r="J14" s="3"/>
      <c r="K14" s="3"/>
      <c r="L14" s="3"/>
    </row>
    <row r="15" spans="1:17" x14ac:dyDescent="0.2">
      <c r="A15" s="54"/>
      <c r="C15" s="3"/>
      <c r="I15" s="3"/>
      <c r="J15" s="3"/>
      <c r="K15" s="3"/>
      <c r="L15" s="3"/>
    </row>
    <row r="16" spans="1:17" x14ac:dyDescent="0.2">
      <c r="A16" s="224"/>
      <c r="C16" s="3"/>
      <c r="I16" s="3"/>
      <c r="J16" s="3"/>
      <c r="K16" s="3"/>
      <c r="L16" s="3"/>
    </row>
    <row r="17" spans="1:12" x14ac:dyDescent="0.2">
      <c r="A17" s="54"/>
      <c r="C17" s="3"/>
      <c r="I17" s="3"/>
      <c r="J17" s="3"/>
      <c r="K17" s="3"/>
      <c r="L17" s="3"/>
    </row>
    <row r="18" spans="1:12" x14ac:dyDescent="0.2">
      <c r="A18" s="54"/>
      <c r="C18" s="3"/>
      <c r="I18" s="3"/>
      <c r="J18" s="3"/>
      <c r="K18" s="3"/>
      <c r="L18" s="3"/>
    </row>
    <row r="19" spans="1:12" x14ac:dyDescent="0.2">
      <c r="A19" s="54"/>
      <c r="C19" s="3"/>
      <c r="I19" s="3"/>
      <c r="J19" s="3"/>
      <c r="K19" s="3"/>
      <c r="L19" s="3"/>
    </row>
    <row r="20" spans="1:12" x14ac:dyDescent="0.2">
      <c r="A20" s="54"/>
      <c r="C20" s="3"/>
      <c r="I20" s="3"/>
      <c r="J20" s="3"/>
      <c r="K20" s="3"/>
      <c r="L20" s="3"/>
    </row>
    <row r="21" spans="1:12" x14ac:dyDescent="0.2">
      <c r="A21" s="54"/>
      <c r="C21" s="3"/>
      <c r="I21" s="3"/>
      <c r="J21" s="3"/>
      <c r="K21" s="3"/>
      <c r="L21" s="3"/>
    </row>
    <row r="22" spans="1:12" x14ac:dyDescent="0.2">
      <c r="A22" s="54"/>
      <c r="C22" s="3"/>
      <c r="I22" s="3"/>
      <c r="J22" s="3"/>
      <c r="K22" s="3"/>
      <c r="L22" s="3"/>
    </row>
    <row r="23" spans="1:12" x14ac:dyDescent="0.2">
      <c r="A23" s="54"/>
      <c r="C23" s="3"/>
      <c r="I23" s="3"/>
      <c r="J23" s="3"/>
      <c r="K23" s="3"/>
      <c r="L23" s="3"/>
    </row>
    <row r="24" spans="1:12" x14ac:dyDescent="0.2">
      <c r="A24" s="54"/>
      <c r="C24" s="3"/>
      <c r="I24" s="3"/>
      <c r="J24" s="3"/>
      <c r="K24" s="3"/>
      <c r="L24" s="3"/>
    </row>
    <row r="25" spans="1:12" x14ac:dyDescent="0.2">
      <c r="A25" s="54"/>
      <c r="C25" s="3"/>
      <c r="I25" s="3"/>
      <c r="J25" s="3"/>
      <c r="K25" s="3"/>
      <c r="L25" s="3"/>
    </row>
    <row r="26" spans="1:12" x14ac:dyDescent="0.2">
      <c r="A26" s="54"/>
      <c r="C26" s="3"/>
      <c r="I26" s="3"/>
      <c r="J26" s="3"/>
      <c r="K26" s="3"/>
      <c r="L26" s="3"/>
    </row>
    <row r="27" spans="1:12" x14ac:dyDescent="0.2">
      <c r="A27" s="54"/>
      <c r="C27" s="3"/>
      <c r="I27" s="3"/>
      <c r="J27" s="3"/>
      <c r="K27" s="3"/>
      <c r="L27" s="3"/>
    </row>
    <row r="28" spans="1:12" x14ac:dyDescent="0.2">
      <c r="A28" s="54"/>
      <c r="C28" s="3"/>
      <c r="I28" s="3"/>
      <c r="J28" s="3"/>
      <c r="K28" s="3"/>
      <c r="L28" s="3"/>
    </row>
    <row r="29" spans="1:12" x14ac:dyDescent="0.2">
      <c r="A29" s="54"/>
      <c r="C29" s="3"/>
      <c r="I29" s="3"/>
      <c r="J29" s="3"/>
      <c r="K29" s="3"/>
      <c r="L29" s="3"/>
    </row>
    <row r="30" spans="1:12" x14ac:dyDescent="0.2">
      <c r="A30" s="54"/>
      <c r="C30" s="3"/>
      <c r="I30" s="3"/>
      <c r="J30" s="3"/>
      <c r="K30" s="3"/>
      <c r="L30" s="3"/>
    </row>
    <row r="31" spans="1:12" x14ac:dyDescent="0.2">
      <c r="A31" s="54"/>
      <c r="C31" s="3"/>
      <c r="I31" s="3"/>
      <c r="J31" s="3"/>
      <c r="K31" s="3"/>
      <c r="L31" s="3"/>
    </row>
    <row r="32" spans="1:12" x14ac:dyDescent="0.2">
      <c r="A32" s="54"/>
      <c r="C32" s="3"/>
      <c r="I32" s="3"/>
      <c r="J32" s="3"/>
      <c r="K32" s="3"/>
      <c r="L32" s="3"/>
    </row>
    <row r="33" spans="1:12" x14ac:dyDescent="0.2">
      <c r="A33" s="54"/>
      <c r="C33" s="3"/>
      <c r="I33" s="3"/>
      <c r="J33" s="3"/>
      <c r="K33" s="3"/>
      <c r="L33" s="3"/>
    </row>
    <row r="34" spans="1:12" x14ac:dyDescent="0.2">
      <c r="A34" s="54"/>
      <c r="C34" s="3"/>
      <c r="I34" s="3"/>
      <c r="J34" s="3"/>
      <c r="K34" s="3"/>
      <c r="L34" s="3"/>
    </row>
    <row r="35" spans="1:12" x14ac:dyDescent="0.2">
      <c r="A35" s="54"/>
      <c r="C35" s="3"/>
      <c r="I35" s="3"/>
      <c r="J35" s="3"/>
      <c r="K35" s="3"/>
      <c r="L35" s="3"/>
    </row>
    <row r="36" spans="1:12" x14ac:dyDescent="0.2">
      <c r="A36" s="54"/>
      <c r="C36" s="3"/>
      <c r="I36" s="3"/>
      <c r="J36" s="3"/>
      <c r="K36" s="3"/>
      <c r="L36" s="3"/>
    </row>
    <row r="37" spans="1:12" x14ac:dyDescent="0.2">
      <c r="A37" s="54"/>
      <c r="C37" s="3"/>
      <c r="I37" s="3"/>
      <c r="J37" s="3"/>
      <c r="K37" s="3"/>
      <c r="L37" s="3"/>
    </row>
    <row r="38" spans="1:12" x14ac:dyDescent="0.2">
      <c r="A38" s="54"/>
      <c r="C38" s="3"/>
      <c r="I38" s="3"/>
      <c r="J38" s="3"/>
      <c r="K38" s="3"/>
      <c r="L38" s="3"/>
    </row>
    <row r="39" spans="1:12" x14ac:dyDescent="0.2">
      <c r="A39" s="54"/>
      <c r="C39" s="3"/>
      <c r="I39" s="3"/>
      <c r="J39" s="3"/>
      <c r="K39" s="3"/>
      <c r="L39" s="3"/>
    </row>
    <row r="40" spans="1:12" x14ac:dyDescent="0.2">
      <c r="A40" s="54"/>
      <c r="C40" s="3"/>
      <c r="I40" s="3"/>
      <c r="J40" s="3"/>
      <c r="K40" s="3"/>
      <c r="L40" s="3"/>
    </row>
    <row r="41" spans="1:12" x14ac:dyDescent="0.2">
      <c r="A41" s="54"/>
      <c r="C41" s="3"/>
      <c r="I41" s="3"/>
      <c r="J41" s="3"/>
      <c r="K41" s="3"/>
      <c r="L41" s="3"/>
    </row>
    <row r="42" spans="1:12" x14ac:dyDescent="0.2">
      <c r="A42" s="54"/>
      <c r="C42" s="3"/>
      <c r="I42" s="3"/>
      <c r="J42" s="3"/>
      <c r="K42" s="3"/>
      <c r="L42" s="3"/>
    </row>
    <row r="43" spans="1:12" x14ac:dyDescent="0.2">
      <c r="A43" s="54"/>
      <c r="C43" s="3"/>
      <c r="I43" s="3"/>
      <c r="J43" s="3"/>
      <c r="K43" s="3"/>
      <c r="L43" s="3"/>
    </row>
    <row r="44" spans="1:12" x14ac:dyDescent="0.2">
      <c r="A44" s="54"/>
      <c r="C44" s="3"/>
      <c r="I44" s="3"/>
      <c r="J44" s="3"/>
      <c r="K44" s="3"/>
      <c r="L44" s="3"/>
    </row>
    <row r="45" spans="1:12" x14ac:dyDescent="0.2">
      <c r="A45" s="54"/>
      <c r="C45" s="3"/>
      <c r="I45" s="3"/>
      <c r="J45" s="3"/>
      <c r="K45" s="3"/>
      <c r="L45" s="3"/>
    </row>
    <row r="46" spans="1:12" x14ac:dyDescent="0.2">
      <c r="A46" s="54"/>
      <c r="C46" s="3"/>
      <c r="I46" s="3"/>
      <c r="J46" s="3"/>
      <c r="K46" s="3"/>
      <c r="L46" s="3"/>
    </row>
    <row r="47" spans="1:12" x14ac:dyDescent="0.2">
      <c r="A47" s="54"/>
      <c r="C47" s="3"/>
      <c r="I47" s="3"/>
      <c r="J47" s="3"/>
      <c r="K47" s="3"/>
      <c r="L47" s="3"/>
    </row>
    <row r="48" spans="1:12" x14ac:dyDescent="0.2">
      <c r="A48" s="54"/>
      <c r="C48" s="3"/>
      <c r="I48" s="3"/>
      <c r="J48" s="3"/>
      <c r="K48" s="3"/>
      <c r="L48" s="3"/>
    </row>
    <row r="49" spans="1:12" x14ac:dyDescent="0.2">
      <c r="A49" s="54"/>
      <c r="C49" s="3"/>
      <c r="I49" s="3"/>
      <c r="J49" s="3"/>
      <c r="K49" s="3"/>
      <c r="L49" s="3"/>
    </row>
    <row r="50" spans="1:12" x14ac:dyDescent="0.2">
      <c r="A50" s="54"/>
      <c r="C50" s="3"/>
      <c r="I50" s="3"/>
      <c r="J50" s="3"/>
      <c r="K50" s="3"/>
      <c r="L50" s="3"/>
    </row>
    <row r="51" spans="1:12" x14ac:dyDescent="0.2">
      <c r="A51" s="54"/>
      <c r="C51" s="3"/>
      <c r="I51" s="3"/>
      <c r="J51" s="3"/>
      <c r="K51" s="3"/>
      <c r="L51" s="3"/>
    </row>
    <row r="52" spans="1:12" x14ac:dyDescent="0.2">
      <c r="A52" s="54"/>
      <c r="C52" s="3"/>
      <c r="I52" s="3"/>
      <c r="J52" s="3"/>
      <c r="K52" s="3"/>
      <c r="L52" s="3"/>
    </row>
    <row r="53" spans="1:12" x14ac:dyDescent="0.2">
      <c r="A53" s="54"/>
      <c r="C53" s="3"/>
      <c r="I53" s="3"/>
      <c r="J53" s="3"/>
      <c r="K53" s="3"/>
      <c r="L53" s="3"/>
    </row>
    <row r="54" spans="1:12" x14ac:dyDescent="0.2">
      <c r="A54" s="54"/>
      <c r="C54" s="3"/>
      <c r="I54" s="3"/>
      <c r="J54" s="3"/>
      <c r="K54" s="3"/>
      <c r="L54" s="3"/>
    </row>
    <row r="55" spans="1:12" x14ac:dyDescent="0.2">
      <c r="A55" s="54"/>
      <c r="C55" s="3"/>
      <c r="I55" s="3"/>
      <c r="J55" s="3"/>
      <c r="K55" s="3"/>
      <c r="L55" s="3"/>
    </row>
    <row r="56" spans="1:12" x14ac:dyDescent="0.2">
      <c r="A56" s="54"/>
      <c r="C56" s="3"/>
      <c r="I56" s="3"/>
      <c r="J56" s="3"/>
      <c r="K56" s="3"/>
      <c r="L56" s="3"/>
    </row>
    <row r="57" spans="1:12" x14ac:dyDescent="0.2">
      <c r="A57" s="54"/>
      <c r="C57" s="3"/>
      <c r="I57" s="3"/>
      <c r="J57" s="3"/>
      <c r="K57" s="3"/>
      <c r="L57" s="3"/>
    </row>
    <row r="58" spans="1:12" x14ac:dyDescent="0.2">
      <c r="A58" s="54"/>
      <c r="C58" s="3"/>
      <c r="I58" s="3"/>
      <c r="J58" s="3"/>
      <c r="K58" s="3"/>
      <c r="L58" s="3"/>
    </row>
    <row r="59" spans="1:12" x14ac:dyDescent="0.2">
      <c r="A59" s="54"/>
      <c r="C59" s="3"/>
      <c r="I59" s="3"/>
      <c r="J59" s="3"/>
      <c r="K59" s="3"/>
      <c r="L59" s="3"/>
    </row>
    <row r="60" spans="1:12" x14ac:dyDescent="0.2">
      <c r="A60" s="54"/>
      <c r="C60" s="3"/>
      <c r="I60" s="3"/>
      <c r="J60" s="3"/>
      <c r="K60" s="3"/>
      <c r="L60" s="3"/>
    </row>
    <row r="61" spans="1:12" x14ac:dyDescent="0.2">
      <c r="A61" s="54"/>
      <c r="C61" s="3"/>
      <c r="I61" s="3"/>
      <c r="J61" s="3"/>
      <c r="K61" s="3"/>
      <c r="L61" s="3"/>
    </row>
    <row r="62" spans="1:12" x14ac:dyDescent="0.2">
      <c r="A62" s="54"/>
      <c r="C62" s="3"/>
      <c r="I62" s="3"/>
      <c r="J62" s="3"/>
      <c r="K62" s="3"/>
      <c r="L62" s="3"/>
    </row>
    <row r="63" spans="1:12" x14ac:dyDescent="0.2">
      <c r="A63" s="54"/>
      <c r="C63" s="3"/>
      <c r="I63" s="3"/>
      <c r="J63" s="3"/>
      <c r="K63" s="3"/>
      <c r="L63" s="3"/>
    </row>
    <row r="64" spans="1:12" x14ac:dyDescent="0.2">
      <c r="A64" s="54"/>
      <c r="C64" s="3"/>
      <c r="I64" s="3"/>
      <c r="J64" s="3"/>
      <c r="K64" s="3"/>
      <c r="L64" s="3"/>
    </row>
    <row r="65" spans="1:12" x14ac:dyDescent="0.2">
      <c r="A65" s="54"/>
      <c r="C65" s="3"/>
      <c r="I65" s="3"/>
      <c r="J65" s="3"/>
      <c r="K65" s="3"/>
      <c r="L65" s="3"/>
    </row>
    <row r="66" spans="1:12" x14ac:dyDescent="0.2">
      <c r="A66" s="54"/>
      <c r="C66" s="3"/>
      <c r="I66" s="3"/>
      <c r="J66" s="3"/>
      <c r="K66" s="3"/>
      <c r="L66" s="3"/>
    </row>
    <row r="67" spans="1:12" x14ac:dyDescent="0.2">
      <c r="A67" s="54"/>
      <c r="C67" s="3"/>
      <c r="I67" s="3"/>
      <c r="J67" s="3"/>
      <c r="K67" s="3"/>
      <c r="L67" s="3"/>
    </row>
    <row r="68" spans="1:12" x14ac:dyDescent="0.2">
      <c r="A68" s="54"/>
      <c r="C68" s="3"/>
      <c r="I68" s="3"/>
      <c r="J68" s="3"/>
      <c r="K68" s="3"/>
      <c r="L68" s="3"/>
    </row>
    <row r="69" spans="1:12" x14ac:dyDescent="0.2">
      <c r="A69" s="54"/>
      <c r="C69" s="3"/>
      <c r="I69" s="3"/>
      <c r="J69" s="3"/>
      <c r="K69" s="3"/>
      <c r="L69" s="3"/>
    </row>
    <row r="70" spans="1:12" x14ac:dyDescent="0.2">
      <c r="A70" s="54"/>
      <c r="C70" s="3"/>
      <c r="I70" s="3"/>
      <c r="J70" s="3"/>
      <c r="K70" s="3"/>
      <c r="L70" s="3"/>
    </row>
    <row r="71" spans="1:12" x14ac:dyDescent="0.2">
      <c r="A71" s="54"/>
      <c r="C71" s="3"/>
      <c r="I71" s="3"/>
      <c r="J71" s="3"/>
      <c r="K71" s="3"/>
      <c r="L71" s="3"/>
    </row>
    <row r="72" spans="1:12" x14ac:dyDescent="0.2">
      <c r="A72" s="54"/>
      <c r="C72" s="3"/>
      <c r="I72" s="3"/>
      <c r="J72" s="3"/>
      <c r="K72" s="3"/>
      <c r="L72" s="3"/>
    </row>
    <row r="73" spans="1:12" x14ac:dyDescent="0.2">
      <c r="A73" s="54"/>
      <c r="C73" s="3"/>
      <c r="I73" s="3"/>
      <c r="J73" s="3"/>
      <c r="K73" s="3"/>
      <c r="L73" s="3"/>
    </row>
    <row r="74" spans="1:12" x14ac:dyDescent="0.2">
      <c r="A74" s="54"/>
      <c r="C74" s="3"/>
      <c r="I74" s="3"/>
      <c r="J74" s="3"/>
      <c r="K74" s="3"/>
      <c r="L74" s="3"/>
    </row>
    <row r="75" spans="1:12" x14ac:dyDescent="0.2">
      <c r="A75" s="54"/>
      <c r="C75" s="3"/>
      <c r="I75" s="3"/>
      <c r="J75" s="3"/>
      <c r="K75" s="3"/>
      <c r="L75" s="3"/>
    </row>
    <row r="76" spans="1:12" x14ac:dyDescent="0.2">
      <c r="A76" s="54"/>
      <c r="C76" s="3"/>
      <c r="I76" s="3"/>
      <c r="J76" s="3"/>
      <c r="K76" s="3"/>
      <c r="L76" s="3"/>
    </row>
    <row r="77" spans="1:12" x14ac:dyDescent="0.2">
      <c r="A77" s="54"/>
      <c r="C77" s="3"/>
      <c r="I77" s="3"/>
      <c r="J77" s="3"/>
      <c r="K77" s="3"/>
      <c r="L77" s="3"/>
    </row>
    <row r="78" spans="1:12" x14ac:dyDescent="0.2">
      <c r="A78" s="54"/>
      <c r="C78" s="3"/>
      <c r="I78" s="3"/>
      <c r="J78" s="3"/>
      <c r="K78" s="3"/>
      <c r="L78" s="3"/>
    </row>
    <row r="79" spans="1:12" x14ac:dyDescent="0.2">
      <c r="A79" s="54"/>
      <c r="C79" s="3"/>
      <c r="I79" s="3"/>
      <c r="J79" s="3"/>
      <c r="K79" s="3"/>
      <c r="L79" s="3"/>
    </row>
    <row r="80" spans="1:12" x14ac:dyDescent="0.2">
      <c r="A80" s="54"/>
      <c r="C80" s="3"/>
      <c r="I80" s="3"/>
      <c r="J80" s="3"/>
      <c r="K80" s="3"/>
      <c r="L80" s="3"/>
    </row>
    <row r="81" spans="1:12" x14ac:dyDescent="0.2">
      <c r="A81" s="54"/>
      <c r="C81" s="3"/>
      <c r="I81" s="3"/>
      <c r="J81" s="3"/>
      <c r="K81" s="3"/>
      <c r="L81" s="3"/>
    </row>
    <row r="82" spans="1:12" x14ac:dyDescent="0.2">
      <c r="A82" s="54"/>
      <c r="C82" s="3"/>
      <c r="I82" s="3"/>
      <c r="J82" s="3"/>
      <c r="K82" s="3"/>
      <c r="L82" s="3"/>
    </row>
    <row r="83" spans="1:12" x14ac:dyDescent="0.2">
      <c r="A83" s="54"/>
      <c r="C83" s="3"/>
      <c r="I83" s="3"/>
      <c r="J83" s="3"/>
      <c r="K83" s="3"/>
      <c r="L83" s="3"/>
    </row>
    <row r="84" spans="1:12" x14ac:dyDescent="0.2">
      <c r="A84" s="54"/>
      <c r="C84" s="3"/>
      <c r="I84" s="3"/>
      <c r="J84" s="3"/>
      <c r="K84" s="3"/>
      <c r="L84" s="3"/>
    </row>
    <row r="85" spans="1:12" x14ac:dyDescent="0.2">
      <c r="A85" s="54"/>
      <c r="C85" s="3"/>
      <c r="I85" s="3"/>
      <c r="J85" s="3"/>
      <c r="K85" s="3"/>
      <c r="L85" s="3"/>
    </row>
    <row r="86" spans="1:12" x14ac:dyDescent="0.2">
      <c r="A86" s="54"/>
      <c r="C86" s="3"/>
      <c r="I86" s="3"/>
      <c r="J86" s="3"/>
      <c r="K86" s="3"/>
      <c r="L86" s="3"/>
    </row>
    <row r="87" spans="1:12" x14ac:dyDescent="0.2">
      <c r="A87" s="54"/>
      <c r="C87" s="3"/>
      <c r="I87" s="3"/>
      <c r="J87" s="3"/>
      <c r="K87" s="3"/>
      <c r="L87" s="3"/>
    </row>
    <row r="88" spans="1:12" x14ac:dyDescent="0.2">
      <c r="A88" s="54"/>
      <c r="C88" s="3"/>
      <c r="I88" s="3"/>
      <c r="J88" s="3"/>
      <c r="K88" s="3"/>
      <c r="L88" s="3"/>
    </row>
    <row r="89" spans="1:12" x14ac:dyDescent="0.2">
      <c r="A89" s="54"/>
      <c r="C89" s="3"/>
      <c r="I89" s="3"/>
      <c r="J89" s="3"/>
      <c r="K89" s="3"/>
      <c r="L89" s="3"/>
    </row>
    <row r="90" spans="1:12" x14ac:dyDescent="0.2">
      <c r="A90" s="54"/>
      <c r="C90" s="3"/>
      <c r="I90" s="3"/>
      <c r="J90" s="3"/>
      <c r="K90" s="3"/>
      <c r="L90" s="3"/>
    </row>
    <row r="91" spans="1:12" x14ac:dyDescent="0.2">
      <c r="A91" s="54"/>
      <c r="C91" s="3"/>
      <c r="I91" s="3"/>
      <c r="J91" s="3"/>
      <c r="K91" s="3"/>
      <c r="L91" s="3"/>
    </row>
    <row r="92" spans="1:12" x14ac:dyDescent="0.2">
      <c r="A92" s="54"/>
      <c r="C92" s="3"/>
      <c r="I92" s="3"/>
      <c r="J92" s="3"/>
      <c r="K92" s="3"/>
      <c r="L92" s="3"/>
    </row>
    <row r="93" spans="1:12" x14ac:dyDescent="0.2">
      <c r="A93" s="54"/>
      <c r="C93" s="3"/>
      <c r="I93" s="3"/>
      <c r="J93" s="3"/>
      <c r="K93" s="3"/>
      <c r="L93" s="3"/>
    </row>
    <row r="94" spans="1:12" x14ac:dyDescent="0.2">
      <c r="A94" s="54"/>
      <c r="C94" s="3"/>
      <c r="I94" s="3"/>
      <c r="J94" s="3"/>
      <c r="K94" s="3"/>
      <c r="L94" s="3"/>
    </row>
    <row r="95" spans="1:12" x14ac:dyDescent="0.2">
      <c r="A95" s="54"/>
      <c r="C95" s="3"/>
      <c r="I95" s="3"/>
      <c r="J95" s="3"/>
      <c r="K95" s="3"/>
      <c r="L95" s="3"/>
    </row>
    <row r="96" spans="1:12" x14ac:dyDescent="0.2">
      <c r="A96" s="54"/>
      <c r="C96" s="3"/>
      <c r="I96" s="3"/>
      <c r="J96" s="3"/>
      <c r="K96" s="3"/>
      <c r="L96" s="3"/>
    </row>
    <row r="97" spans="1:12" x14ac:dyDescent="0.2">
      <c r="A97" s="54"/>
      <c r="C97" s="3"/>
      <c r="I97" s="3"/>
      <c r="J97" s="3"/>
      <c r="K97" s="3"/>
      <c r="L97" s="3"/>
    </row>
    <row r="98" spans="1:12" x14ac:dyDescent="0.2">
      <c r="A98" s="54"/>
      <c r="C98" s="3"/>
      <c r="I98" s="3"/>
      <c r="J98" s="3"/>
      <c r="K98" s="3"/>
      <c r="L98" s="3"/>
    </row>
    <row r="99" spans="1:12" x14ac:dyDescent="0.2">
      <c r="A99" s="54"/>
      <c r="C99" s="3"/>
      <c r="I99" s="3"/>
      <c r="J99" s="3"/>
      <c r="K99" s="3"/>
      <c r="L99" s="3"/>
    </row>
    <row r="100" spans="1:12" x14ac:dyDescent="0.2">
      <c r="A100" s="54"/>
      <c r="C100" s="3"/>
      <c r="I100" s="3"/>
      <c r="J100" s="3"/>
      <c r="K100" s="3"/>
      <c r="L100" s="3"/>
    </row>
    <row r="101" spans="1:12" x14ac:dyDescent="0.2">
      <c r="A101" s="54"/>
      <c r="C101" s="3"/>
      <c r="I101" s="3"/>
      <c r="J101" s="3"/>
      <c r="K101" s="3"/>
      <c r="L101" s="3"/>
    </row>
    <row r="102" spans="1:12" x14ac:dyDescent="0.2">
      <c r="A102" s="54"/>
      <c r="C102" s="3"/>
      <c r="I102" s="3"/>
      <c r="J102" s="3"/>
      <c r="K102" s="3"/>
      <c r="L102" s="3"/>
    </row>
    <row r="103" spans="1:12" x14ac:dyDescent="0.2">
      <c r="A103" s="54"/>
      <c r="C103" s="3"/>
      <c r="I103" s="3"/>
      <c r="J103" s="3"/>
      <c r="K103" s="3"/>
      <c r="L103" s="3"/>
    </row>
    <row r="104" spans="1:12" x14ac:dyDescent="0.2">
      <c r="A104" s="54"/>
      <c r="C104" s="3"/>
      <c r="I104" s="3"/>
      <c r="J104" s="3"/>
      <c r="K104" s="3"/>
      <c r="L104" s="3"/>
    </row>
    <row r="105" spans="1:12" x14ac:dyDescent="0.2">
      <c r="A105" s="54"/>
      <c r="C105" s="3"/>
      <c r="I105" s="3"/>
      <c r="J105" s="3"/>
      <c r="K105" s="3"/>
      <c r="L105" s="3"/>
    </row>
    <row r="106" spans="1:12" x14ac:dyDescent="0.2">
      <c r="A106" s="54"/>
      <c r="C106" s="3"/>
      <c r="I106" s="3"/>
      <c r="J106" s="3"/>
      <c r="K106" s="3"/>
      <c r="L106" s="3"/>
    </row>
    <row r="107" spans="1:12" x14ac:dyDescent="0.2">
      <c r="A107" s="54"/>
      <c r="C107" s="3"/>
      <c r="I107" s="3"/>
      <c r="J107" s="3"/>
      <c r="K107" s="3"/>
      <c r="L107" s="3"/>
    </row>
    <row r="108" spans="1:12" x14ac:dyDescent="0.2">
      <c r="A108" s="54"/>
      <c r="C108" s="3"/>
      <c r="I108" s="3"/>
      <c r="J108" s="3"/>
      <c r="K108" s="3"/>
      <c r="L108" s="3"/>
    </row>
    <row r="109" spans="1:12" x14ac:dyDescent="0.2">
      <c r="A109" s="54"/>
      <c r="C109" s="3"/>
      <c r="I109" s="3"/>
      <c r="J109" s="3"/>
      <c r="K109" s="3"/>
      <c r="L109" s="3"/>
    </row>
    <row r="110" spans="1:12" x14ac:dyDescent="0.2">
      <c r="A110" s="54"/>
      <c r="C110" s="3"/>
      <c r="I110" s="3"/>
      <c r="J110" s="3"/>
      <c r="K110" s="3"/>
      <c r="L110" s="3"/>
    </row>
    <row r="111" spans="1:12" x14ac:dyDescent="0.2">
      <c r="A111" s="54"/>
      <c r="C111" s="3"/>
      <c r="I111" s="3"/>
      <c r="J111" s="3"/>
      <c r="K111" s="3"/>
      <c r="L111" s="3"/>
    </row>
    <row r="112" spans="1:12" x14ac:dyDescent="0.2">
      <c r="A112" s="54"/>
      <c r="C112" s="3"/>
      <c r="I112" s="3"/>
      <c r="J112" s="3"/>
      <c r="K112" s="3"/>
      <c r="L112" s="3"/>
    </row>
    <row r="113" spans="1:12" x14ac:dyDescent="0.2">
      <c r="A113" s="54"/>
      <c r="C113" s="3"/>
      <c r="I113" s="3"/>
      <c r="J113" s="3"/>
      <c r="K113" s="3"/>
      <c r="L113" s="3"/>
    </row>
    <row r="114" spans="1:12" x14ac:dyDescent="0.2">
      <c r="A114" s="54"/>
      <c r="C114" s="3"/>
      <c r="I114" s="3"/>
      <c r="J114" s="3"/>
      <c r="K114" s="3"/>
      <c r="L114" s="3"/>
    </row>
    <row r="115" spans="1:12" x14ac:dyDescent="0.2">
      <c r="A115" s="54"/>
      <c r="C115" s="3"/>
      <c r="I115" s="3"/>
      <c r="J115" s="3"/>
      <c r="K115" s="3"/>
      <c r="L115" s="3"/>
    </row>
    <row r="116" spans="1:12" x14ac:dyDescent="0.2">
      <c r="A116" s="54"/>
      <c r="C116" s="3"/>
      <c r="I116" s="3"/>
      <c r="J116" s="3"/>
      <c r="K116" s="3"/>
      <c r="L116" s="3"/>
    </row>
    <row r="117" spans="1:12" x14ac:dyDescent="0.2">
      <c r="A117" s="54"/>
      <c r="C117" s="3"/>
      <c r="I117" s="3"/>
      <c r="J117" s="3"/>
      <c r="K117" s="3"/>
      <c r="L117" s="3"/>
    </row>
    <row r="118" spans="1:12" x14ac:dyDescent="0.2">
      <c r="A118" s="54"/>
      <c r="C118" s="3"/>
      <c r="I118" s="3"/>
      <c r="J118" s="3"/>
      <c r="K118" s="3"/>
      <c r="L118" s="3"/>
    </row>
    <row r="119" spans="1:12" x14ac:dyDescent="0.2">
      <c r="A119" s="54"/>
      <c r="C119" s="3"/>
      <c r="I119" s="3"/>
      <c r="J119" s="3"/>
      <c r="K119" s="3"/>
      <c r="L119" s="3"/>
    </row>
    <row r="120" spans="1:12" x14ac:dyDescent="0.2">
      <c r="A120" s="54"/>
      <c r="C120" s="3"/>
      <c r="I120" s="3"/>
      <c r="J120" s="3"/>
      <c r="K120" s="3"/>
      <c r="L120" s="3"/>
    </row>
    <row r="121" spans="1:12" x14ac:dyDescent="0.2">
      <c r="A121" s="54"/>
      <c r="C121" s="3"/>
      <c r="I121" s="3"/>
      <c r="J121" s="3"/>
      <c r="K121" s="3"/>
      <c r="L121" s="3"/>
    </row>
    <row r="122" spans="1:12" x14ac:dyDescent="0.2">
      <c r="A122" s="54"/>
      <c r="C122" s="3"/>
      <c r="I122" s="3"/>
      <c r="J122" s="3"/>
      <c r="K122" s="3"/>
      <c r="L122" s="3"/>
    </row>
    <row r="123" spans="1:12" x14ac:dyDescent="0.2">
      <c r="A123" s="54"/>
      <c r="C123" s="3"/>
      <c r="I123" s="3"/>
      <c r="J123" s="3"/>
      <c r="K123" s="3"/>
      <c r="L123" s="3"/>
    </row>
    <row r="124" spans="1:12" x14ac:dyDescent="0.2">
      <c r="A124" s="54"/>
      <c r="C124" s="3"/>
      <c r="I124" s="3"/>
      <c r="J124" s="3"/>
      <c r="K124" s="3"/>
      <c r="L124" s="3"/>
    </row>
    <row r="125" spans="1:12" x14ac:dyDescent="0.2">
      <c r="A125" s="54"/>
      <c r="C125" s="3"/>
      <c r="I125" s="3"/>
      <c r="J125" s="3"/>
      <c r="K125" s="3"/>
      <c r="L125" s="3"/>
    </row>
    <row r="126" spans="1:12" x14ac:dyDescent="0.2">
      <c r="A126" s="54"/>
      <c r="C126" s="3"/>
      <c r="I126" s="3"/>
      <c r="J126" s="3"/>
      <c r="K126" s="3"/>
      <c r="L126" s="3"/>
    </row>
    <row r="127" spans="1:12" x14ac:dyDescent="0.2">
      <c r="A127" s="54"/>
      <c r="C127" s="3"/>
      <c r="I127" s="3"/>
      <c r="J127" s="3"/>
      <c r="K127" s="3"/>
      <c r="L127" s="3"/>
    </row>
    <row r="128" spans="1:12" x14ac:dyDescent="0.2">
      <c r="A128" s="54"/>
      <c r="C128" s="3"/>
      <c r="I128" s="3"/>
      <c r="J128" s="3"/>
      <c r="K128" s="3"/>
      <c r="L128" s="3"/>
    </row>
    <row r="129" spans="1:12" x14ac:dyDescent="0.2">
      <c r="A129" s="54"/>
      <c r="C129" s="3"/>
      <c r="I129" s="3"/>
      <c r="J129" s="3"/>
      <c r="K129" s="3"/>
      <c r="L129" s="3"/>
    </row>
    <row r="130" spans="1:12" x14ac:dyDescent="0.2">
      <c r="A130" s="54"/>
      <c r="C130" s="3"/>
      <c r="I130" s="3"/>
      <c r="J130" s="3"/>
      <c r="K130" s="3"/>
      <c r="L130" s="3"/>
    </row>
    <row r="131" spans="1:12" x14ac:dyDescent="0.2">
      <c r="A131" s="54"/>
      <c r="C131" s="3"/>
      <c r="I131" s="3"/>
      <c r="J131" s="3"/>
      <c r="K131" s="3"/>
      <c r="L131" s="3"/>
    </row>
    <row r="132" spans="1:12" x14ac:dyDescent="0.2">
      <c r="A132" s="54"/>
      <c r="C132" s="3"/>
      <c r="I132" s="3"/>
      <c r="J132" s="3"/>
      <c r="K132" s="3"/>
      <c r="L132" s="3"/>
    </row>
    <row r="133" spans="1:12" x14ac:dyDescent="0.2">
      <c r="A133" s="54"/>
      <c r="C133" s="3"/>
      <c r="I133" s="3"/>
      <c r="J133" s="3"/>
      <c r="K133" s="3"/>
      <c r="L133" s="3"/>
    </row>
    <row r="134" spans="1:12" x14ac:dyDescent="0.2">
      <c r="A134" s="54"/>
      <c r="C134" s="3"/>
      <c r="I134" s="3"/>
      <c r="J134" s="3"/>
      <c r="K134" s="3"/>
      <c r="L134" s="3"/>
    </row>
    <row r="135" spans="1:12" x14ac:dyDescent="0.2">
      <c r="A135" s="54"/>
      <c r="C135" s="3"/>
      <c r="I135" s="3"/>
      <c r="J135" s="3"/>
      <c r="K135" s="3"/>
      <c r="L135" s="3"/>
    </row>
    <row r="136" spans="1:12" x14ac:dyDescent="0.2">
      <c r="A136" s="54"/>
      <c r="C136" s="3"/>
      <c r="I136" s="3"/>
      <c r="J136" s="3"/>
      <c r="K136" s="3"/>
      <c r="L136" s="3"/>
    </row>
    <row r="137" spans="1:12" x14ac:dyDescent="0.2">
      <c r="A137" s="54"/>
      <c r="C137" s="3"/>
      <c r="I137" s="3"/>
      <c r="J137" s="3"/>
      <c r="K137" s="3"/>
      <c r="L137" s="3"/>
    </row>
    <row r="138" spans="1:12" x14ac:dyDescent="0.2">
      <c r="A138" s="54"/>
      <c r="C138" s="3"/>
      <c r="I138" s="3"/>
      <c r="J138" s="3"/>
      <c r="K138" s="3"/>
      <c r="L138" s="3"/>
    </row>
    <row r="139" spans="1:12" x14ac:dyDescent="0.2">
      <c r="A139" s="54"/>
      <c r="C139" s="3"/>
      <c r="I139" s="3"/>
      <c r="J139" s="3"/>
      <c r="K139" s="3"/>
      <c r="L139" s="3"/>
    </row>
    <row r="140" spans="1:12" x14ac:dyDescent="0.2">
      <c r="A140" s="54"/>
      <c r="C140" s="3"/>
      <c r="I140" s="3"/>
      <c r="J140" s="3"/>
      <c r="K140" s="3"/>
      <c r="L140" s="3"/>
    </row>
    <row r="141" spans="1:12" x14ac:dyDescent="0.2">
      <c r="A141" s="54"/>
      <c r="C141" s="3"/>
      <c r="I141" s="3"/>
      <c r="J141" s="3"/>
      <c r="K141" s="3"/>
      <c r="L141" s="3"/>
    </row>
    <row r="142" spans="1:12" x14ac:dyDescent="0.2">
      <c r="A142" s="54"/>
      <c r="C142" s="3"/>
      <c r="I142" s="3"/>
      <c r="J142" s="3"/>
      <c r="K142" s="3"/>
      <c r="L142" s="3"/>
    </row>
    <row r="143" spans="1:12" x14ac:dyDescent="0.2">
      <c r="A143" s="54"/>
      <c r="C143" s="3"/>
      <c r="I143" s="3"/>
      <c r="J143" s="3"/>
      <c r="K143" s="3"/>
      <c r="L143" s="3"/>
    </row>
    <row r="144" spans="1:12" x14ac:dyDescent="0.2">
      <c r="A144" s="54"/>
      <c r="C144" s="3"/>
      <c r="I144" s="3"/>
      <c r="J144" s="3"/>
      <c r="K144" s="3"/>
      <c r="L144" s="3"/>
    </row>
    <row r="145" spans="1:12" x14ac:dyDescent="0.2">
      <c r="A145" s="54"/>
      <c r="C145" s="3"/>
      <c r="I145" s="3"/>
      <c r="J145" s="3"/>
      <c r="K145" s="3"/>
      <c r="L145" s="3"/>
    </row>
    <row r="146" spans="1:12" x14ac:dyDescent="0.2">
      <c r="A146" s="54"/>
      <c r="C146" s="3"/>
      <c r="I146" s="3"/>
      <c r="J146" s="3"/>
      <c r="K146" s="3"/>
      <c r="L146" s="3"/>
    </row>
    <row r="147" spans="1:12" x14ac:dyDescent="0.2">
      <c r="A147" s="54"/>
      <c r="C147" s="3"/>
      <c r="I147" s="3"/>
      <c r="J147" s="3"/>
      <c r="K147" s="3"/>
      <c r="L147" s="3"/>
    </row>
    <row r="148" spans="1:12" x14ac:dyDescent="0.2">
      <c r="A148" s="54"/>
      <c r="C148" s="3"/>
      <c r="I148" s="3"/>
      <c r="J148" s="3"/>
      <c r="K148" s="3"/>
      <c r="L148" s="3"/>
    </row>
    <row r="149" spans="1:12" x14ac:dyDescent="0.2">
      <c r="A149" s="54"/>
      <c r="C149" s="3"/>
      <c r="I149" s="3"/>
      <c r="J149" s="3"/>
      <c r="K149" s="3"/>
      <c r="L149" s="3"/>
    </row>
    <row r="150" spans="1:12" x14ac:dyDescent="0.2">
      <c r="A150" s="54"/>
      <c r="C150" s="3"/>
      <c r="I150" s="3"/>
      <c r="J150" s="3"/>
      <c r="K150" s="3"/>
      <c r="L150" s="3"/>
    </row>
    <row r="151" spans="1:12" x14ac:dyDescent="0.2">
      <c r="A151" s="54"/>
      <c r="C151" s="3"/>
      <c r="I151" s="3"/>
      <c r="J151" s="3"/>
      <c r="K151" s="3"/>
      <c r="L151" s="3"/>
    </row>
    <row r="152" spans="1:12" x14ac:dyDescent="0.2">
      <c r="A152" s="54"/>
      <c r="C152" s="3"/>
      <c r="I152" s="3"/>
      <c r="J152" s="3"/>
      <c r="K152" s="3"/>
      <c r="L152" s="3"/>
    </row>
    <row r="153" spans="1:12" x14ac:dyDescent="0.2">
      <c r="A153" s="54"/>
      <c r="C153" s="3"/>
      <c r="I153" s="3"/>
      <c r="J153" s="3"/>
      <c r="K153" s="3"/>
      <c r="L153" s="3"/>
    </row>
    <row r="154" spans="1:12" x14ac:dyDescent="0.2">
      <c r="A154" s="54"/>
      <c r="C154" s="3"/>
      <c r="I154" s="3"/>
      <c r="J154" s="3"/>
      <c r="K154" s="3"/>
      <c r="L154" s="3"/>
    </row>
    <row r="155" spans="1:12" x14ac:dyDescent="0.2">
      <c r="A155" s="54"/>
      <c r="C155" s="3"/>
      <c r="I155" s="3"/>
      <c r="J155" s="3"/>
      <c r="K155" s="3"/>
      <c r="L155" s="3"/>
    </row>
    <row r="156" spans="1:12" x14ac:dyDescent="0.2">
      <c r="A156" s="54"/>
      <c r="C156" s="3"/>
      <c r="I156" s="3"/>
      <c r="J156" s="3"/>
      <c r="K156" s="3"/>
      <c r="L156" s="3"/>
    </row>
    <row r="157" spans="1:12" x14ac:dyDescent="0.2">
      <c r="A157" s="54"/>
      <c r="C157" s="3"/>
      <c r="I157" s="3"/>
      <c r="J157" s="3"/>
      <c r="K157" s="3"/>
      <c r="L157" s="3"/>
    </row>
    <row r="158" spans="1:12" x14ac:dyDescent="0.2">
      <c r="A158" s="54"/>
      <c r="C158" s="3"/>
      <c r="I158" s="3"/>
      <c r="J158" s="3"/>
      <c r="K158" s="3"/>
      <c r="L158" s="3"/>
    </row>
    <row r="159" spans="1:12" x14ac:dyDescent="0.2">
      <c r="A159" s="54"/>
      <c r="C159" s="3"/>
      <c r="I159" s="3"/>
      <c r="J159" s="3"/>
      <c r="K159" s="3"/>
      <c r="L159" s="3"/>
    </row>
    <row r="160" spans="1:12" x14ac:dyDescent="0.2">
      <c r="A160" s="54"/>
      <c r="C160" s="3"/>
      <c r="I160" s="3"/>
      <c r="J160" s="3"/>
      <c r="K160" s="3"/>
      <c r="L160" s="3"/>
    </row>
    <row r="161" spans="1:12" x14ac:dyDescent="0.2">
      <c r="A161" s="54"/>
      <c r="C161" s="3"/>
      <c r="I161" s="3"/>
      <c r="J161" s="3"/>
      <c r="K161" s="3"/>
      <c r="L161" s="3"/>
    </row>
    <row r="162" spans="1:12" x14ac:dyDescent="0.2">
      <c r="A162" s="54"/>
      <c r="C162" s="3"/>
      <c r="I162" s="3"/>
      <c r="J162" s="3"/>
      <c r="K162" s="3"/>
      <c r="L162" s="3"/>
    </row>
    <row r="163" spans="1:12" x14ac:dyDescent="0.2">
      <c r="A163" s="54"/>
      <c r="C163" s="3"/>
      <c r="I163" s="3"/>
      <c r="J163" s="3"/>
      <c r="K163" s="3"/>
      <c r="L163" s="3"/>
    </row>
    <row r="164" spans="1:12" x14ac:dyDescent="0.2">
      <c r="A164" s="54"/>
      <c r="C164" s="3"/>
      <c r="I164" s="3"/>
      <c r="J164" s="3"/>
      <c r="K164" s="3"/>
      <c r="L164" s="3"/>
    </row>
  </sheetData>
  <mergeCells count="1">
    <mergeCell ref="A12:B12"/>
  </mergeCells>
  <phoneticPr fontId="13" type="noConversion"/>
  <conditionalFormatting sqref="J5:J6">
    <cfRule type="cellIs" dxfId="2718" priority="21" stopIfTrue="1" operator="equal">
      <formula>"-"</formula>
    </cfRule>
    <cfRule type="containsText" dxfId="2717" priority="22" stopIfTrue="1" operator="containsText" text="leer">
      <formula>NOT(ISERROR(SEARCH("leer",J5)))</formula>
    </cfRule>
  </conditionalFormatting>
  <conditionalFormatting sqref="K5:O6">
    <cfRule type="cellIs" dxfId="2716" priority="19" stopIfTrue="1" operator="equal">
      <formula>"-"</formula>
    </cfRule>
    <cfRule type="containsText" dxfId="2715" priority="20" stopIfTrue="1" operator="containsText" text="leer">
      <formula>NOT(ISERROR(SEARCH("leer",K5)))</formula>
    </cfRule>
  </conditionalFormatting>
  <conditionalFormatting sqref="I5:I6">
    <cfRule type="cellIs" dxfId="2714" priority="17" stopIfTrue="1" operator="equal">
      <formula>"-"</formula>
    </cfRule>
    <cfRule type="containsText" dxfId="2713" priority="18" stopIfTrue="1" operator="containsText" text="leer">
      <formula>NOT(ISERROR(SEARCH("leer",I5)))</formula>
    </cfRule>
  </conditionalFormatting>
  <conditionalFormatting sqref="I5:I6">
    <cfRule type="cellIs" dxfId="2712" priority="15" stopIfTrue="1" operator="equal">
      <formula>"-"</formula>
    </cfRule>
    <cfRule type="containsText" dxfId="2711" priority="16" stopIfTrue="1" operator="containsText" text="leer">
      <formula>NOT(ISERROR(SEARCH("leer",I5)))</formula>
    </cfRule>
  </conditionalFormatting>
  <conditionalFormatting sqref="I5:I6">
    <cfRule type="cellIs" dxfId="2710" priority="13" stopIfTrue="1" operator="equal">
      <formula>"-"</formula>
    </cfRule>
    <cfRule type="containsText" dxfId="2709" priority="14" stopIfTrue="1" operator="containsText" text="leer">
      <formula>NOT(ISERROR(SEARCH("leer",I5)))</formula>
    </cfRule>
  </conditionalFormatting>
  <conditionalFormatting sqref="I5:I6">
    <cfRule type="cellIs" dxfId="2708" priority="11" stopIfTrue="1" operator="equal">
      <formula>"-"</formula>
    </cfRule>
    <cfRule type="containsText" dxfId="2707" priority="12" stopIfTrue="1" operator="containsText" text="leer">
      <formula>NOT(ISERROR(SEARCH("leer",I5)))</formula>
    </cfRule>
  </conditionalFormatting>
  <conditionalFormatting sqref="I5:I6">
    <cfRule type="cellIs" dxfId="2706" priority="9" stopIfTrue="1" operator="equal">
      <formula>"-"</formula>
    </cfRule>
    <cfRule type="containsText" dxfId="2705" priority="10" stopIfTrue="1" operator="containsText" text="leer">
      <formula>NOT(ISERROR(SEARCH("leer",I5)))</formula>
    </cfRule>
  </conditionalFormatting>
  <conditionalFormatting sqref="I5:I6">
    <cfRule type="cellIs" dxfId="2704" priority="7" stopIfTrue="1" operator="equal">
      <formula>"-"</formula>
    </cfRule>
    <cfRule type="containsText" dxfId="2703" priority="8" stopIfTrue="1" operator="containsText" text="leer">
      <formula>NOT(ISERROR(SEARCH("leer",I5)))</formula>
    </cfRule>
  </conditionalFormatting>
  <conditionalFormatting sqref="H5:H6">
    <cfRule type="cellIs" dxfId="2702" priority="5" stopIfTrue="1" operator="equal">
      <formula>"-"</formula>
    </cfRule>
    <cfRule type="containsText" dxfId="2701" priority="6" stopIfTrue="1" operator="containsText" text="leer">
      <formula>NOT(ISERROR(SEARCH("leer",H5)))</formula>
    </cfRule>
  </conditionalFormatting>
  <conditionalFormatting sqref="H5:H6">
    <cfRule type="cellIs" dxfId="2700" priority="4" stopIfTrue="1" operator="equal">
      <formula>"-"</formula>
    </cfRule>
  </conditionalFormatting>
  <conditionalFormatting sqref="H5:H6">
    <cfRule type="cellIs" dxfId="2699" priority="2" stopIfTrue="1" operator="equal">
      <formula>"-"</formula>
    </cfRule>
    <cfRule type="containsText" dxfId="2698" priority="3" stopIfTrue="1" operator="containsText" text="leer">
      <formula>NOT(ISERROR(SEARCH("leer",H5)))</formula>
    </cfRule>
  </conditionalFormatting>
  <conditionalFormatting sqref="H5:H6">
    <cfRule type="cellIs" dxfId="2697" priority="1" stopIfTrue="1" operator="equal">
      <formula>"-"</formula>
    </cfRule>
  </conditionalFormatting>
  <hyperlinks>
    <hyperlink ref="A1" location="Index!A1" display="zurück"/>
  </hyperlinks>
  <pageMargins left="0.79000000000000015" right="0.79000000000000015" top="0.98" bottom="0.98" header="0.51" footer="0.51"/>
  <pageSetup paperSize="9" scale="41" orientation="portrait" horizontalDpi="4294967292" verticalDpi="4294967292" r:id="rId1"/>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37"/>
  <sheetViews>
    <sheetView tabSelected="1" showRuler="0" zoomScale="70" zoomScaleNormal="70" workbookViewId="0">
      <selection activeCell="S12" sqref="S12"/>
    </sheetView>
  </sheetViews>
  <sheetFormatPr baseColWidth="10" defaultColWidth="10.7109375" defaultRowHeight="12.75" x14ac:dyDescent="0.2"/>
  <cols>
    <col min="1" max="1" width="31.42578125" style="5" customWidth="1"/>
    <col min="2" max="2" width="7.42578125" style="5" customWidth="1"/>
    <col min="3" max="3" width="9.28515625" style="29" customWidth="1"/>
    <col min="4" max="5" width="12.28515625" style="8" customWidth="1"/>
    <col min="6" max="8" width="11.42578125" style="8" customWidth="1"/>
    <col min="9" max="11" width="11.42578125" style="29" customWidth="1"/>
    <col min="12" max="12" width="11.42578125" style="5" customWidth="1"/>
    <col min="13" max="16384" width="10.7109375" style="5"/>
  </cols>
  <sheetData>
    <row r="1" spans="1:15" x14ac:dyDescent="0.2">
      <c r="A1" s="92" t="s">
        <v>806</v>
      </c>
      <c r="C1" s="5"/>
      <c r="D1" s="5"/>
      <c r="E1" s="5"/>
      <c r="F1" s="5"/>
      <c r="G1" s="5"/>
      <c r="H1" s="5"/>
      <c r="I1" s="5"/>
      <c r="J1" s="5"/>
      <c r="K1" s="5"/>
    </row>
    <row r="2" spans="1:15" x14ac:dyDescent="0.2">
      <c r="A2" s="92"/>
      <c r="C2" s="5"/>
      <c r="D2" s="5"/>
      <c r="E2" s="5"/>
      <c r="F2" s="5"/>
      <c r="G2" s="5"/>
      <c r="H2" s="5"/>
      <c r="I2" s="5"/>
      <c r="J2" s="5"/>
      <c r="K2" s="5"/>
    </row>
    <row r="3" spans="1:15" x14ac:dyDescent="0.2">
      <c r="A3" s="4" t="s">
        <v>807</v>
      </c>
      <c r="C3" t="s">
        <v>808</v>
      </c>
      <c r="D3" s="5" t="s">
        <v>809</v>
      </c>
      <c r="E3" s="4">
        <v>2005</v>
      </c>
      <c r="F3" s="4">
        <v>2006</v>
      </c>
      <c r="G3" s="4">
        <v>2007</v>
      </c>
      <c r="H3" s="23">
        <v>2008</v>
      </c>
      <c r="I3" s="23">
        <v>2009</v>
      </c>
      <c r="J3" s="23">
        <v>2010</v>
      </c>
      <c r="K3" s="23">
        <v>2011</v>
      </c>
      <c r="L3" s="23">
        <v>2012</v>
      </c>
      <c r="M3" s="23">
        <v>2013</v>
      </c>
      <c r="N3" s="4">
        <v>2014</v>
      </c>
      <c r="O3" s="314">
        <v>2015</v>
      </c>
    </row>
    <row r="4" spans="1:15" x14ac:dyDescent="0.2">
      <c r="C4" s="68"/>
      <c r="E4" s="5"/>
      <c r="F4" s="5"/>
      <c r="G4" s="5"/>
      <c r="H4" s="56"/>
      <c r="I4" s="56"/>
      <c r="J4" s="68"/>
      <c r="K4" s="68"/>
      <c r="L4" s="8"/>
      <c r="M4" s="8"/>
      <c r="N4" s="8"/>
      <c r="O4" s="307"/>
    </row>
    <row r="5" spans="1:15" ht="25.5" x14ac:dyDescent="0.2">
      <c r="A5" s="222" t="s">
        <v>810</v>
      </c>
      <c r="B5" s="5" t="s">
        <v>811</v>
      </c>
      <c r="C5" s="29">
        <v>1</v>
      </c>
      <c r="D5" s="8" t="s">
        <v>812</v>
      </c>
      <c r="E5" s="13">
        <v>2531</v>
      </c>
      <c r="F5" s="13">
        <v>2493</v>
      </c>
      <c r="G5" s="5">
        <v>2469</v>
      </c>
      <c r="H5" s="55">
        <v>2408</v>
      </c>
      <c r="I5" s="320">
        <v>2348</v>
      </c>
      <c r="J5" s="68">
        <v>2313</v>
      </c>
      <c r="K5" s="68">
        <v>2278</v>
      </c>
      <c r="L5" s="165">
        <v>2254</v>
      </c>
      <c r="M5" s="8">
        <v>2231</v>
      </c>
      <c r="N5" s="8">
        <v>2222</v>
      </c>
      <c r="O5" s="307">
        <v>2199</v>
      </c>
    </row>
    <row r="6" spans="1:15" x14ac:dyDescent="0.2">
      <c r="A6" s="15" t="s">
        <v>813</v>
      </c>
      <c r="B6" s="5" t="s">
        <v>814</v>
      </c>
      <c r="C6" s="29">
        <v>2</v>
      </c>
      <c r="D6" s="8" t="s">
        <v>815</v>
      </c>
      <c r="E6" s="5">
        <v>2379</v>
      </c>
      <c r="F6" s="5">
        <v>2345</v>
      </c>
      <c r="G6" s="5">
        <v>2300</v>
      </c>
      <c r="H6" s="55">
        <v>2184</v>
      </c>
      <c r="I6" s="320">
        <v>2049</v>
      </c>
      <c r="J6" s="68">
        <v>1944</v>
      </c>
      <c r="K6" s="68">
        <v>1841</v>
      </c>
      <c r="L6" s="165">
        <v>1749</v>
      </c>
      <c r="M6" s="8">
        <v>1655</v>
      </c>
      <c r="N6" s="8">
        <v>1556</v>
      </c>
      <c r="O6" s="307">
        <v>1458</v>
      </c>
    </row>
    <row r="7" spans="1:15" x14ac:dyDescent="0.2">
      <c r="A7" s="15" t="s">
        <v>816</v>
      </c>
      <c r="B7" s="5" t="s">
        <v>817</v>
      </c>
      <c r="C7" s="29">
        <v>2</v>
      </c>
      <c r="D7" s="8" t="s">
        <v>818</v>
      </c>
      <c r="E7" s="5">
        <v>10</v>
      </c>
      <c r="F7" s="5">
        <v>12</v>
      </c>
      <c r="G7" s="5">
        <v>12</v>
      </c>
      <c r="H7" s="55">
        <v>11</v>
      </c>
      <c r="I7" s="320">
        <v>11</v>
      </c>
      <c r="J7" s="68">
        <v>6</v>
      </c>
      <c r="K7" s="68">
        <v>5</v>
      </c>
      <c r="L7" s="165">
        <v>3</v>
      </c>
      <c r="M7" s="8">
        <v>2</v>
      </c>
      <c r="N7" s="8">
        <v>1</v>
      </c>
      <c r="O7" s="307">
        <v>1</v>
      </c>
    </row>
    <row r="8" spans="1:15" x14ac:dyDescent="0.2">
      <c r="A8" s="15" t="s">
        <v>819</v>
      </c>
      <c r="B8" s="5" t="s">
        <v>820</v>
      </c>
      <c r="C8" s="29">
        <v>3</v>
      </c>
      <c r="D8" s="8" t="s">
        <v>821</v>
      </c>
      <c r="E8" s="5">
        <v>119</v>
      </c>
      <c r="F8" s="5">
        <v>111</v>
      </c>
      <c r="G8" s="5">
        <v>135</v>
      </c>
      <c r="H8" s="55">
        <v>188</v>
      </c>
      <c r="I8" s="320">
        <v>263</v>
      </c>
      <c r="J8" s="68">
        <v>336</v>
      </c>
      <c r="K8" s="68">
        <v>407</v>
      </c>
      <c r="L8" s="165">
        <v>477</v>
      </c>
      <c r="M8" s="8">
        <v>550</v>
      </c>
      <c r="N8" s="8">
        <v>642</v>
      </c>
      <c r="O8" s="307">
        <v>717</v>
      </c>
    </row>
    <row r="9" spans="1:15" x14ac:dyDescent="0.2">
      <c r="A9" s="15" t="s">
        <v>822</v>
      </c>
      <c r="B9" s="5" t="s">
        <v>823</v>
      </c>
      <c r="C9" s="29">
        <v>3</v>
      </c>
      <c r="D9" s="8" t="s">
        <v>824</v>
      </c>
      <c r="E9" s="5">
        <v>16</v>
      </c>
      <c r="F9" s="5">
        <v>18</v>
      </c>
      <c r="G9" s="5">
        <v>15</v>
      </c>
      <c r="H9" s="55">
        <v>20</v>
      </c>
      <c r="I9" s="320">
        <v>20</v>
      </c>
      <c r="J9" s="68">
        <v>22</v>
      </c>
      <c r="K9" s="68">
        <v>20</v>
      </c>
      <c r="L9" s="165">
        <v>20</v>
      </c>
      <c r="M9" s="8">
        <v>19</v>
      </c>
      <c r="N9" s="8">
        <v>18</v>
      </c>
      <c r="O9" s="307">
        <v>18</v>
      </c>
    </row>
    <row r="10" spans="1:15" x14ac:dyDescent="0.2">
      <c r="A10" s="149" t="s">
        <v>825</v>
      </c>
      <c r="B10" s="5" t="s">
        <v>826</v>
      </c>
      <c r="C10" s="29">
        <v>4</v>
      </c>
      <c r="D10" s="8" t="s">
        <v>827</v>
      </c>
      <c r="E10" s="5">
        <v>7</v>
      </c>
      <c r="F10" s="5">
        <v>7</v>
      </c>
      <c r="G10" s="5">
        <v>7</v>
      </c>
      <c r="H10" s="55">
        <v>5</v>
      </c>
      <c r="I10" s="320">
        <v>5</v>
      </c>
      <c r="J10" s="68">
        <v>5</v>
      </c>
      <c r="K10" s="68">
        <v>5</v>
      </c>
      <c r="L10" s="165">
        <v>5</v>
      </c>
      <c r="M10" s="8">
        <v>5</v>
      </c>
      <c r="N10" s="8">
        <v>5</v>
      </c>
      <c r="O10" s="307">
        <v>5</v>
      </c>
    </row>
    <row r="11" spans="1:15" x14ac:dyDescent="0.2">
      <c r="A11" s="211" t="s">
        <v>828</v>
      </c>
      <c r="B11" s="31" t="s">
        <v>829</v>
      </c>
      <c r="C11" s="30">
        <v>5</v>
      </c>
      <c r="D11" s="8" t="s">
        <v>830</v>
      </c>
      <c r="E11" s="31">
        <v>991</v>
      </c>
      <c r="F11" s="31">
        <v>1023</v>
      </c>
      <c r="G11" s="31">
        <v>1043</v>
      </c>
      <c r="H11" s="321">
        <v>1097</v>
      </c>
      <c r="I11" s="322">
        <v>1154</v>
      </c>
      <c r="J11" s="126">
        <v>1192</v>
      </c>
      <c r="K11" s="126">
        <v>1226</v>
      </c>
      <c r="L11" s="165">
        <v>1251</v>
      </c>
      <c r="M11" s="8">
        <v>1269</v>
      </c>
      <c r="N11" s="8">
        <v>1278</v>
      </c>
      <c r="O11" s="307">
        <v>1295</v>
      </c>
    </row>
    <row r="12" spans="1:15" x14ac:dyDescent="0.2">
      <c r="A12" s="31"/>
      <c r="B12" s="31"/>
      <c r="C12" s="30"/>
      <c r="D12" s="75"/>
      <c r="E12" s="75"/>
      <c r="F12" s="75"/>
      <c r="G12" s="75"/>
      <c r="H12" s="75"/>
      <c r="I12" s="30"/>
      <c r="J12" s="30"/>
      <c r="K12" s="30"/>
      <c r="L12" s="31"/>
      <c r="M12" s="31"/>
      <c r="N12" s="31"/>
      <c r="O12" s="31"/>
    </row>
    <row r="13" spans="1:15" x14ac:dyDescent="0.2">
      <c r="L13" s="67"/>
    </row>
    <row r="14" spans="1:15" ht="12.75" customHeight="1" x14ac:dyDescent="0.2">
      <c r="A14" s="409" t="s">
        <v>831</v>
      </c>
      <c r="B14" s="409"/>
      <c r="C14" s="409"/>
      <c r="D14" s="409"/>
      <c r="E14" s="409"/>
      <c r="F14" s="409"/>
      <c r="G14" s="409"/>
      <c r="H14" s="409"/>
      <c r="I14" s="409"/>
      <c r="J14" s="409"/>
      <c r="K14" s="409"/>
      <c r="L14" s="409"/>
      <c r="M14" s="409"/>
      <c r="N14" s="409"/>
      <c r="O14" s="409"/>
    </row>
    <row r="15" spans="1:15" ht="24.95" customHeight="1" x14ac:dyDescent="0.2">
      <c r="A15" s="409" t="s">
        <v>832</v>
      </c>
      <c r="B15" s="409"/>
      <c r="C15" s="409"/>
      <c r="D15" s="409"/>
      <c r="E15" s="409"/>
      <c r="F15" s="409"/>
      <c r="G15" s="409"/>
      <c r="H15" s="409"/>
      <c r="I15" s="409"/>
      <c r="J15" s="409"/>
      <c r="K15" s="409"/>
      <c r="L15" s="409"/>
      <c r="M15" s="409"/>
      <c r="N15" s="409"/>
      <c r="O15" s="409"/>
    </row>
    <row r="16" spans="1:15" ht="26.1" customHeight="1" x14ac:dyDescent="0.2">
      <c r="A16" s="409" t="s">
        <v>833</v>
      </c>
      <c r="B16" s="409"/>
      <c r="C16" s="409"/>
      <c r="D16" s="409"/>
      <c r="E16" s="409"/>
      <c r="F16" s="409"/>
      <c r="G16" s="409"/>
      <c r="H16" s="409"/>
      <c r="I16" s="409"/>
      <c r="J16" s="409"/>
      <c r="K16" s="409"/>
      <c r="L16" s="409"/>
      <c r="M16" s="409"/>
      <c r="N16" s="409"/>
      <c r="O16" s="409"/>
    </row>
    <row r="17" spans="1:15" ht="12.75" customHeight="1" x14ac:dyDescent="0.2">
      <c r="A17" s="409" t="s">
        <v>834</v>
      </c>
      <c r="B17" s="409"/>
      <c r="C17" s="409"/>
      <c r="D17" s="409"/>
      <c r="E17" s="409"/>
      <c r="F17" s="409"/>
      <c r="G17" s="409"/>
      <c r="H17" s="409"/>
      <c r="I17" s="409"/>
      <c r="J17" s="409"/>
      <c r="K17" s="409"/>
      <c r="L17" s="409"/>
      <c r="M17" s="409"/>
      <c r="N17" s="409"/>
      <c r="O17" s="409"/>
    </row>
    <row r="18" spans="1:15" ht="12.75" customHeight="1" x14ac:dyDescent="0.2">
      <c r="A18" s="409" t="s">
        <v>835</v>
      </c>
      <c r="B18" s="409"/>
      <c r="C18" s="409"/>
      <c r="D18" s="409"/>
      <c r="E18" s="409"/>
      <c r="F18" s="409"/>
      <c r="G18" s="409"/>
      <c r="H18" s="409"/>
      <c r="I18" s="409"/>
      <c r="J18" s="409"/>
      <c r="K18" s="409"/>
      <c r="L18" s="409"/>
      <c r="M18" s="409"/>
      <c r="N18" s="409"/>
      <c r="O18" s="409"/>
    </row>
    <row r="19" spans="1:15" x14ac:dyDescent="0.2">
      <c r="A19" s="4"/>
      <c r="L19" s="67"/>
    </row>
    <row r="21" spans="1:15" x14ac:dyDescent="0.2">
      <c r="A21" s="29"/>
    </row>
    <row r="34" spans="1:1" x14ac:dyDescent="0.2">
      <c r="A34" s="14"/>
    </row>
    <row r="37" spans="1:1" x14ac:dyDescent="0.2">
      <c r="A37" s="14"/>
    </row>
  </sheetData>
  <customSheetViews>
    <customSheetView guid="{F0335B52-931C-4173-85AE-87F3D6604B59}" fitToPage="1" showRuler="0">
      <selection activeCell="H32" sqref="H32"/>
      <pageMargins left="0.7" right="0.7" top="0.78740157499999996" bottom="0.78740157499999996" header="0.3" footer="0.3"/>
      <headerFooter alignWithMargins="0"/>
    </customSheetView>
    <customSheetView guid="{A4328FE7-0B36-4A96-9E82-0C2C10ECE34E}" fitToPage="1" showRuler="0">
      <selection activeCell="A19" sqref="A19:IV21"/>
      <pageMargins left="0.7" right="0.7" top="0.78740157499999996" bottom="0.78740157499999996" header="0.3" footer="0.3"/>
      <headerFooter alignWithMargins="0"/>
    </customSheetView>
    <customSheetView guid="{09D980A6-7F22-44D6-B957-3B1FFC43B461}" fitToPage="1" showRuler="0">
      <selection activeCell="F39" sqref="F39"/>
      <pageMargins left="0.7" right="0.7" top="0.78740157499999996" bottom="0.78740157499999996" header="0.3" footer="0.3"/>
      <headerFooter alignWithMargins="0"/>
    </customSheetView>
    <customSheetView guid="{34161360-80E4-4153-B1A5-19E7BBEDD5ED}" fitToPage="1" showRuler="0">
      <selection activeCell="H38" sqref="H38"/>
      <pageMargins left="0.7" right="0.7" top="0.78740157499999996" bottom="0.78740157499999996" header="0.3" footer="0.3"/>
      <headerFooter alignWithMargins="0"/>
    </customSheetView>
    <customSheetView guid="{F90AD2DC-6F63-4FE7-9F4E-99C162A8727E}" fitToPage="1" showRuler="0">
      <selection activeCell="D23" sqref="D23"/>
      <pageMargins left="0.7" right="0.7" top="0.78740157499999996" bottom="0.78740157499999996" header="0.3" footer="0.3"/>
      <headerFooter alignWithMargins="0"/>
    </customSheetView>
    <customSheetView guid="{A8A9853C-301B-405A-92F6-9DCC8EB91B52}" fitToPage="1" showRuler="0">
      <selection activeCell="H13" sqref="H13"/>
      <pageMargins left="0.7" right="0.7" top="0.78740157499999996" bottom="0.78740157499999996" header="0.3" footer="0.3"/>
      <headerFooter alignWithMargins="0"/>
    </customSheetView>
    <customSheetView guid="{8144D8E7-8996-490F-8ACB-C7957A150DAC}" fitToPage="1" showRuler="0">
      <selection activeCell="D23" sqref="D23"/>
      <pageMargins left="0.7" right="0.7" top="0.78740157499999996" bottom="0.78740157499999996" header="0.3" footer="0.3"/>
      <headerFooter alignWithMargins="0"/>
    </customSheetView>
    <customSheetView guid="{4221DF2B-D9E6-40BE-9C37-8B5A92E46F7B}" showPageBreaks="1" fitToPage="1" showRuler="0">
      <selection activeCell="A36" sqref="A36:A41"/>
      <pageMargins left="0.7" right="0.7" top="0.78740157499999996" bottom="0.78740157499999996" header="0.3" footer="0.3"/>
      <headerFooter alignWithMargins="0"/>
    </customSheetView>
    <customSheetView guid="{595D07C0-E761-11DC-9357-001B6391840E}" fitToPage="1">
      <selection activeCell="C1" sqref="C1:C65536"/>
      <pageMargins left="0.7" right="0.7" top="0.78740157499999996" bottom="0.78740157499999996" header="0.3" footer="0.3"/>
      <headerFooter alignWithMargins="0"/>
    </customSheetView>
  </customSheetViews>
  <mergeCells count="5">
    <mergeCell ref="A14:O14"/>
    <mergeCell ref="A15:O15"/>
    <mergeCell ref="A16:O16"/>
    <mergeCell ref="A17:O17"/>
    <mergeCell ref="A18:O18"/>
  </mergeCells>
  <phoneticPr fontId="10" type="noConversion"/>
  <conditionalFormatting sqref="J5:J11 H5:H11">
    <cfRule type="cellIs" dxfId="2696" priority="14" stopIfTrue="1" operator="equal">
      <formula>"-"</formula>
    </cfRule>
    <cfRule type="containsText" dxfId="2695" priority="15" stopIfTrue="1" operator="containsText" text="leer">
      <formula>NOT(ISERROR(SEARCH("leer",H5)))</formula>
    </cfRule>
  </conditionalFormatting>
  <conditionalFormatting sqref="I5:I11">
    <cfRule type="cellIs" dxfId="2694" priority="12" stopIfTrue="1" operator="equal">
      <formula>"-"</formula>
    </cfRule>
    <cfRule type="containsText" dxfId="2693" priority="13" stopIfTrue="1" operator="containsText" text="leer">
      <formula>NOT(ISERROR(SEARCH("leer",I5)))</formula>
    </cfRule>
  </conditionalFormatting>
  <conditionalFormatting sqref="I5:I11">
    <cfRule type="cellIs" dxfId="2692" priority="10" stopIfTrue="1" operator="equal">
      <formula>"-"</formula>
    </cfRule>
    <cfRule type="containsText" dxfId="2691" priority="11" stopIfTrue="1" operator="containsText" text="leer">
      <formula>NOT(ISERROR(SEARCH("leer",I5)))</formula>
    </cfRule>
  </conditionalFormatting>
  <conditionalFormatting sqref="I5:I11">
    <cfRule type="cellIs" dxfId="2690" priority="8" stopIfTrue="1" operator="equal">
      <formula>"-"</formula>
    </cfRule>
    <cfRule type="containsText" dxfId="2689" priority="9" stopIfTrue="1" operator="containsText" text="leer">
      <formula>NOT(ISERROR(SEARCH("leer",I5)))</formula>
    </cfRule>
  </conditionalFormatting>
  <conditionalFormatting sqref="I5:I11">
    <cfRule type="cellIs" dxfId="2688" priority="6" stopIfTrue="1" operator="equal">
      <formula>"-"</formula>
    </cfRule>
    <cfRule type="containsText" dxfId="2687" priority="7" stopIfTrue="1" operator="containsText" text="leer">
      <formula>NOT(ISERROR(SEARCH("leer",I5)))</formula>
    </cfRule>
  </conditionalFormatting>
  <conditionalFormatting sqref="I5:I11">
    <cfRule type="cellIs" dxfId="2686" priority="4" stopIfTrue="1" operator="equal">
      <formula>"-"</formula>
    </cfRule>
    <cfRule type="containsText" dxfId="2685" priority="5" stopIfTrue="1" operator="containsText" text="leer">
      <formula>NOT(ISERROR(SEARCH("leer",I5)))</formula>
    </cfRule>
  </conditionalFormatting>
  <conditionalFormatting sqref="I5:I11">
    <cfRule type="cellIs" dxfId="2684" priority="2" stopIfTrue="1" operator="equal">
      <formula>"-"</formula>
    </cfRule>
    <cfRule type="containsText" dxfId="2683" priority="3" stopIfTrue="1" operator="containsText" text="leer">
      <formula>NOT(ISERROR(SEARCH("leer",I5)))</formula>
    </cfRule>
  </conditionalFormatting>
  <conditionalFormatting sqref="H5:H11">
    <cfRule type="cellIs" dxfId="2682" priority="1" stopIfTrue="1" operator="equal">
      <formula>"-"</formula>
    </cfRule>
  </conditionalFormatting>
  <hyperlinks>
    <hyperlink ref="A1" location="Index!A1" display="zurück"/>
  </hyperlinks>
  <pageMargins left="0.79000000000000015" right="0.79000000000000015" top="0.98" bottom="0.98" header="0.51" footer="0.51"/>
  <pageSetup paperSize="9" scale="46" orientation="portrait" r:id="rId1"/>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R157"/>
  <sheetViews>
    <sheetView showRuler="0" zoomScale="70" zoomScaleNormal="70" workbookViewId="0"/>
  </sheetViews>
  <sheetFormatPr baseColWidth="10" defaultColWidth="11.42578125" defaultRowHeight="12.75" x14ac:dyDescent="0.2"/>
  <cols>
    <col min="1" max="1" width="17.28515625" customWidth="1"/>
    <col min="2" max="2" width="54.42578125" customWidth="1"/>
    <col min="4" max="7" width="11.140625" style="8" customWidth="1"/>
    <col min="8" max="8" width="14.7109375" style="8" customWidth="1"/>
    <col min="9" max="9" width="11.140625" style="8" customWidth="1"/>
    <col min="10" max="10" width="14.7109375" style="8" bestFit="1" customWidth="1"/>
    <col min="11" max="11" width="11.140625" style="8" customWidth="1"/>
    <col min="12" max="12" width="14.7109375" style="8" customWidth="1"/>
    <col min="13" max="13" width="11.140625" style="8" customWidth="1"/>
    <col min="14" max="14" width="14.7109375" style="8" bestFit="1" customWidth="1"/>
    <col min="15" max="15" width="11.85546875" customWidth="1"/>
    <col min="16" max="16" width="15" customWidth="1"/>
  </cols>
  <sheetData>
    <row r="1" spans="1:18" x14ac:dyDescent="0.2">
      <c r="A1" s="93" t="s">
        <v>836</v>
      </c>
      <c r="D1" s="5"/>
      <c r="E1" s="5"/>
      <c r="F1" s="5"/>
      <c r="G1" s="5"/>
      <c r="H1" s="5"/>
      <c r="I1" s="5"/>
      <c r="J1" s="5"/>
      <c r="K1" s="5"/>
      <c r="L1" s="5"/>
      <c r="M1" s="5"/>
      <c r="N1" s="5"/>
    </row>
    <row r="2" spans="1:18" x14ac:dyDescent="0.2">
      <c r="A2" s="94"/>
      <c r="C2" s="73"/>
      <c r="D2" s="5"/>
      <c r="E2" s="5"/>
      <c r="F2" s="5"/>
      <c r="G2" s="5"/>
      <c r="H2" s="5"/>
      <c r="I2" s="5"/>
      <c r="J2" s="5"/>
      <c r="K2" s="5"/>
      <c r="L2" s="5"/>
      <c r="M2" s="5"/>
      <c r="N2" s="5"/>
    </row>
    <row r="3" spans="1:18" x14ac:dyDescent="0.2">
      <c r="A3" s="138" t="s">
        <v>837</v>
      </c>
      <c r="B3" s="2"/>
      <c r="C3" s="152" t="s">
        <v>838</v>
      </c>
      <c r="D3" s="5" t="s">
        <v>839</v>
      </c>
      <c r="E3" s="415" t="s">
        <v>2404</v>
      </c>
      <c r="F3" s="415"/>
      <c r="G3" s="415" t="s">
        <v>2405</v>
      </c>
      <c r="H3" s="415"/>
      <c r="I3" s="415" t="s">
        <v>2406</v>
      </c>
      <c r="J3" s="415"/>
      <c r="K3" s="415" t="s">
        <v>2407</v>
      </c>
      <c r="L3" s="415"/>
      <c r="M3" s="415" t="s">
        <v>2408</v>
      </c>
      <c r="N3" s="415"/>
      <c r="O3" s="414" t="s">
        <v>2409</v>
      </c>
      <c r="P3" s="414"/>
    </row>
    <row r="4" spans="1:18" x14ac:dyDescent="0.2">
      <c r="A4" s="54"/>
      <c r="C4" s="3"/>
      <c r="E4" s="202" t="s">
        <v>2419</v>
      </c>
      <c r="F4" s="202" t="s">
        <v>2420</v>
      </c>
      <c r="G4" s="202" t="s">
        <v>2419</v>
      </c>
      <c r="H4" s="202" t="s">
        <v>2420</v>
      </c>
      <c r="I4" s="202" t="s">
        <v>2419</v>
      </c>
      <c r="J4" s="202" t="s">
        <v>2420</v>
      </c>
      <c r="K4" s="202" t="s">
        <v>2419</v>
      </c>
      <c r="L4" s="202" t="s">
        <v>2420</v>
      </c>
      <c r="M4" s="202" t="s">
        <v>2419</v>
      </c>
      <c r="N4" s="202" t="s">
        <v>2420</v>
      </c>
      <c r="O4" s="323" t="s">
        <v>2419</v>
      </c>
      <c r="P4" s="323" t="s">
        <v>2420</v>
      </c>
    </row>
    <row r="5" spans="1:18" x14ac:dyDescent="0.2">
      <c r="A5" s="135" t="s">
        <v>840</v>
      </c>
      <c r="B5" t="s">
        <v>841</v>
      </c>
      <c r="C5">
        <v>2</v>
      </c>
      <c r="D5" s="8" t="s">
        <v>842</v>
      </c>
      <c r="E5" s="156">
        <v>2313</v>
      </c>
      <c r="F5" s="156">
        <v>358</v>
      </c>
      <c r="G5" s="177">
        <v>2278</v>
      </c>
      <c r="H5" s="177">
        <v>427</v>
      </c>
      <c r="O5" s="307"/>
      <c r="P5" s="307"/>
      <c r="Q5" s="5"/>
    </row>
    <row r="6" spans="1:18" x14ac:dyDescent="0.2">
      <c r="A6" s="137" t="s">
        <v>843</v>
      </c>
      <c r="B6" t="s">
        <v>844</v>
      </c>
      <c r="C6">
        <v>2</v>
      </c>
      <c r="D6" s="8" t="s">
        <v>845</v>
      </c>
      <c r="E6" s="156" t="s">
        <v>2381</v>
      </c>
      <c r="F6" s="156" t="s">
        <v>2381</v>
      </c>
      <c r="G6" s="171" t="s">
        <v>2381</v>
      </c>
      <c r="H6" s="171" t="s">
        <v>2381</v>
      </c>
      <c r="O6" s="307"/>
      <c r="P6" s="307"/>
      <c r="Q6" s="5"/>
    </row>
    <row r="7" spans="1:18" x14ac:dyDescent="0.2">
      <c r="A7" s="137" t="s">
        <v>846</v>
      </c>
      <c r="B7" t="s">
        <v>847</v>
      </c>
      <c r="C7">
        <v>2</v>
      </c>
      <c r="D7" s="8" t="s">
        <v>848</v>
      </c>
      <c r="E7" s="156">
        <v>1850</v>
      </c>
      <c r="F7" s="156">
        <v>1117</v>
      </c>
      <c r="G7" s="177">
        <v>1880</v>
      </c>
      <c r="H7" s="177">
        <v>1258</v>
      </c>
      <c r="O7" s="307"/>
      <c r="P7" s="307"/>
      <c r="R7" s="136"/>
    </row>
    <row r="8" spans="1:18" x14ac:dyDescent="0.2">
      <c r="A8" s="137" t="s">
        <v>849</v>
      </c>
      <c r="B8" t="s">
        <v>850</v>
      </c>
      <c r="C8">
        <v>2</v>
      </c>
      <c r="D8" s="8" t="s">
        <v>851</v>
      </c>
      <c r="E8" s="156">
        <v>2196</v>
      </c>
      <c r="F8" s="156" t="s">
        <v>2381</v>
      </c>
      <c r="G8" s="177">
        <v>2600</v>
      </c>
      <c r="H8" s="177">
        <v>2600</v>
      </c>
      <c r="O8" s="307"/>
      <c r="P8" s="307"/>
      <c r="R8" s="136"/>
    </row>
    <row r="9" spans="1:18" x14ac:dyDescent="0.2">
      <c r="A9" s="176" t="s">
        <v>852</v>
      </c>
      <c r="B9" t="s">
        <v>853</v>
      </c>
      <c r="C9">
        <v>2</v>
      </c>
      <c r="D9" s="8" t="s">
        <v>854</v>
      </c>
      <c r="E9" s="156">
        <v>11820</v>
      </c>
      <c r="F9" s="156">
        <v>11465</v>
      </c>
      <c r="G9" s="177">
        <v>11818</v>
      </c>
      <c r="H9" s="177">
        <v>11445</v>
      </c>
      <c r="O9" s="307"/>
      <c r="P9" s="307"/>
      <c r="R9" s="136"/>
    </row>
    <row r="10" spans="1:18" x14ac:dyDescent="0.2">
      <c r="A10" s="137" t="s">
        <v>855</v>
      </c>
      <c r="B10" t="s">
        <v>856</v>
      </c>
      <c r="C10">
        <v>2</v>
      </c>
      <c r="D10" s="8" t="s">
        <v>857</v>
      </c>
      <c r="E10" s="156">
        <v>17079</v>
      </c>
      <c r="F10" s="156">
        <v>6866</v>
      </c>
      <c r="G10" s="177">
        <v>17054</v>
      </c>
      <c r="H10" s="177">
        <v>7069</v>
      </c>
      <c r="O10" s="307"/>
      <c r="P10" s="307"/>
      <c r="R10" s="136"/>
    </row>
    <row r="11" spans="1:18" x14ac:dyDescent="0.2">
      <c r="A11" s="176" t="s">
        <v>858</v>
      </c>
      <c r="B11" t="s">
        <v>859</v>
      </c>
      <c r="C11">
        <v>2</v>
      </c>
      <c r="D11" s="8" t="s">
        <v>860</v>
      </c>
      <c r="E11" s="156">
        <v>1164</v>
      </c>
      <c r="F11" s="156">
        <v>1107</v>
      </c>
      <c r="G11" s="177">
        <v>1156</v>
      </c>
      <c r="H11" s="177">
        <v>1099</v>
      </c>
      <c r="O11" s="307"/>
      <c r="P11" s="307"/>
      <c r="R11" s="136"/>
    </row>
    <row r="12" spans="1:18" x14ac:dyDescent="0.2">
      <c r="A12" s="137" t="s">
        <v>861</v>
      </c>
      <c r="B12" t="s">
        <v>862</v>
      </c>
      <c r="C12">
        <v>2</v>
      </c>
      <c r="D12" s="8" t="s">
        <v>863</v>
      </c>
      <c r="E12" s="156">
        <v>13978</v>
      </c>
      <c r="F12" s="156">
        <v>0</v>
      </c>
      <c r="G12" s="177">
        <v>13923</v>
      </c>
      <c r="H12" s="177">
        <v>7</v>
      </c>
      <c r="O12" s="307"/>
      <c r="P12" s="307"/>
      <c r="R12" s="136"/>
    </row>
    <row r="13" spans="1:18" x14ac:dyDescent="0.2">
      <c r="A13" s="137" t="s">
        <v>864</v>
      </c>
      <c r="B13" t="s">
        <v>865</v>
      </c>
      <c r="C13">
        <v>2</v>
      </c>
      <c r="D13" s="8" t="s">
        <v>866</v>
      </c>
      <c r="E13" s="156">
        <v>14050</v>
      </c>
      <c r="F13" s="156">
        <v>13750</v>
      </c>
      <c r="G13" s="177">
        <v>13000</v>
      </c>
      <c r="H13" s="177">
        <v>13000</v>
      </c>
      <c r="O13" s="307"/>
      <c r="P13" s="307"/>
      <c r="R13" s="136"/>
    </row>
    <row r="14" spans="1:18" x14ac:dyDescent="0.2">
      <c r="A14" s="137" t="s">
        <v>867</v>
      </c>
      <c r="B14" t="s">
        <v>868</v>
      </c>
      <c r="C14">
        <v>2</v>
      </c>
      <c r="D14" s="8" t="s">
        <v>869</v>
      </c>
      <c r="E14" s="156">
        <v>816</v>
      </c>
      <c r="F14" s="156">
        <v>718</v>
      </c>
      <c r="G14" s="177">
        <v>795</v>
      </c>
      <c r="H14" s="177">
        <v>700</v>
      </c>
      <c r="O14" s="307"/>
      <c r="P14" s="307"/>
    </row>
    <row r="15" spans="1:18" x14ac:dyDescent="0.2">
      <c r="A15" s="54"/>
      <c r="E15"/>
      <c r="F15"/>
      <c r="O15" s="307"/>
      <c r="P15" s="307"/>
    </row>
    <row r="16" spans="1:18" x14ac:dyDescent="0.2">
      <c r="A16" s="224"/>
      <c r="E16"/>
      <c r="F16"/>
      <c r="O16" s="307"/>
      <c r="P16" s="307"/>
    </row>
    <row r="17" spans="1:16" ht="25.5" x14ac:dyDescent="0.2">
      <c r="A17" s="135" t="s">
        <v>870</v>
      </c>
      <c r="B17" s="54" t="s">
        <v>871</v>
      </c>
      <c r="C17">
        <v>2</v>
      </c>
      <c r="D17" s="8" t="s">
        <v>872</v>
      </c>
      <c r="E17"/>
      <c r="F17" s="101">
        <v>2.62</v>
      </c>
      <c r="H17" s="165">
        <v>2.64</v>
      </c>
      <c r="O17" s="307"/>
      <c r="P17" s="307"/>
    </row>
    <row r="18" spans="1:16" ht="25.5" x14ac:dyDescent="0.2">
      <c r="A18" s="137" t="s">
        <v>873</v>
      </c>
      <c r="B18" s="54" t="s">
        <v>874</v>
      </c>
      <c r="C18">
        <v>2</v>
      </c>
      <c r="D18" s="8" t="s">
        <v>875</v>
      </c>
      <c r="E18"/>
      <c r="F18" s="101" t="s">
        <v>2381</v>
      </c>
      <c r="H18" s="68" t="s">
        <v>2381</v>
      </c>
      <c r="O18" s="307"/>
      <c r="P18" s="307"/>
    </row>
    <row r="19" spans="1:16" ht="25.5" x14ac:dyDescent="0.2">
      <c r="A19" s="137" t="s">
        <v>876</v>
      </c>
      <c r="B19" s="54" t="s">
        <v>877</v>
      </c>
      <c r="C19">
        <v>2</v>
      </c>
      <c r="D19" s="8" t="s">
        <v>878</v>
      </c>
      <c r="E19"/>
      <c r="F19" s="101">
        <v>4.17</v>
      </c>
      <c r="H19" s="165">
        <v>4.1399999999999997</v>
      </c>
      <c r="O19" s="307"/>
      <c r="P19" s="307"/>
    </row>
    <row r="20" spans="1:16" ht="25.5" x14ac:dyDescent="0.2">
      <c r="A20" s="137" t="s">
        <v>879</v>
      </c>
      <c r="B20" s="54" t="s">
        <v>880</v>
      </c>
      <c r="C20">
        <v>2</v>
      </c>
      <c r="D20" s="8" t="s">
        <v>881</v>
      </c>
      <c r="E20"/>
      <c r="F20" s="101">
        <v>2.7</v>
      </c>
      <c r="H20" s="165">
        <v>2.48</v>
      </c>
      <c r="O20" s="307"/>
      <c r="P20" s="307"/>
    </row>
    <row r="21" spans="1:16" ht="25.5" x14ac:dyDescent="0.2">
      <c r="A21" s="176" t="s">
        <v>882</v>
      </c>
      <c r="B21" s="54" t="s">
        <v>883</v>
      </c>
      <c r="C21">
        <v>2</v>
      </c>
      <c r="D21" s="8" t="s">
        <v>884</v>
      </c>
      <c r="E21"/>
      <c r="F21" s="101">
        <v>2.81</v>
      </c>
      <c r="H21" s="165">
        <v>2.81</v>
      </c>
      <c r="O21" s="307"/>
      <c r="P21" s="307"/>
    </row>
    <row r="22" spans="1:16" ht="25.5" x14ac:dyDescent="0.2">
      <c r="A22" s="137" t="s">
        <v>885</v>
      </c>
      <c r="B22" s="54" t="s">
        <v>886</v>
      </c>
      <c r="C22">
        <v>2</v>
      </c>
      <c r="D22" s="8" t="s">
        <v>887</v>
      </c>
      <c r="E22"/>
      <c r="F22" s="101">
        <v>3.52</v>
      </c>
      <c r="H22" s="165">
        <v>3.53</v>
      </c>
      <c r="O22" s="307"/>
      <c r="P22" s="307"/>
    </row>
    <row r="23" spans="1:16" ht="25.5" x14ac:dyDescent="0.2">
      <c r="A23" s="176" t="s">
        <v>888</v>
      </c>
      <c r="B23" s="54" t="s">
        <v>889</v>
      </c>
      <c r="C23">
        <v>2</v>
      </c>
      <c r="D23" s="8" t="s">
        <v>890</v>
      </c>
      <c r="E23"/>
      <c r="F23" s="101">
        <v>4.82</v>
      </c>
      <c r="H23" s="165">
        <v>4.83</v>
      </c>
      <c r="O23" s="307"/>
      <c r="P23" s="307"/>
    </row>
    <row r="24" spans="1:16" ht="25.5" x14ac:dyDescent="0.2">
      <c r="A24" s="137" t="s">
        <v>891</v>
      </c>
      <c r="B24" s="54" t="s">
        <v>892</v>
      </c>
      <c r="C24">
        <v>2</v>
      </c>
      <c r="D24" s="8" t="s">
        <v>893</v>
      </c>
      <c r="E24"/>
      <c r="F24" s="101">
        <v>2.88</v>
      </c>
      <c r="H24" s="165">
        <v>2.88</v>
      </c>
      <c r="O24" s="307"/>
      <c r="P24" s="307"/>
    </row>
    <row r="25" spans="1:16" ht="25.5" x14ac:dyDescent="0.2">
      <c r="A25" s="137" t="s">
        <v>894</v>
      </c>
      <c r="B25" s="54" t="s">
        <v>895</v>
      </c>
      <c r="C25">
        <v>2</v>
      </c>
      <c r="D25" s="8" t="s">
        <v>896</v>
      </c>
      <c r="E25"/>
      <c r="F25" s="101">
        <v>3.13</v>
      </c>
      <c r="H25" s="165">
        <v>3.25</v>
      </c>
      <c r="O25" s="307"/>
      <c r="P25" s="307"/>
    </row>
    <row r="26" spans="1:16" ht="25.5" x14ac:dyDescent="0.2">
      <c r="A26" s="137" t="s">
        <v>897</v>
      </c>
      <c r="B26" s="54" t="s">
        <v>898</v>
      </c>
      <c r="C26">
        <v>2</v>
      </c>
      <c r="D26" s="8" t="s">
        <v>899</v>
      </c>
      <c r="E26"/>
      <c r="F26" s="101">
        <v>4.51</v>
      </c>
      <c r="H26" s="165">
        <v>4.5599999999999996</v>
      </c>
      <c r="O26" s="307"/>
      <c r="P26" s="307"/>
    </row>
    <row r="27" spans="1:16" x14ac:dyDescent="0.2">
      <c r="A27" s="54"/>
    </row>
    <row r="28" spans="1:16" x14ac:dyDescent="0.2">
      <c r="A28" s="413" t="s">
        <v>900</v>
      </c>
      <c r="B28" s="412"/>
      <c r="C28" s="412"/>
      <c r="D28" s="412"/>
      <c r="E28" s="412"/>
      <c r="F28" s="412"/>
      <c r="G28" s="412"/>
      <c r="H28" s="412"/>
      <c r="I28" s="412"/>
      <c r="J28" s="412"/>
      <c r="K28" s="412"/>
      <c r="L28" s="412"/>
      <c r="M28" s="412"/>
      <c r="N28" s="412"/>
      <c r="O28" s="412"/>
      <c r="P28" s="412"/>
    </row>
    <row r="29" spans="1:16" ht="27" customHeight="1" x14ac:dyDescent="0.2">
      <c r="A29" s="410" t="s">
        <v>901</v>
      </c>
      <c r="B29" s="412"/>
      <c r="C29" s="412"/>
      <c r="D29" s="412"/>
      <c r="E29" s="412"/>
      <c r="F29" s="412"/>
      <c r="G29" s="412"/>
      <c r="H29" s="412"/>
      <c r="I29" s="412"/>
      <c r="J29" s="412"/>
      <c r="K29" s="412"/>
      <c r="L29" s="412"/>
      <c r="M29" s="412"/>
      <c r="N29" s="412"/>
      <c r="O29" s="412"/>
      <c r="P29" s="412"/>
    </row>
    <row r="30" spans="1:16" x14ac:dyDescent="0.2">
      <c r="A30" s="230" t="s">
        <v>902</v>
      </c>
      <c r="C30" s="3"/>
      <c r="O30" s="3"/>
      <c r="P30" s="3"/>
    </row>
    <row r="31" spans="1:16" x14ac:dyDescent="0.2">
      <c r="A31" s="206"/>
      <c r="C31" s="3"/>
      <c r="O31" s="3"/>
      <c r="P31" s="3"/>
    </row>
    <row r="32" spans="1:16" x14ac:dyDescent="0.2">
      <c r="A32" s="54"/>
      <c r="C32" s="3"/>
      <c r="O32" s="3"/>
      <c r="P32" s="3"/>
    </row>
    <row r="33" spans="1:16" x14ac:dyDescent="0.2">
      <c r="A33" s="54"/>
      <c r="C33" s="3"/>
      <c r="O33" s="3"/>
      <c r="P33" s="3"/>
    </row>
    <row r="34" spans="1:16" x14ac:dyDescent="0.2">
      <c r="A34" s="54"/>
      <c r="C34" s="3"/>
      <c r="O34" s="3"/>
      <c r="P34" s="3"/>
    </row>
    <row r="35" spans="1:16" x14ac:dyDescent="0.2">
      <c r="A35" s="54"/>
      <c r="C35" s="3"/>
      <c r="O35" s="3"/>
      <c r="P35" s="3"/>
    </row>
    <row r="36" spans="1:16" x14ac:dyDescent="0.2">
      <c r="A36" s="54"/>
      <c r="C36" s="3"/>
      <c r="O36" s="3"/>
      <c r="P36" s="3"/>
    </row>
    <row r="37" spans="1:16" x14ac:dyDescent="0.2">
      <c r="A37" s="54"/>
      <c r="C37" s="3"/>
      <c r="O37" s="3"/>
      <c r="P37" s="3"/>
    </row>
    <row r="38" spans="1:16" x14ac:dyDescent="0.2">
      <c r="A38" s="54"/>
      <c r="C38" s="3"/>
      <c r="O38" s="3"/>
      <c r="P38" s="3"/>
    </row>
    <row r="39" spans="1:16" x14ac:dyDescent="0.2">
      <c r="A39" s="54"/>
      <c r="C39" s="3"/>
      <c r="O39" s="3"/>
      <c r="P39" s="3"/>
    </row>
    <row r="40" spans="1:16" x14ac:dyDescent="0.2">
      <c r="A40" s="54"/>
      <c r="C40" s="3"/>
      <c r="O40" s="3"/>
      <c r="P40" s="3"/>
    </row>
    <row r="41" spans="1:16" x14ac:dyDescent="0.2">
      <c r="A41" s="54"/>
      <c r="C41" s="3"/>
      <c r="O41" s="3"/>
      <c r="P41" s="3"/>
    </row>
    <row r="42" spans="1:16" x14ac:dyDescent="0.2">
      <c r="A42" s="54"/>
      <c r="C42" s="3"/>
      <c r="O42" s="3"/>
      <c r="P42" s="3"/>
    </row>
    <row r="43" spans="1:16" x14ac:dyDescent="0.2">
      <c r="A43" s="54"/>
      <c r="C43" s="3"/>
      <c r="O43" s="3"/>
      <c r="P43" s="3"/>
    </row>
    <row r="44" spans="1:16" x14ac:dyDescent="0.2">
      <c r="A44" s="54"/>
      <c r="C44" s="3"/>
      <c r="O44" s="3"/>
      <c r="P44" s="3"/>
    </row>
    <row r="45" spans="1:16" x14ac:dyDescent="0.2">
      <c r="A45" s="54"/>
      <c r="C45" s="3"/>
      <c r="O45" s="3"/>
      <c r="P45" s="3"/>
    </row>
    <row r="46" spans="1:16" x14ac:dyDescent="0.2">
      <c r="A46" s="54"/>
      <c r="C46" s="3"/>
      <c r="O46" s="3"/>
      <c r="P46" s="3"/>
    </row>
    <row r="47" spans="1:16" x14ac:dyDescent="0.2">
      <c r="A47" s="54"/>
      <c r="C47" s="3"/>
      <c r="O47" s="3"/>
      <c r="P47" s="3"/>
    </row>
    <row r="48" spans="1:16" x14ac:dyDescent="0.2">
      <c r="A48" s="54"/>
      <c r="C48" s="3"/>
      <c r="O48" s="3"/>
      <c r="P48" s="3"/>
    </row>
    <row r="49" spans="1:16" x14ac:dyDescent="0.2">
      <c r="A49" s="54"/>
      <c r="C49" s="3"/>
      <c r="O49" s="3"/>
      <c r="P49" s="3"/>
    </row>
    <row r="50" spans="1:16" x14ac:dyDescent="0.2">
      <c r="A50" s="54"/>
      <c r="C50" s="3"/>
      <c r="O50" s="3"/>
      <c r="P50" s="3"/>
    </row>
    <row r="51" spans="1:16" x14ac:dyDescent="0.2">
      <c r="A51" s="54"/>
      <c r="C51" s="3"/>
      <c r="O51" s="3"/>
      <c r="P51" s="3"/>
    </row>
    <row r="52" spans="1:16" x14ac:dyDescent="0.2">
      <c r="A52" s="54"/>
      <c r="C52" s="3"/>
      <c r="O52" s="3"/>
      <c r="P52" s="3"/>
    </row>
    <row r="53" spans="1:16" x14ac:dyDescent="0.2">
      <c r="A53" s="54"/>
      <c r="C53" s="3"/>
      <c r="O53" s="3"/>
      <c r="P53" s="3"/>
    </row>
    <row r="54" spans="1:16" x14ac:dyDescent="0.2">
      <c r="A54" s="54"/>
      <c r="C54" s="3"/>
      <c r="O54" s="3"/>
      <c r="P54" s="3"/>
    </row>
    <row r="55" spans="1:16" x14ac:dyDescent="0.2">
      <c r="A55" s="54"/>
      <c r="C55" s="3"/>
      <c r="O55" s="3"/>
      <c r="P55" s="3"/>
    </row>
    <row r="56" spans="1:16" x14ac:dyDescent="0.2">
      <c r="A56" s="54"/>
      <c r="C56" s="3"/>
      <c r="O56" s="3"/>
      <c r="P56" s="3"/>
    </row>
    <row r="57" spans="1:16" x14ac:dyDescent="0.2">
      <c r="A57" s="54"/>
      <c r="C57" s="3"/>
      <c r="O57" s="3"/>
      <c r="P57" s="3"/>
    </row>
    <row r="58" spans="1:16" x14ac:dyDescent="0.2">
      <c r="A58" s="54"/>
      <c r="C58" s="3"/>
      <c r="O58" s="3"/>
      <c r="P58" s="3"/>
    </row>
    <row r="59" spans="1:16" x14ac:dyDescent="0.2">
      <c r="A59" s="54"/>
      <c r="C59" s="3"/>
      <c r="O59" s="3"/>
      <c r="P59" s="3"/>
    </row>
    <row r="60" spans="1:16" x14ac:dyDescent="0.2">
      <c r="A60" s="54"/>
      <c r="C60" s="3"/>
      <c r="O60" s="3"/>
      <c r="P60" s="3"/>
    </row>
    <row r="61" spans="1:16" x14ac:dyDescent="0.2">
      <c r="A61" s="54"/>
      <c r="C61" s="3"/>
      <c r="O61" s="3"/>
      <c r="P61" s="3"/>
    </row>
    <row r="62" spans="1:16" x14ac:dyDescent="0.2">
      <c r="A62" s="54"/>
      <c r="C62" s="3"/>
      <c r="O62" s="3"/>
      <c r="P62" s="3"/>
    </row>
    <row r="63" spans="1:16" x14ac:dyDescent="0.2">
      <c r="A63" s="54"/>
      <c r="C63" s="3"/>
      <c r="O63" s="3"/>
      <c r="P63" s="3"/>
    </row>
    <row r="64" spans="1:16" x14ac:dyDescent="0.2">
      <c r="A64" s="54"/>
      <c r="C64" s="3"/>
      <c r="O64" s="3"/>
      <c r="P64" s="3"/>
    </row>
    <row r="65" spans="1:16" x14ac:dyDescent="0.2">
      <c r="A65" s="54"/>
      <c r="C65" s="3"/>
      <c r="O65" s="3"/>
      <c r="P65" s="3"/>
    </row>
    <row r="66" spans="1:16" x14ac:dyDescent="0.2">
      <c r="A66" s="54"/>
      <c r="C66" s="3"/>
      <c r="O66" s="3"/>
      <c r="P66" s="3"/>
    </row>
    <row r="67" spans="1:16" x14ac:dyDescent="0.2">
      <c r="A67" s="54"/>
      <c r="C67" s="3"/>
      <c r="O67" s="3"/>
      <c r="P67" s="3"/>
    </row>
    <row r="68" spans="1:16" x14ac:dyDescent="0.2">
      <c r="A68" s="54"/>
      <c r="C68" s="3"/>
      <c r="O68" s="3"/>
      <c r="P68" s="3"/>
    </row>
    <row r="69" spans="1:16" x14ac:dyDescent="0.2">
      <c r="A69" s="54"/>
      <c r="C69" s="3"/>
      <c r="O69" s="3"/>
      <c r="P69" s="3"/>
    </row>
    <row r="70" spans="1:16" x14ac:dyDescent="0.2">
      <c r="A70" s="54"/>
      <c r="C70" s="3"/>
      <c r="O70" s="3"/>
      <c r="P70" s="3"/>
    </row>
    <row r="71" spans="1:16" x14ac:dyDescent="0.2">
      <c r="A71" s="54"/>
      <c r="C71" s="3"/>
      <c r="O71" s="3"/>
      <c r="P71" s="3"/>
    </row>
    <row r="72" spans="1:16" x14ac:dyDescent="0.2">
      <c r="A72" s="54"/>
      <c r="C72" s="3"/>
      <c r="O72" s="3"/>
      <c r="P72" s="3"/>
    </row>
    <row r="73" spans="1:16" x14ac:dyDescent="0.2">
      <c r="A73" s="54"/>
      <c r="C73" s="3"/>
      <c r="O73" s="3"/>
      <c r="P73" s="3"/>
    </row>
    <row r="74" spans="1:16" x14ac:dyDescent="0.2">
      <c r="A74" s="54"/>
      <c r="C74" s="3"/>
      <c r="O74" s="3"/>
      <c r="P74" s="3"/>
    </row>
    <row r="75" spans="1:16" x14ac:dyDescent="0.2">
      <c r="A75" s="54"/>
      <c r="C75" s="3"/>
      <c r="O75" s="3"/>
      <c r="P75" s="3"/>
    </row>
    <row r="76" spans="1:16" x14ac:dyDescent="0.2">
      <c r="A76" s="54"/>
      <c r="C76" s="3"/>
      <c r="O76" s="3"/>
      <c r="P76" s="3"/>
    </row>
    <row r="77" spans="1:16" x14ac:dyDescent="0.2">
      <c r="A77" s="54"/>
      <c r="C77" s="3"/>
      <c r="O77" s="3"/>
      <c r="P77" s="3"/>
    </row>
    <row r="78" spans="1:16" x14ac:dyDescent="0.2">
      <c r="A78" s="54"/>
      <c r="C78" s="3"/>
      <c r="O78" s="3"/>
      <c r="P78" s="3"/>
    </row>
    <row r="79" spans="1:16" x14ac:dyDescent="0.2">
      <c r="A79" s="54"/>
      <c r="C79" s="3"/>
      <c r="O79" s="3"/>
      <c r="P79" s="3"/>
    </row>
    <row r="80" spans="1:16" x14ac:dyDescent="0.2">
      <c r="A80" s="54"/>
      <c r="C80" s="3"/>
      <c r="O80" s="3"/>
      <c r="P80" s="3"/>
    </row>
    <row r="81" spans="1:16" x14ac:dyDescent="0.2">
      <c r="A81" s="54"/>
      <c r="C81" s="3"/>
      <c r="O81" s="3"/>
      <c r="P81" s="3"/>
    </row>
    <row r="82" spans="1:16" x14ac:dyDescent="0.2">
      <c r="A82" s="54"/>
      <c r="C82" s="3"/>
      <c r="O82" s="3"/>
      <c r="P82" s="3"/>
    </row>
    <row r="83" spans="1:16" x14ac:dyDescent="0.2">
      <c r="A83" s="54"/>
      <c r="C83" s="3"/>
      <c r="O83" s="3"/>
      <c r="P83" s="3"/>
    </row>
    <row r="84" spans="1:16" x14ac:dyDescent="0.2">
      <c r="A84" s="54"/>
      <c r="C84" s="3"/>
      <c r="O84" s="3"/>
      <c r="P84" s="3"/>
    </row>
    <row r="85" spans="1:16" x14ac:dyDescent="0.2">
      <c r="A85" s="54"/>
      <c r="C85" s="3"/>
      <c r="O85" s="3"/>
      <c r="P85" s="3"/>
    </row>
    <row r="86" spans="1:16" x14ac:dyDescent="0.2">
      <c r="A86" s="54"/>
      <c r="C86" s="3"/>
      <c r="O86" s="3"/>
      <c r="P86" s="3"/>
    </row>
    <row r="87" spans="1:16" x14ac:dyDescent="0.2">
      <c r="A87" s="54"/>
      <c r="C87" s="3"/>
      <c r="O87" s="3"/>
      <c r="P87" s="3"/>
    </row>
    <row r="88" spans="1:16" x14ac:dyDescent="0.2">
      <c r="A88" s="54"/>
      <c r="C88" s="3"/>
      <c r="O88" s="3"/>
      <c r="P88" s="3"/>
    </row>
    <row r="89" spans="1:16" x14ac:dyDescent="0.2">
      <c r="A89" s="54"/>
      <c r="C89" s="3"/>
      <c r="O89" s="3"/>
      <c r="P89" s="3"/>
    </row>
    <row r="90" spans="1:16" x14ac:dyDescent="0.2">
      <c r="A90" s="54"/>
      <c r="C90" s="3"/>
      <c r="O90" s="3"/>
      <c r="P90" s="3"/>
    </row>
    <row r="91" spans="1:16" x14ac:dyDescent="0.2">
      <c r="A91" s="54"/>
      <c r="C91" s="3"/>
      <c r="O91" s="3"/>
      <c r="P91" s="3"/>
    </row>
    <row r="92" spans="1:16" x14ac:dyDescent="0.2">
      <c r="A92" s="54"/>
      <c r="C92" s="3"/>
      <c r="O92" s="3"/>
      <c r="P92" s="3"/>
    </row>
    <row r="93" spans="1:16" x14ac:dyDescent="0.2">
      <c r="A93" s="54"/>
      <c r="C93" s="3"/>
      <c r="O93" s="3"/>
      <c r="P93" s="3"/>
    </row>
    <row r="94" spans="1:16" x14ac:dyDescent="0.2">
      <c r="A94" s="54"/>
      <c r="C94" s="3"/>
      <c r="O94" s="3"/>
      <c r="P94" s="3"/>
    </row>
    <row r="95" spans="1:16" x14ac:dyDescent="0.2">
      <c r="A95" s="54"/>
      <c r="C95" s="3"/>
      <c r="O95" s="3"/>
      <c r="P95" s="3"/>
    </row>
    <row r="96" spans="1:16" x14ac:dyDescent="0.2">
      <c r="A96" s="54"/>
      <c r="C96" s="3"/>
      <c r="O96" s="3"/>
      <c r="P96" s="3"/>
    </row>
    <row r="97" spans="1:16" x14ac:dyDescent="0.2">
      <c r="A97" s="54"/>
      <c r="C97" s="3"/>
      <c r="O97" s="3"/>
      <c r="P97" s="3"/>
    </row>
    <row r="98" spans="1:16" x14ac:dyDescent="0.2">
      <c r="A98" s="54"/>
      <c r="C98" s="3"/>
      <c r="O98" s="3"/>
      <c r="P98" s="3"/>
    </row>
    <row r="99" spans="1:16" x14ac:dyDescent="0.2">
      <c r="A99" s="54"/>
      <c r="C99" s="3"/>
      <c r="O99" s="3"/>
      <c r="P99" s="3"/>
    </row>
    <row r="100" spans="1:16" x14ac:dyDescent="0.2">
      <c r="A100" s="54"/>
      <c r="C100" s="3"/>
      <c r="O100" s="3"/>
      <c r="P100" s="3"/>
    </row>
    <row r="101" spans="1:16" x14ac:dyDescent="0.2">
      <c r="A101" s="54"/>
      <c r="C101" s="3"/>
      <c r="O101" s="3"/>
      <c r="P101" s="3"/>
    </row>
    <row r="102" spans="1:16" x14ac:dyDescent="0.2">
      <c r="A102" s="54"/>
      <c r="C102" s="3"/>
      <c r="O102" s="3"/>
      <c r="P102" s="3"/>
    </row>
    <row r="103" spans="1:16" x14ac:dyDescent="0.2">
      <c r="A103" s="54"/>
      <c r="C103" s="3"/>
      <c r="O103" s="3"/>
      <c r="P103" s="3"/>
    </row>
    <row r="104" spans="1:16" x14ac:dyDescent="0.2">
      <c r="A104" s="54"/>
      <c r="C104" s="3"/>
      <c r="O104" s="3"/>
      <c r="P104" s="3"/>
    </row>
    <row r="105" spans="1:16" x14ac:dyDescent="0.2">
      <c r="A105" s="54"/>
      <c r="C105" s="3"/>
      <c r="O105" s="3"/>
      <c r="P105" s="3"/>
    </row>
    <row r="106" spans="1:16" x14ac:dyDescent="0.2">
      <c r="A106" s="54"/>
      <c r="C106" s="3"/>
      <c r="O106" s="3"/>
      <c r="P106" s="3"/>
    </row>
    <row r="107" spans="1:16" x14ac:dyDescent="0.2">
      <c r="A107" s="54"/>
      <c r="C107" s="3"/>
      <c r="O107" s="3"/>
      <c r="P107" s="3"/>
    </row>
    <row r="108" spans="1:16" x14ac:dyDescent="0.2">
      <c r="A108" s="54"/>
      <c r="C108" s="3"/>
      <c r="O108" s="3"/>
      <c r="P108" s="3"/>
    </row>
    <row r="109" spans="1:16" x14ac:dyDescent="0.2">
      <c r="A109" s="54"/>
      <c r="C109" s="3"/>
      <c r="O109" s="3"/>
      <c r="P109" s="3"/>
    </row>
    <row r="110" spans="1:16" x14ac:dyDescent="0.2">
      <c r="A110" s="54"/>
      <c r="C110" s="3"/>
      <c r="O110" s="3"/>
      <c r="P110" s="3"/>
    </row>
    <row r="111" spans="1:16" x14ac:dyDescent="0.2">
      <c r="A111" s="54"/>
      <c r="C111" s="3"/>
      <c r="O111" s="3"/>
      <c r="P111" s="3"/>
    </row>
    <row r="112" spans="1:16" x14ac:dyDescent="0.2">
      <c r="A112" s="54"/>
      <c r="C112" s="3"/>
      <c r="O112" s="3"/>
      <c r="P112" s="3"/>
    </row>
    <row r="113" spans="1:16" x14ac:dyDescent="0.2">
      <c r="A113" s="54"/>
      <c r="C113" s="3"/>
      <c r="O113" s="3"/>
      <c r="P113" s="3"/>
    </row>
    <row r="114" spans="1:16" x14ac:dyDescent="0.2">
      <c r="A114" s="54"/>
      <c r="C114" s="3"/>
      <c r="O114" s="3"/>
      <c r="P114" s="3"/>
    </row>
    <row r="115" spans="1:16" x14ac:dyDescent="0.2">
      <c r="A115" s="54"/>
      <c r="C115" s="3"/>
      <c r="O115" s="3"/>
      <c r="P115" s="3"/>
    </row>
    <row r="116" spans="1:16" x14ac:dyDescent="0.2">
      <c r="A116" s="54"/>
      <c r="C116" s="3"/>
      <c r="O116" s="3"/>
      <c r="P116" s="3"/>
    </row>
    <row r="117" spans="1:16" x14ac:dyDescent="0.2">
      <c r="A117" s="54"/>
      <c r="C117" s="3"/>
      <c r="O117" s="3"/>
      <c r="P117" s="3"/>
    </row>
    <row r="118" spans="1:16" x14ac:dyDescent="0.2">
      <c r="A118" s="54"/>
      <c r="C118" s="3"/>
      <c r="O118" s="3"/>
      <c r="P118" s="3"/>
    </row>
    <row r="119" spans="1:16" x14ac:dyDescent="0.2">
      <c r="A119" s="54"/>
      <c r="C119" s="3"/>
      <c r="O119" s="3"/>
      <c r="P119" s="3"/>
    </row>
    <row r="120" spans="1:16" x14ac:dyDescent="0.2">
      <c r="A120" s="54"/>
      <c r="C120" s="3"/>
      <c r="O120" s="3"/>
      <c r="P120" s="3"/>
    </row>
    <row r="121" spans="1:16" x14ac:dyDescent="0.2">
      <c r="A121" s="54"/>
      <c r="C121" s="3"/>
      <c r="O121" s="3"/>
      <c r="P121" s="3"/>
    </row>
    <row r="122" spans="1:16" x14ac:dyDescent="0.2">
      <c r="A122" s="54"/>
      <c r="C122" s="3"/>
      <c r="O122" s="3"/>
      <c r="P122" s="3"/>
    </row>
    <row r="123" spans="1:16" x14ac:dyDescent="0.2">
      <c r="A123" s="54"/>
      <c r="C123" s="3"/>
      <c r="O123" s="3"/>
      <c r="P123" s="3"/>
    </row>
    <row r="124" spans="1:16" x14ac:dyDescent="0.2">
      <c r="A124" s="54"/>
      <c r="C124" s="3"/>
      <c r="O124" s="3"/>
      <c r="P124" s="3"/>
    </row>
    <row r="125" spans="1:16" x14ac:dyDescent="0.2">
      <c r="A125" s="54"/>
      <c r="C125" s="3"/>
      <c r="O125" s="3"/>
      <c r="P125" s="3"/>
    </row>
    <row r="126" spans="1:16" x14ac:dyDescent="0.2">
      <c r="A126" s="54"/>
      <c r="C126" s="3"/>
      <c r="O126" s="3"/>
      <c r="P126" s="3"/>
    </row>
    <row r="127" spans="1:16" x14ac:dyDescent="0.2">
      <c r="A127" s="54"/>
      <c r="C127" s="3"/>
      <c r="O127" s="3"/>
      <c r="P127" s="3"/>
    </row>
    <row r="128" spans="1:16" x14ac:dyDescent="0.2">
      <c r="A128" s="54"/>
      <c r="C128" s="3"/>
      <c r="O128" s="3"/>
      <c r="P128" s="3"/>
    </row>
    <row r="129" spans="1:16" x14ac:dyDescent="0.2">
      <c r="A129" s="54"/>
      <c r="C129" s="3"/>
      <c r="O129" s="3"/>
      <c r="P129" s="3"/>
    </row>
    <row r="130" spans="1:16" x14ac:dyDescent="0.2">
      <c r="A130" s="54"/>
      <c r="C130" s="3"/>
      <c r="O130" s="3"/>
      <c r="P130" s="3"/>
    </row>
    <row r="131" spans="1:16" x14ac:dyDescent="0.2">
      <c r="A131" s="54"/>
      <c r="C131" s="3"/>
      <c r="O131" s="3"/>
      <c r="P131" s="3"/>
    </row>
    <row r="132" spans="1:16" x14ac:dyDescent="0.2">
      <c r="A132" s="54"/>
      <c r="C132" s="3"/>
      <c r="O132" s="3"/>
      <c r="P132" s="3"/>
    </row>
    <row r="133" spans="1:16" x14ac:dyDescent="0.2">
      <c r="A133" s="54"/>
      <c r="C133" s="3"/>
      <c r="O133" s="3"/>
      <c r="P133" s="3"/>
    </row>
    <row r="134" spans="1:16" x14ac:dyDescent="0.2">
      <c r="A134" s="54"/>
      <c r="C134" s="3"/>
      <c r="O134" s="3"/>
      <c r="P134" s="3"/>
    </row>
    <row r="135" spans="1:16" x14ac:dyDescent="0.2">
      <c r="A135" s="54"/>
      <c r="C135" s="3"/>
      <c r="O135" s="3"/>
      <c r="P135" s="3"/>
    </row>
    <row r="136" spans="1:16" x14ac:dyDescent="0.2">
      <c r="A136" s="54"/>
      <c r="C136" s="3"/>
      <c r="O136" s="3"/>
      <c r="P136" s="3"/>
    </row>
    <row r="137" spans="1:16" x14ac:dyDescent="0.2">
      <c r="A137" s="54"/>
      <c r="C137" s="3"/>
      <c r="O137" s="3"/>
      <c r="P137" s="3"/>
    </row>
    <row r="138" spans="1:16" x14ac:dyDescent="0.2">
      <c r="A138" s="54"/>
      <c r="C138" s="3"/>
      <c r="O138" s="3"/>
      <c r="P138" s="3"/>
    </row>
    <row r="139" spans="1:16" x14ac:dyDescent="0.2">
      <c r="A139" s="54"/>
      <c r="C139" s="3"/>
      <c r="O139" s="3"/>
      <c r="P139" s="3"/>
    </row>
    <row r="140" spans="1:16" x14ac:dyDescent="0.2">
      <c r="A140" s="54"/>
      <c r="C140" s="3"/>
      <c r="O140" s="3"/>
      <c r="P140" s="3"/>
    </row>
    <row r="141" spans="1:16" x14ac:dyDescent="0.2">
      <c r="A141" s="54"/>
      <c r="C141" s="3"/>
      <c r="O141" s="3"/>
      <c r="P141" s="3"/>
    </row>
    <row r="142" spans="1:16" x14ac:dyDescent="0.2">
      <c r="A142" s="54"/>
      <c r="C142" s="3"/>
      <c r="O142" s="3"/>
      <c r="P142" s="3"/>
    </row>
    <row r="143" spans="1:16" x14ac:dyDescent="0.2">
      <c r="A143" s="54"/>
      <c r="C143" s="3"/>
      <c r="O143" s="3"/>
      <c r="P143" s="3"/>
    </row>
    <row r="144" spans="1:16" x14ac:dyDescent="0.2">
      <c r="A144" s="54"/>
      <c r="C144" s="3"/>
      <c r="O144" s="3"/>
      <c r="P144" s="3"/>
    </row>
    <row r="145" spans="1:16" x14ac:dyDescent="0.2">
      <c r="A145" s="54"/>
      <c r="C145" s="3"/>
      <c r="O145" s="3"/>
      <c r="P145" s="3"/>
    </row>
    <row r="146" spans="1:16" x14ac:dyDescent="0.2">
      <c r="A146" s="54"/>
      <c r="C146" s="3"/>
      <c r="O146" s="3"/>
      <c r="P146" s="3"/>
    </row>
    <row r="147" spans="1:16" x14ac:dyDescent="0.2">
      <c r="A147" s="54"/>
      <c r="C147" s="3"/>
      <c r="O147" s="3"/>
      <c r="P147" s="3"/>
    </row>
    <row r="148" spans="1:16" x14ac:dyDescent="0.2">
      <c r="A148" s="54"/>
      <c r="C148" s="3"/>
      <c r="O148" s="3"/>
      <c r="P148" s="3"/>
    </row>
    <row r="149" spans="1:16" x14ac:dyDescent="0.2">
      <c r="A149" s="54"/>
      <c r="C149" s="3"/>
      <c r="O149" s="3"/>
      <c r="P149" s="3"/>
    </row>
    <row r="150" spans="1:16" x14ac:dyDescent="0.2">
      <c r="A150" s="54"/>
      <c r="C150" s="3"/>
      <c r="O150" s="3"/>
      <c r="P150" s="3"/>
    </row>
    <row r="151" spans="1:16" x14ac:dyDescent="0.2">
      <c r="A151" s="54"/>
      <c r="C151" s="3"/>
      <c r="O151" s="3"/>
      <c r="P151" s="3"/>
    </row>
    <row r="152" spans="1:16" x14ac:dyDescent="0.2">
      <c r="A152" s="54"/>
      <c r="C152" s="3"/>
      <c r="O152" s="3"/>
      <c r="P152" s="3"/>
    </row>
    <row r="153" spans="1:16" x14ac:dyDescent="0.2">
      <c r="A153" s="54"/>
      <c r="C153" s="3"/>
      <c r="O153" s="3"/>
      <c r="P153" s="3"/>
    </row>
    <row r="154" spans="1:16" x14ac:dyDescent="0.2">
      <c r="A154" s="54"/>
      <c r="C154" s="3"/>
      <c r="O154" s="3"/>
      <c r="P154" s="3"/>
    </row>
    <row r="155" spans="1:16" x14ac:dyDescent="0.2">
      <c r="A155" s="54"/>
      <c r="C155" s="3"/>
      <c r="O155" s="3"/>
      <c r="P155" s="3"/>
    </row>
    <row r="156" spans="1:16" x14ac:dyDescent="0.2">
      <c r="A156" s="54"/>
      <c r="C156" s="3"/>
      <c r="O156" s="3"/>
      <c r="P156" s="3"/>
    </row>
    <row r="157" spans="1:16" x14ac:dyDescent="0.2">
      <c r="A157" s="54"/>
      <c r="C157" s="3"/>
      <c r="O157" s="3"/>
      <c r="P157" s="3"/>
    </row>
  </sheetData>
  <mergeCells count="8">
    <mergeCell ref="A29:P29"/>
    <mergeCell ref="A28:P28"/>
    <mergeCell ref="O3:P3"/>
    <mergeCell ref="M3:N3"/>
    <mergeCell ref="K3:L3"/>
    <mergeCell ref="I3:J3"/>
    <mergeCell ref="G3:H3"/>
    <mergeCell ref="E3:F3"/>
  </mergeCells>
  <phoneticPr fontId="13" type="noConversion"/>
  <conditionalFormatting sqref="E5:F14">
    <cfRule type="cellIs" dxfId="2681" priority="23" stopIfTrue="1" operator="equal">
      <formula>"-"</formula>
    </cfRule>
    <cfRule type="containsText" dxfId="2680" priority="24" stopIfTrue="1" operator="containsText" text="leer">
      <formula>NOT(ISERROR(SEARCH("leer",E5)))</formula>
    </cfRule>
  </conditionalFormatting>
  <conditionalFormatting sqref="E5:F14">
    <cfRule type="cellIs" dxfId="2679" priority="21" stopIfTrue="1" operator="equal">
      <formula>"-"</formula>
    </cfRule>
    <cfRule type="containsText" dxfId="2678" priority="22" stopIfTrue="1" operator="containsText" text="leer">
      <formula>NOT(ISERROR(SEARCH("leer",E5)))</formula>
    </cfRule>
  </conditionalFormatting>
  <conditionalFormatting sqref="F17:F26">
    <cfRule type="cellIs" dxfId="2677" priority="19" stopIfTrue="1" operator="equal">
      <formula>"-"</formula>
    </cfRule>
    <cfRule type="containsText" dxfId="2676" priority="20" stopIfTrue="1" operator="containsText" text="leer">
      <formula>NOT(ISERROR(SEARCH("leer",F17)))</formula>
    </cfRule>
  </conditionalFormatting>
  <conditionalFormatting sqref="F17:F26">
    <cfRule type="cellIs" dxfId="2675" priority="17" stopIfTrue="1" operator="equal">
      <formula>"-"</formula>
    </cfRule>
    <cfRule type="containsText" dxfId="2674" priority="18" stopIfTrue="1" operator="containsText" text="leer">
      <formula>NOT(ISERROR(SEARCH("leer",F17)))</formula>
    </cfRule>
  </conditionalFormatting>
  <conditionalFormatting sqref="F17:F26">
    <cfRule type="cellIs" dxfId="2673" priority="15" stopIfTrue="1" operator="equal">
      <formula>"-"</formula>
    </cfRule>
    <cfRule type="containsText" dxfId="2672" priority="16" stopIfTrue="1" operator="containsText" text="leer">
      <formula>NOT(ISERROR(SEARCH("leer",F17)))</formula>
    </cfRule>
  </conditionalFormatting>
  <conditionalFormatting sqref="F17:F26">
    <cfRule type="cellIs" dxfId="2671" priority="13" stopIfTrue="1" operator="equal">
      <formula>"-"</formula>
    </cfRule>
    <cfRule type="containsText" dxfId="2670" priority="14" stopIfTrue="1" operator="containsText" text="leer">
      <formula>NOT(ISERROR(SEARCH("leer",F17)))</formula>
    </cfRule>
  </conditionalFormatting>
  <conditionalFormatting sqref="G5:H14">
    <cfRule type="cellIs" dxfId="2669" priority="11" stopIfTrue="1" operator="equal">
      <formula>"-"</formula>
    </cfRule>
    <cfRule type="containsText" dxfId="2668" priority="12" stopIfTrue="1" operator="containsText" text="leer">
      <formula>NOT(ISERROR(SEARCH("leer",G5)))</formula>
    </cfRule>
  </conditionalFormatting>
  <conditionalFormatting sqref="G5:H14">
    <cfRule type="cellIs" dxfId="2667" priority="10" stopIfTrue="1" operator="equal">
      <formula>"-"</formula>
    </cfRule>
  </conditionalFormatting>
  <conditionalFormatting sqref="G5:H14">
    <cfRule type="cellIs" dxfId="2666" priority="8" stopIfTrue="1" operator="equal">
      <formula>"-"</formula>
    </cfRule>
    <cfRule type="containsText" dxfId="2665" priority="9" stopIfTrue="1" operator="containsText" text="leer">
      <formula>NOT(ISERROR(SEARCH("leer",G5)))</formula>
    </cfRule>
  </conditionalFormatting>
  <conditionalFormatting sqref="G5:H14">
    <cfRule type="cellIs" dxfId="2664" priority="7" stopIfTrue="1" operator="equal">
      <formula>"-"</formula>
    </cfRule>
  </conditionalFormatting>
  <conditionalFormatting sqref="H17:H26">
    <cfRule type="cellIs" dxfId="2663" priority="5" stopIfTrue="1" operator="equal">
      <formula>"-"</formula>
    </cfRule>
    <cfRule type="containsText" dxfId="2662" priority="6" stopIfTrue="1" operator="containsText" text="leer">
      <formula>NOT(ISERROR(SEARCH("leer",H17)))</formula>
    </cfRule>
  </conditionalFormatting>
  <conditionalFormatting sqref="H17:H26">
    <cfRule type="cellIs" dxfId="2661" priority="4" stopIfTrue="1" operator="equal">
      <formula>"-"</formula>
    </cfRule>
  </conditionalFormatting>
  <conditionalFormatting sqref="H17:H26">
    <cfRule type="cellIs" dxfId="2660" priority="2" stopIfTrue="1" operator="equal">
      <formula>"-"</formula>
    </cfRule>
    <cfRule type="containsText" dxfId="2659" priority="3" stopIfTrue="1" operator="containsText" text="leer">
      <formula>NOT(ISERROR(SEARCH("leer",H17)))</formula>
    </cfRule>
  </conditionalFormatting>
  <conditionalFormatting sqref="H17:H26">
    <cfRule type="cellIs" dxfId="2658" priority="1" stopIfTrue="1" operator="equal">
      <formula>"-"</formula>
    </cfRule>
  </conditionalFormatting>
  <hyperlinks>
    <hyperlink ref="A1" location="Index!A1" display="zurück"/>
  </hyperlinks>
  <pageMargins left="0.79000000000000015" right="0.79000000000000015" top="0.98" bottom="0.98" header="0.51" footer="0.51"/>
  <pageSetup paperSize="9" scale="35"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Ruler="0" zoomScale="70" zoomScaleNormal="70" workbookViewId="0"/>
  </sheetViews>
  <sheetFormatPr baseColWidth="10" defaultColWidth="11.42578125" defaultRowHeight="12.75" x14ac:dyDescent="0.2"/>
  <cols>
    <col min="1" max="1" width="80.140625" customWidth="1"/>
  </cols>
  <sheetData>
    <row r="1" spans="1:2" s="5" customFormat="1" x14ac:dyDescent="0.2">
      <c r="A1" s="92" t="s">
        <v>54</v>
      </c>
    </row>
    <row r="2" spans="1:2" s="5" customFormat="1" x14ac:dyDescent="0.2">
      <c r="A2" s="92"/>
    </row>
    <row r="3" spans="1:2" ht="15.75" x14ac:dyDescent="0.25">
      <c r="A3" s="107" t="s">
        <v>55</v>
      </c>
      <c r="B3" s="5" t="s">
        <v>107</v>
      </c>
    </row>
    <row r="4" spans="1:2" x14ac:dyDescent="0.2">
      <c r="B4" t="s">
        <v>2370</v>
      </c>
    </row>
    <row r="5" spans="1:2" ht="38.25" x14ac:dyDescent="0.2">
      <c r="A5" s="212" t="s">
        <v>56</v>
      </c>
    </row>
    <row r="6" spans="1:2" x14ac:dyDescent="0.2">
      <c r="A6" s="105"/>
    </row>
    <row r="7" spans="1:2" ht="25.5" x14ac:dyDescent="0.2">
      <c r="A7" s="105" t="s">
        <v>57</v>
      </c>
    </row>
    <row r="8" spans="1:2" x14ac:dyDescent="0.2">
      <c r="A8" s="105"/>
    </row>
    <row r="9" spans="1:2" ht="38.25" x14ac:dyDescent="0.2">
      <c r="A9" s="213" t="s">
        <v>58</v>
      </c>
      <c r="B9" s="5"/>
    </row>
    <row r="22" spans="1:1" x14ac:dyDescent="0.2">
      <c r="A22" s="54"/>
    </row>
  </sheetData>
  <phoneticPr fontId="13" type="noConversion"/>
  <hyperlinks>
    <hyperlink ref="A1" location="Index!A1" display="zurück"/>
  </hyperlinks>
  <pageMargins left="0.78740157499999996" right="0.78740157499999996" top="0.984251969" bottom="0.984251969"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F39"/>
  <sheetViews>
    <sheetView showRuler="0" zoomScale="70" zoomScaleNormal="70" workbookViewId="0"/>
  </sheetViews>
  <sheetFormatPr baseColWidth="10" defaultColWidth="10.7109375" defaultRowHeight="12.75" x14ac:dyDescent="0.2"/>
  <cols>
    <col min="1" max="1" width="42.85546875" style="5" customWidth="1"/>
    <col min="2" max="2" width="16.28515625" style="5" customWidth="1"/>
    <col min="3" max="3" width="9.140625" style="5" customWidth="1"/>
    <col min="4" max="4" width="12.28515625" style="8" customWidth="1"/>
    <col min="5" max="10" width="6.7109375" style="8" bestFit="1" customWidth="1"/>
    <col min="11" max="11" width="3" style="8" bestFit="1" customWidth="1"/>
    <col min="12" max="12" width="6.7109375" style="8" bestFit="1" customWidth="1"/>
    <col min="13" max="13" width="3" style="5" bestFit="1" customWidth="1"/>
    <col min="14" max="14" width="6.7109375" style="5" bestFit="1" customWidth="1"/>
    <col min="15" max="15" width="3" style="5" bestFit="1" customWidth="1"/>
    <col min="16" max="16" width="6.7109375" style="5" bestFit="1" customWidth="1"/>
    <col min="17" max="17" width="3" style="5" bestFit="1" customWidth="1"/>
    <col min="18" max="18" width="6.7109375" style="5" bestFit="1" customWidth="1"/>
    <col min="19" max="19" width="3" style="5" bestFit="1" customWidth="1"/>
    <col min="20" max="20" width="6.7109375" style="5" bestFit="1" customWidth="1"/>
    <col min="21" max="21" width="3" style="5" bestFit="1" customWidth="1"/>
    <col min="22" max="16384" width="10.7109375" style="5"/>
  </cols>
  <sheetData>
    <row r="1" spans="1:32" x14ac:dyDescent="0.2">
      <c r="A1" s="92" t="s">
        <v>903</v>
      </c>
      <c r="D1" s="5"/>
      <c r="E1" s="5"/>
      <c r="F1" s="5"/>
      <c r="G1" s="5"/>
      <c r="H1" s="5"/>
      <c r="I1" s="5"/>
      <c r="J1" s="5"/>
      <c r="K1" s="5"/>
      <c r="L1" s="5"/>
    </row>
    <row r="2" spans="1:32" x14ac:dyDescent="0.2">
      <c r="A2" s="92"/>
      <c r="D2" s="5"/>
      <c r="E2" s="5"/>
      <c r="F2" s="5"/>
      <c r="G2" s="5"/>
      <c r="H2" s="5"/>
      <c r="I2" s="5"/>
      <c r="J2" s="5"/>
      <c r="K2" s="5"/>
      <c r="L2" s="5"/>
    </row>
    <row r="3" spans="1:32" x14ac:dyDescent="0.2">
      <c r="A3" s="4" t="s">
        <v>904</v>
      </c>
      <c r="C3" t="s">
        <v>905</v>
      </c>
      <c r="D3" s="5" t="s">
        <v>906</v>
      </c>
      <c r="E3" s="23">
        <v>2005</v>
      </c>
      <c r="F3" s="23">
        <v>2006</v>
      </c>
      <c r="G3" s="23">
        <v>2007</v>
      </c>
      <c r="H3" s="23">
        <v>2008</v>
      </c>
      <c r="I3" s="23">
        <v>2009</v>
      </c>
      <c r="J3" s="23">
        <v>2010</v>
      </c>
      <c r="K3" s="23"/>
      <c r="L3" s="23">
        <v>2011</v>
      </c>
      <c r="M3" s="23"/>
      <c r="N3" s="23">
        <v>2012</v>
      </c>
      <c r="P3" s="23">
        <v>2013</v>
      </c>
      <c r="Q3" s="23"/>
      <c r="R3" s="4">
        <v>2014</v>
      </c>
      <c r="T3" s="314">
        <v>2015</v>
      </c>
      <c r="U3" s="313"/>
    </row>
    <row r="4" spans="1:32" x14ac:dyDescent="0.2">
      <c r="A4" s="4"/>
      <c r="C4" s="8"/>
      <c r="M4" s="8"/>
      <c r="N4" s="8"/>
      <c r="O4" s="8"/>
      <c r="P4" s="8"/>
      <c r="Q4" s="8"/>
      <c r="R4" s="8"/>
      <c r="S4" s="8"/>
      <c r="T4" s="307"/>
      <c r="U4" s="307"/>
    </row>
    <row r="5" spans="1:32" x14ac:dyDescent="0.2">
      <c r="A5" s="4" t="s">
        <v>907</v>
      </c>
      <c r="E5" s="5"/>
      <c r="F5" s="5"/>
      <c r="G5" s="5"/>
      <c r="H5" s="5"/>
      <c r="I5" s="5"/>
      <c r="J5" s="5"/>
      <c r="K5" s="5"/>
      <c r="L5" s="5"/>
      <c r="N5" s="8"/>
      <c r="O5" s="8"/>
      <c r="P5" s="8"/>
      <c r="Q5" s="8"/>
      <c r="R5" s="8"/>
      <c r="S5" s="8"/>
      <c r="T5" s="307"/>
      <c r="U5" s="307"/>
    </row>
    <row r="6" spans="1:32" x14ac:dyDescent="0.2">
      <c r="A6" s="12" t="s">
        <v>908</v>
      </c>
      <c r="B6" s="5" t="s">
        <v>909</v>
      </c>
      <c r="C6" s="8"/>
      <c r="E6" s="13">
        <v>74</v>
      </c>
      <c r="F6" s="13">
        <v>74</v>
      </c>
      <c r="G6" s="8">
        <v>74</v>
      </c>
      <c r="H6" s="8">
        <v>74</v>
      </c>
      <c r="I6" s="68">
        <v>74</v>
      </c>
      <c r="J6" s="68">
        <v>75</v>
      </c>
      <c r="K6" s="68"/>
      <c r="L6" s="68">
        <v>75</v>
      </c>
      <c r="M6" s="68"/>
      <c r="N6" s="165">
        <v>76</v>
      </c>
      <c r="O6" s="8"/>
      <c r="P6" s="8">
        <v>76</v>
      </c>
      <c r="Q6" s="8"/>
      <c r="R6" s="8">
        <v>76</v>
      </c>
      <c r="S6" s="8"/>
      <c r="T6" s="307">
        <v>76.900000000000006</v>
      </c>
      <c r="U6" s="307"/>
    </row>
    <row r="7" spans="1:32" x14ac:dyDescent="0.2">
      <c r="A7" s="12"/>
      <c r="C7" s="8"/>
      <c r="E7" s="13"/>
      <c r="F7" s="13"/>
      <c r="I7" s="68"/>
      <c r="M7" s="8"/>
      <c r="N7" s="8"/>
      <c r="O7" s="8"/>
      <c r="P7" s="8"/>
      <c r="Q7" s="8"/>
      <c r="R7" s="8"/>
      <c r="S7" s="8"/>
      <c r="T7" s="307"/>
      <c r="U7" s="307"/>
    </row>
    <row r="8" spans="1:32" s="45" customFormat="1" x14ac:dyDescent="0.2">
      <c r="A8" s="4" t="s">
        <v>910</v>
      </c>
      <c r="C8" s="61"/>
      <c r="D8" s="8"/>
      <c r="E8" s="68"/>
      <c r="F8" s="68"/>
      <c r="G8" s="68"/>
      <c r="H8" s="68"/>
      <c r="I8" s="68"/>
      <c r="J8" s="68"/>
      <c r="K8" s="68"/>
      <c r="L8" s="68"/>
      <c r="M8" s="68"/>
      <c r="N8" s="8"/>
      <c r="O8" s="8"/>
      <c r="P8" s="8"/>
      <c r="Q8" s="8"/>
      <c r="R8" s="8"/>
      <c r="S8" s="8"/>
      <c r="T8" s="307"/>
      <c r="U8" s="307"/>
    </row>
    <row r="9" spans="1:32" s="14" customFormat="1" x14ac:dyDescent="0.2">
      <c r="A9" s="65" t="s">
        <v>911</v>
      </c>
      <c r="B9" s="45" t="s">
        <v>912</v>
      </c>
      <c r="C9" s="165" t="s">
        <v>913</v>
      </c>
      <c r="D9" s="8"/>
      <c r="E9" s="68" t="s">
        <v>2381</v>
      </c>
      <c r="F9" s="80">
        <v>83</v>
      </c>
      <c r="G9" s="68">
        <v>82</v>
      </c>
      <c r="H9" s="68">
        <v>82</v>
      </c>
      <c r="I9" s="68">
        <v>85</v>
      </c>
      <c r="J9" s="68">
        <v>85</v>
      </c>
      <c r="K9" s="165" t="s">
        <v>2410</v>
      </c>
      <c r="L9" s="68">
        <v>86</v>
      </c>
      <c r="M9" s="165" t="s">
        <v>2410</v>
      </c>
      <c r="N9" s="165">
        <v>86</v>
      </c>
      <c r="O9" s="165" t="s">
        <v>2410</v>
      </c>
      <c r="P9" s="8">
        <v>85</v>
      </c>
      <c r="Q9" s="165" t="s">
        <v>2410</v>
      </c>
      <c r="R9" s="8">
        <v>84</v>
      </c>
      <c r="S9" s="8"/>
      <c r="T9" s="307">
        <v>83</v>
      </c>
      <c r="U9" s="307"/>
    </row>
    <row r="10" spans="1:32" s="14" customFormat="1" x14ac:dyDescent="0.2">
      <c r="A10" s="14" t="s">
        <v>914</v>
      </c>
      <c r="B10" s="14" t="s">
        <v>915</v>
      </c>
      <c r="C10" s="17">
        <v>1</v>
      </c>
      <c r="D10" s="23"/>
      <c r="E10" s="68" t="s">
        <v>2381</v>
      </c>
      <c r="F10" s="68">
        <v>47</v>
      </c>
      <c r="G10" s="68">
        <v>47</v>
      </c>
      <c r="H10" s="68">
        <v>46</v>
      </c>
      <c r="I10" s="68">
        <v>46</v>
      </c>
      <c r="J10" s="68">
        <v>45</v>
      </c>
      <c r="K10" s="165" t="s">
        <v>2410</v>
      </c>
      <c r="L10" s="68">
        <v>42</v>
      </c>
      <c r="M10" s="165" t="s">
        <v>2410</v>
      </c>
      <c r="N10" s="165">
        <v>45</v>
      </c>
      <c r="O10" s="165" t="s">
        <v>2410</v>
      </c>
      <c r="P10" s="68">
        <v>18</v>
      </c>
      <c r="Q10" s="68" t="s">
        <v>2411</v>
      </c>
      <c r="R10" s="68">
        <v>17</v>
      </c>
      <c r="S10" s="68" t="s">
        <v>2411</v>
      </c>
      <c r="T10" s="311">
        <v>18.5</v>
      </c>
      <c r="U10" s="311"/>
    </row>
    <row r="11" spans="1:32" s="14" customFormat="1" x14ac:dyDescent="0.2">
      <c r="C11" s="17"/>
      <c r="D11" s="8"/>
      <c r="E11" s="68"/>
      <c r="F11" s="68"/>
      <c r="G11" s="68"/>
      <c r="H11" s="68"/>
      <c r="I11" s="68"/>
      <c r="J11" s="68"/>
      <c r="K11" s="68"/>
      <c r="L11" s="68"/>
      <c r="M11" s="68"/>
      <c r="N11" s="8"/>
      <c r="O11" s="8"/>
      <c r="P11" s="8"/>
      <c r="Q11" s="8"/>
      <c r="R11" s="8"/>
      <c r="S11" s="8"/>
      <c r="T11" s="307"/>
      <c r="U11" s="307"/>
    </row>
    <row r="12" spans="1:32" x14ac:dyDescent="0.2">
      <c r="A12" s="4" t="s">
        <v>916</v>
      </c>
      <c r="E12" s="5"/>
      <c r="F12" s="5"/>
      <c r="G12" s="5"/>
      <c r="H12" s="55"/>
      <c r="I12" s="68"/>
      <c r="J12" s="5"/>
      <c r="K12" s="5"/>
      <c r="L12" s="5"/>
      <c r="N12" s="8"/>
      <c r="O12" s="8"/>
      <c r="P12" s="8"/>
      <c r="Q12" s="8"/>
      <c r="R12" s="8"/>
      <c r="S12" s="8"/>
      <c r="T12" s="307"/>
      <c r="U12" s="307"/>
      <c r="W12"/>
      <c r="X12"/>
      <c r="Y12"/>
      <c r="Z12"/>
      <c r="AA12"/>
      <c r="AB12"/>
      <c r="AC12"/>
      <c r="AD12"/>
      <c r="AE12" s="91"/>
      <c r="AF12" s="91"/>
    </row>
    <row r="13" spans="1:32" x14ac:dyDescent="0.2">
      <c r="A13" s="12" t="s">
        <v>917</v>
      </c>
      <c r="B13" s="5" t="s">
        <v>918</v>
      </c>
      <c r="C13" s="8" t="s">
        <v>919</v>
      </c>
      <c r="E13" s="8">
        <v>6.3</v>
      </c>
      <c r="F13" s="5">
        <v>6.1</v>
      </c>
      <c r="G13" s="5">
        <v>6.3</v>
      </c>
      <c r="H13" s="59">
        <v>6.9</v>
      </c>
      <c r="I13" s="89">
        <v>9</v>
      </c>
      <c r="J13" s="68">
        <v>9.8000000000000007</v>
      </c>
      <c r="K13" s="68"/>
      <c r="L13" s="89">
        <v>10.199999999999999</v>
      </c>
      <c r="M13" s="68"/>
      <c r="N13" s="165">
        <v>10.6</v>
      </c>
      <c r="O13" s="8"/>
      <c r="P13" s="8">
        <v>10.9</v>
      </c>
      <c r="Q13" s="8"/>
      <c r="R13" s="8">
        <v>10.9</v>
      </c>
      <c r="S13" s="8"/>
      <c r="T13" s="307">
        <v>10.7</v>
      </c>
      <c r="U13" s="307"/>
      <c r="W13"/>
      <c r="X13"/>
      <c r="Y13"/>
      <c r="Z13"/>
      <c r="AA13"/>
      <c r="AB13"/>
      <c r="AC13"/>
      <c r="AD13"/>
      <c r="AE13" s="91"/>
      <c r="AF13" s="91"/>
    </row>
    <row r="14" spans="1:32" x14ac:dyDescent="0.2">
      <c r="A14" s="12"/>
      <c r="F14" s="5"/>
      <c r="G14" s="5"/>
      <c r="H14" s="59"/>
      <c r="I14" s="68"/>
      <c r="J14" s="5"/>
      <c r="K14" s="5"/>
      <c r="L14" s="5"/>
      <c r="N14" s="8"/>
      <c r="O14" s="8"/>
      <c r="P14" s="8"/>
      <c r="Q14" s="8"/>
      <c r="R14" s="8"/>
      <c r="S14" s="8"/>
      <c r="T14" s="307"/>
      <c r="U14" s="307"/>
      <c r="W14"/>
      <c r="X14"/>
      <c r="Y14"/>
      <c r="Z14"/>
      <c r="AA14"/>
      <c r="AB14"/>
      <c r="AC14"/>
      <c r="AD14"/>
      <c r="AE14" s="91"/>
      <c r="AF14" s="91"/>
    </row>
    <row r="15" spans="1:32" x14ac:dyDescent="0.2">
      <c r="A15" s="4" t="s">
        <v>920</v>
      </c>
      <c r="C15" s="8"/>
      <c r="I15" s="68"/>
      <c r="M15" s="8"/>
      <c r="N15" s="8"/>
      <c r="O15" s="8"/>
      <c r="P15" s="8"/>
      <c r="Q15" s="8"/>
      <c r="R15" s="8"/>
      <c r="S15" s="8"/>
      <c r="T15" s="307"/>
      <c r="U15" s="307"/>
    </row>
    <row r="16" spans="1:32" ht="25.5" x14ac:dyDescent="0.2">
      <c r="A16" s="162" t="s">
        <v>921</v>
      </c>
      <c r="B16" s="5" t="s">
        <v>922</v>
      </c>
      <c r="C16" s="68" t="s">
        <v>923</v>
      </c>
      <c r="E16" s="13">
        <v>15</v>
      </c>
      <c r="F16" s="13">
        <v>15</v>
      </c>
      <c r="G16" s="8">
        <v>15</v>
      </c>
      <c r="H16" s="8">
        <v>15</v>
      </c>
      <c r="I16" s="68">
        <v>15.67</v>
      </c>
      <c r="J16" s="68">
        <v>16</v>
      </c>
      <c r="K16" s="68"/>
      <c r="L16" s="68">
        <v>16</v>
      </c>
      <c r="M16" s="68"/>
      <c r="N16" s="165">
        <v>15.3</v>
      </c>
      <c r="O16" s="68"/>
      <c r="P16" s="8">
        <v>15.1</v>
      </c>
      <c r="Q16" s="68"/>
      <c r="R16" s="8">
        <v>15.2</v>
      </c>
      <c r="S16" s="8"/>
      <c r="T16" s="307">
        <v>15.3</v>
      </c>
      <c r="U16" s="311" t="s">
        <v>2412</v>
      </c>
    </row>
    <row r="17" spans="1:22" x14ac:dyDescent="0.2">
      <c r="A17" s="4"/>
      <c r="C17" s="8"/>
      <c r="M17" s="8"/>
      <c r="N17" s="8"/>
      <c r="O17" s="8"/>
      <c r="P17" s="8"/>
      <c r="Q17" s="8"/>
      <c r="R17" s="8"/>
      <c r="S17" s="8"/>
      <c r="T17" s="8"/>
      <c r="U17" s="8"/>
    </row>
    <row r="18" spans="1:22" x14ac:dyDescent="0.2">
      <c r="C18" s="8"/>
      <c r="M18" s="8"/>
      <c r="N18" s="8"/>
      <c r="O18" s="8"/>
      <c r="P18" s="8"/>
      <c r="Q18" s="8"/>
      <c r="R18" s="8"/>
      <c r="S18" s="8"/>
      <c r="T18" s="26"/>
      <c r="U18" s="8"/>
    </row>
    <row r="19" spans="1:22" x14ac:dyDescent="0.2">
      <c r="A19" s="192" t="s">
        <v>924</v>
      </c>
      <c r="B19" s="190"/>
      <c r="C19" s="8"/>
      <c r="M19" s="8"/>
      <c r="N19" s="8"/>
      <c r="O19" s="8"/>
      <c r="P19" s="8"/>
      <c r="Q19" s="8"/>
      <c r="R19" s="8"/>
      <c r="S19" s="8"/>
      <c r="T19" s="8"/>
      <c r="U19" s="8"/>
    </row>
    <row r="20" spans="1:22" x14ac:dyDescent="0.2">
      <c r="A20" s="192" t="s">
        <v>925</v>
      </c>
      <c r="B20" s="190"/>
      <c r="C20" s="8"/>
      <c r="M20" s="8"/>
      <c r="N20" s="8"/>
      <c r="O20" s="8"/>
      <c r="P20" s="8"/>
      <c r="Q20" s="8"/>
      <c r="R20" s="8"/>
      <c r="S20" s="8"/>
      <c r="T20" s="8"/>
      <c r="U20" s="8"/>
    </row>
    <row r="21" spans="1:22" x14ac:dyDescent="0.2">
      <c r="A21" s="192" t="s">
        <v>926</v>
      </c>
      <c r="B21" s="193"/>
      <c r="C21" s="8"/>
      <c r="M21" s="8"/>
      <c r="N21" s="8"/>
      <c r="O21" s="8"/>
      <c r="P21" s="8"/>
      <c r="Q21" s="8"/>
      <c r="R21" s="8"/>
      <c r="S21" s="8"/>
      <c r="T21" s="26"/>
      <c r="U21" s="8"/>
    </row>
    <row r="22" spans="1:22" x14ac:dyDescent="0.2">
      <c r="A22" s="192" t="s">
        <v>927</v>
      </c>
      <c r="B22" s="189"/>
      <c r="C22" s="8"/>
      <c r="M22" s="8"/>
      <c r="N22" s="8"/>
      <c r="O22" s="8"/>
      <c r="P22" s="8"/>
      <c r="Q22" s="8"/>
      <c r="R22" s="8"/>
      <c r="S22" s="8"/>
      <c r="T22" s="8"/>
      <c r="U22" s="8"/>
    </row>
    <row r="23" spans="1:22" x14ac:dyDescent="0.2">
      <c r="A23" s="192" t="s">
        <v>928</v>
      </c>
      <c r="C23" s="8"/>
      <c r="M23" s="8"/>
      <c r="N23" s="8"/>
      <c r="O23" s="8"/>
      <c r="P23" s="8"/>
      <c r="Q23" s="8"/>
      <c r="R23" s="8"/>
      <c r="S23" s="8"/>
      <c r="T23" s="8"/>
      <c r="U23" s="8"/>
      <c r="V23" s="14"/>
    </row>
    <row r="24" spans="1:22" x14ac:dyDescent="0.2">
      <c r="A24" s="192" t="s">
        <v>929</v>
      </c>
    </row>
    <row r="25" spans="1:22" x14ac:dyDescent="0.2">
      <c r="A25" s="192" t="s">
        <v>930</v>
      </c>
    </row>
    <row r="26" spans="1:22" x14ac:dyDescent="0.2">
      <c r="A26" s="192" t="s">
        <v>931</v>
      </c>
    </row>
    <row r="27" spans="1:22" x14ac:dyDescent="0.2">
      <c r="C27" s="8"/>
      <c r="M27" s="8"/>
      <c r="N27" s="8"/>
      <c r="O27" s="8"/>
      <c r="P27" s="8"/>
      <c r="Q27" s="8"/>
      <c r="R27" s="8"/>
      <c r="S27" s="8"/>
      <c r="T27" s="8"/>
      <c r="U27" s="8"/>
    </row>
    <row r="36" spans="1:1" x14ac:dyDescent="0.2">
      <c r="A36" s="14"/>
    </row>
    <row r="39" spans="1:1" x14ac:dyDescent="0.2">
      <c r="A39" s="14"/>
    </row>
  </sheetData>
  <phoneticPr fontId="13" type="noConversion"/>
  <conditionalFormatting sqref="J6:K6">
    <cfRule type="cellIs" dxfId="2657" priority="199" stopIfTrue="1" operator="equal">
      <formula>"-"</formula>
    </cfRule>
    <cfRule type="containsText" dxfId="2656" priority="200" stopIfTrue="1" operator="containsText" text="leer">
      <formula>NOT(ISERROR(SEARCH("leer",J6)))</formula>
    </cfRule>
  </conditionalFormatting>
  <conditionalFormatting sqref="J9:J10">
    <cfRule type="cellIs" dxfId="2655" priority="197" stopIfTrue="1" operator="equal">
      <formula>"-"</formula>
    </cfRule>
    <cfRule type="containsText" dxfId="2654" priority="198" stopIfTrue="1" operator="containsText" text="leer">
      <formula>NOT(ISERROR(SEARCH("leer",J9)))</formula>
    </cfRule>
  </conditionalFormatting>
  <conditionalFormatting sqref="J13:K13">
    <cfRule type="cellIs" dxfId="2653" priority="195" stopIfTrue="1" operator="equal">
      <formula>"-"</formula>
    </cfRule>
    <cfRule type="containsText" dxfId="2652" priority="196" stopIfTrue="1" operator="containsText" text="leer">
      <formula>NOT(ISERROR(SEARCH("leer",J13)))</formula>
    </cfRule>
  </conditionalFormatting>
  <conditionalFormatting sqref="J16:K16">
    <cfRule type="cellIs" dxfId="2651" priority="193" stopIfTrue="1" operator="equal">
      <formula>"-"</formula>
    </cfRule>
    <cfRule type="containsText" dxfId="2650" priority="194" stopIfTrue="1" operator="containsText" text="leer">
      <formula>NOT(ISERROR(SEARCH("leer",J16)))</formula>
    </cfRule>
  </conditionalFormatting>
  <conditionalFormatting sqref="L6:M6">
    <cfRule type="cellIs" dxfId="2649" priority="191" stopIfTrue="1" operator="equal">
      <formula>"-"</formula>
    </cfRule>
    <cfRule type="containsText" dxfId="2648" priority="192" stopIfTrue="1" operator="containsText" text="leer">
      <formula>NOT(ISERROR(SEARCH("leer",L6)))</formula>
    </cfRule>
  </conditionalFormatting>
  <conditionalFormatting sqref="L9:M10">
    <cfRule type="cellIs" dxfId="2647" priority="189" stopIfTrue="1" operator="equal">
      <formula>"-"</formula>
    </cfRule>
    <cfRule type="containsText" dxfId="2646" priority="190" stopIfTrue="1" operator="containsText" text="leer">
      <formula>NOT(ISERROR(SEARCH("leer",L9)))</formula>
    </cfRule>
  </conditionalFormatting>
  <conditionalFormatting sqref="L13:M13">
    <cfRule type="cellIs" dxfId="2645" priority="187" stopIfTrue="1" operator="equal">
      <formula>"-"</formula>
    </cfRule>
    <cfRule type="containsText" dxfId="2644" priority="188" stopIfTrue="1" operator="containsText" text="leer">
      <formula>NOT(ISERROR(SEARCH("leer",L13)))</formula>
    </cfRule>
  </conditionalFormatting>
  <conditionalFormatting sqref="L16:M16">
    <cfRule type="cellIs" dxfId="2643" priority="185" stopIfTrue="1" operator="equal">
      <formula>"-"</formula>
    </cfRule>
    <cfRule type="containsText" dxfId="2642" priority="186" stopIfTrue="1" operator="containsText" text="leer">
      <formula>NOT(ISERROR(SEARCH("leer",L16)))</formula>
    </cfRule>
  </conditionalFormatting>
  <conditionalFormatting sqref="L6:M6">
    <cfRule type="cellIs" dxfId="2641" priority="183" stopIfTrue="1" operator="equal">
      <formula>"-"</formula>
    </cfRule>
    <cfRule type="containsText" dxfId="2640" priority="184" stopIfTrue="1" operator="containsText" text="leer">
      <formula>NOT(ISERROR(SEARCH("leer",L6)))</formula>
    </cfRule>
  </conditionalFormatting>
  <conditionalFormatting sqref="L6:M6">
    <cfRule type="cellIs" dxfId="2639" priority="181" stopIfTrue="1" operator="equal">
      <formula>"-"</formula>
    </cfRule>
    <cfRule type="containsText" dxfId="2638" priority="182" stopIfTrue="1" operator="containsText" text="leer">
      <formula>NOT(ISERROR(SEARCH("leer",L6)))</formula>
    </cfRule>
  </conditionalFormatting>
  <conditionalFormatting sqref="L6:M6">
    <cfRule type="cellIs" dxfId="2637" priority="179" stopIfTrue="1" operator="equal">
      <formula>"-"</formula>
    </cfRule>
    <cfRule type="containsText" dxfId="2636" priority="180" stopIfTrue="1" operator="containsText" text="leer">
      <formula>NOT(ISERROR(SEARCH("leer",L6)))</formula>
    </cfRule>
  </conditionalFormatting>
  <conditionalFormatting sqref="L6:M6">
    <cfRule type="cellIs" dxfId="2635" priority="177" stopIfTrue="1" operator="equal">
      <formula>"-"</formula>
    </cfRule>
    <cfRule type="containsText" dxfId="2634" priority="178" stopIfTrue="1" operator="containsText" text="leer">
      <formula>NOT(ISERROR(SEARCH("leer",L6)))</formula>
    </cfRule>
  </conditionalFormatting>
  <conditionalFormatting sqref="L6:M6">
    <cfRule type="cellIs" dxfId="2633" priority="175" stopIfTrue="1" operator="equal">
      <formula>"-"</formula>
    </cfRule>
    <cfRule type="containsText" dxfId="2632" priority="176" stopIfTrue="1" operator="containsText" text="leer">
      <formula>NOT(ISERROR(SEARCH("leer",L6)))</formula>
    </cfRule>
  </conditionalFormatting>
  <conditionalFormatting sqref="L9:M10">
    <cfRule type="cellIs" dxfId="2631" priority="173" stopIfTrue="1" operator="equal">
      <formula>"-"</formula>
    </cfRule>
    <cfRule type="containsText" dxfId="2630" priority="174" stopIfTrue="1" operator="containsText" text="leer">
      <formula>NOT(ISERROR(SEARCH("leer",L9)))</formula>
    </cfRule>
  </conditionalFormatting>
  <conditionalFormatting sqref="L9:M10">
    <cfRule type="cellIs" dxfId="2629" priority="171" stopIfTrue="1" operator="equal">
      <formula>"-"</formula>
    </cfRule>
    <cfRule type="containsText" dxfId="2628" priority="172" stopIfTrue="1" operator="containsText" text="leer">
      <formula>NOT(ISERROR(SEARCH("leer",L9)))</formula>
    </cfRule>
  </conditionalFormatting>
  <conditionalFormatting sqref="L9:M10">
    <cfRule type="cellIs" dxfId="2627" priority="169" stopIfTrue="1" operator="equal">
      <formula>"-"</formula>
    </cfRule>
    <cfRule type="containsText" dxfId="2626" priority="170" stopIfTrue="1" operator="containsText" text="leer">
      <formula>NOT(ISERROR(SEARCH("leer",L9)))</formula>
    </cfRule>
  </conditionalFormatting>
  <conditionalFormatting sqref="L9:M10">
    <cfRule type="cellIs" dxfId="2625" priority="167" stopIfTrue="1" operator="equal">
      <formula>"-"</formula>
    </cfRule>
    <cfRule type="containsText" dxfId="2624" priority="168" stopIfTrue="1" operator="containsText" text="leer">
      <formula>NOT(ISERROR(SEARCH("leer",L9)))</formula>
    </cfRule>
  </conditionalFormatting>
  <conditionalFormatting sqref="L9:M10">
    <cfRule type="cellIs" dxfId="2623" priority="165" stopIfTrue="1" operator="equal">
      <formula>"-"</formula>
    </cfRule>
    <cfRule type="containsText" dxfId="2622" priority="166" stopIfTrue="1" operator="containsText" text="leer">
      <formula>NOT(ISERROR(SEARCH("leer",L9)))</formula>
    </cfRule>
  </conditionalFormatting>
  <conditionalFormatting sqref="L13:M13">
    <cfRule type="cellIs" dxfId="2621" priority="163" stopIfTrue="1" operator="equal">
      <formula>"-"</formula>
    </cfRule>
    <cfRule type="containsText" dxfId="2620" priority="164" stopIfTrue="1" operator="containsText" text="leer">
      <formula>NOT(ISERROR(SEARCH("leer",L13)))</formula>
    </cfRule>
  </conditionalFormatting>
  <conditionalFormatting sqref="L13:M13">
    <cfRule type="cellIs" dxfId="2619" priority="161" stopIfTrue="1" operator="equal">
      <formula>"-"</formula>
    </cfRule>
    <cfRule type="containsText" dxfId="2618" priority="162" stopIfTrue="1" operator="containsText" text="leer">
      <formula>NOT(ISERROR(SEARCH("leer",L13)))</formula>
    </cfRule>
  </conditionalFormatting>
  <conditionalFormatting sqref="L13:M13">
    <cfRule type="cellIs" dxfId="2617" priority="159" stopIfTrue="1" operator="equal">
      <formula>"-"</formula>
    </cfRule>
    <cfRule type="containsText" dxfId="2616" priority="160" stopIfTrue="1" operator="containsText" text="leer">
      <formula>NOT(ISERROR(SEARCH("leer",L13)))</formula>
    </cfRule>
  </conditionalFormatting>
  <conditionalFormatting sqref="L13:M13">
    <cfRule type="cellIs" dxfId="2615" priority="157" stopIfTrue="1" operator="equal">
      <formula>"-"</formula>
    </cfRule>
    <cfRule type="containsText" dxfId="2614" priority="158" stopIfTrue="1" operator="containsText" text="leer">
      <formula>NOT(ISERROR(SEARCH("leer",L13)))</formula>
    </cfRule>
  </conditionalFormatting>
  <conditionalFormatting sqref="L13:M13">
    <cfRule type="cellIs" dxfId="2613" priority="155" stopIfTrue="1" operator="equal">
      <formula>"-"</formula>
    </cfRule>
    <cfRule type="containsText" dxfId="2612" priority="156" stopIfTrue="1" operator="containsText" text="leer">
      <formula>NOT(ISERROR(SEARCH("leer",L13)))</formula>
    </cfRule>
  </conditionalFormatting>
  <conditionalFormatting sqref="L16:M16">
    <cfRule type="cellIs" dxfId="2611" priority="153" stopIfTrue="1" operator="equal">
      <formula>"-"</formula>
    </cfRule>
    <cfRule type="containsText" dxfId="2610" priority="154" stopIfTrue="1" operator="containsText" text="leer">
      <formula>NOT(ISERROR(SEARCH("leer",L16)))</formula>
    </cfRule>
  </conditionalFormatting>
  <conditionalFormatting sqref="L16:M16">
    <cfRule type="cellIs" dxfId="2609" priority="151" stopIfTrue="1" operator="equal">
      <formula>"-"</formula>
    </cfRule>
    <cfRule type="containsText" dxfId="2608" priority="152" stopIfTrue="1" operator="containsText" text="leer">
      <formula>NOT(ISERROR(SEARCH("leer",L16)))</formula>
    </cfRule>
  </conditionalFormatting>
  <conditionalFormatting sqref="L16:M16">
    <cfRule type="cellIs" dxfId="2607" priority="149" stopIfTrue="1" operator="equal">
      <formula>"-"</formula>
    </cfRule>
    <cfRule type="containsText" dxfId="2606" priority="150" stopIfTrue="1" operator="containsText" text="leer">
      <formula>NOT(ISERROR(SEARCH("leer",L16)))</formula>
    </cfRule>
  </conditionalFormatting>
  <conditionalFormatting sqref="L16:M16">
    <cfRule type="cellIs" dxfId="2605" priority="147" stopIfTrue="1" operator="equal">
      <formula>"-"</formula>
    </cfRule>
    <cfRule type="containsText" dxfId="2604" priority="148" stopIfTrue="1" operator="containsText" text="leer">
      <formula>NOT(ISERROR(SEARCH("leer",L16)))</formula>
    </cfRule>
  </conditionalFormatting>
  <conditionalFormatting sqref="L16:M16">
    <cfRule type="cellIs" dxfId="2603" priority="145" stopIfTrue="1" operator="equal">
      <formula>"-"</formula>
    </cfRule>
    <cfRule type="containsText" dxfId="2602" priority="146" stopIfTrue="1" operator="containsText" text="leer">
      <formula>NOT(ISERROR(SEARCH("leer",L16)))</formula>
    </cfRule>
  </conditionalFormatting>
  <conditionalFormatting sqref="M9">
    <cfRule type="cellIs" dxfId="2601" priority="143" stopIfTrue="1" operator="equal">
      <formula>"-"</formula>
    </cfRule>
    <cfRule type="containsText" dxfId="2600" priority="144" stopIfTrue="1" operator="containsText" text="leer">
      <formula>NOT(ISERROR(SEARCH("leer",M9)))</formula>
    </cfRule>
  </conditionalFormatting>
  <conditionalFormatting sqref="M10">
    <cfRule type="cellIs" dxfId="2599" priority="141" stopIfTrue="1" operator="equal">
      <formula>"-"</formula>
    </cfRule>
    <cfRule type="containsText" dxfId="2598" priority="142" stopIfTrue="1" operator="containsText" text="leer">
      <formula>NOT(ISERROR(SEARCH("leer",M10)))</formula>
    </cfRule>
  </conditionalFormatting>
  <conditionalFormatting sqref="M10">
    <cfRule type="cellIs" dxfId="2597" priority="139" stopIfTrue="1" operator="equal">
      <formula>"-"</formula>
    </cfRule>
    <cfRule type="containsText" dxfId="2596" priority="140" stopIfTrue="1" operator="containsText" text="leer">
      <formula>NOT(ISERROR(SEARCH("leer",M10)))</formula>
    </cfRule>
  </conditionalFormatting>
  <conditionalFormatting sqref="M10">
    <cfRule type="cellIs" dxfId="2595" priority="137" stopIfTrue="1" operator="equal">
      <formula>"-"</formula>
    </cfRule>
    <cfRule type="containsText" dxfId="2594" priority="138" stopIfTrue="1" operator="containsText" text="leer">
      <formula>NOT(ISERROR(SEARCH("leer",M10)))</formula>
    </cfRule>
  </conditionalFormatting>
  <conditionalFormatting sqref="K9">
    <cfRule type="cellIs" dxfId="2593" priority="135" stopIfTrue="1" operator="equal">
      <formula>"-"</formula>
    </cfRule>
    <cfRule type="containsText" dxfId="2592" priority="136" stopIfTrue="1" operator="containsText" text="leer">
      <formula>NOT(ISERROR(SEARCH("leer",K9)))</formula>
    </cfRule>
  </conditionalFormatting>
  <conditionalFormatting sqref="K9">
    <cfRule type="cellIs" dxfId="2591" priority="133" stopIfTrue="1" operator="equal">
      <formula>"-"</formula>
    </cfRule>
    <cfRule type="containsText" dxfId="2590" priority="134" stopIfTrue="1" operator="containsText" text="leer">
      <formula>NOT(ISERROR(SEARCH("leer",K9)))</formula>
    </cfRule>
  </conditionalFormatting>
  <conditionalFormatting sqref="K9">
    <cfRule type="cellIs" dxfId="2589" priority="131" stopIfTrue="1" operator="equal">
      <formula>"-"</formula>
    </cfRule>
    <cfRule type="containsText" dxfId="2588" priority="132" stopIfTrue="1" operator="containsText" text="leer">
      <formula>NOT(ISERROR(SEARCH("leer",K9)))</formula>
    </cfRule>
  </conditionalFormatting>
  <conditionalFormatting sqref="K9">
    <cfRule type="cellIs" dxfId="2587" priority="129" stopIfTrue="1" operator="equal">
      <formula>"-"</formula>
    </cfRule>
    <cfRule type="containsText" dxfId="2586" priority="130" stopIfTrue="1" operator="containsText" text="leer">
      <formula>NOT(ISERROR(SEARCH("leer",K9)))</formula>
    </cfRule>
  </conditionalFormatting>
  <conditionalFormatting sqref="K9">
    <cfRule type="cellIs" dxfId="2585" priority="127" stopIfTrue="1" operator="equal">
      <formula>"-"</formula>
    </cfRule>
    <cfRule type="containsText" dxfId="2584" priority="128" stopIfTrue="1" operator="containsText" text="leer">
      <formula>NOT(ISERROR(SEARCH("leer",K9)))</formula>
    </cfRule>
  </conditionalFormatting>
  <conditionalFormatting sqref="K9">
    <cfRule type="cellIs" dxfId="2583" priority="125" stopIfTrue="1" operator="equal">
      <formula>"-"</formula>
    </cfRule>
    <cfRule type="containsText" dxfId="2582" priority="126" stopIfTrue="1" operator="containsText" text="leer">
      <formula>NOT(ISERROR(SEARCH("leer",K9)))</formula>
    </cfRule>
  </conditionalFormatting>
  <conditionalFormatting sqref="K9">
    <cfRule type="cellIs" dxfId="2581" priority="123" stopIfTrue="1" operator="equal">
      <formula>"-"</formula>
    </cfRule>
    <cfRule type="containsText" dxfId="2580" priority="124" stopIfTrue="1" operator="containsText" text="leer">
      <formula>NOT(ISERROR(SEARCH("leer",K9)))</formula>
    </cfRule>
  </conditionalFormatting>
  <conditionalFormatting sqref="K10">
    <cfRule type="cellIs" dxfId="2579" priority="121" stopIfTrue="1" operator="equal">
      <formula>"-"</formula>
    </cfRule>
    <cfRule type="containsText" dxfId="2578" priority="122" stopIfTrue="1" operator="containsText" text="leer">
      <formula>NOT(ISERROR(SEARCH("leer",K10)))</formula>
    </cfRule>
  </conditionalFormatting>
  <conditionalFormatting sqref="K10">
    <cfRule type="cellIs" dxfId="2577" priority="119" stopIfTrue="1" operator="equal">
      <formula>"-"</formula>
    </cfRule>
    <cfRule type="containsText" dxfId="2576" priority="120" stopIfTrue="1" operator="containsText" text="leer">
      <formula>NOT(ISERROR(SEARCH("leer",K10)))</formula>
    </cfRule>
  </conditionalFormatting>
  <conditionalFormatting sqref="K10">
    <cfRule type="cellIs" dxfId="2575" priority="117" stopIfTrue="1" operator="equal">
      <formula>"-"</formula>
    </cfRule>
    <cfRule type="containsText" dxfId="2574" priority="118" stopIfTrue="1" operator="containsText" text="leer">
      <formula>NOT(ISERROR(SEARCH("leer",K10)))</formula>
    </cfRule>
  </conditionalFormatting>
  <conditionalFormatting sqref="K10">
    <cfRule type="cellIs" dxfId="2573" priority="115" stopIfTrue="1" operator="equal">
      <formula>"-"</formula>
    </cfRule>
    <cfRule type="containsText" dxfId="2572" priority="116" stopIfTrue="1" operator="containsText" text="leer">
      <formula>NOT(ISERROR(SEARCH("leer",K10)))</formula>
    </cfRule>
  </conditionalFormatting>
  <conditionalFormatting sqref="K10">
    <cfRule type="cellIs" dxfId="2571" priority="113" stopIfTrue="1" operator="equal">
      <formula>"-"</formula>
    </cfRule>
    <cfRule type="containsText" dxfId="2570" priority="114" stopIfTrue="1" operator="containsText" text="leer">
      <formula>NOT(ISERROR(SEARCH("leer",K10)))</formula>
    </cfRule>
  </conditionalFormatting>
  <conditionalFormatting sqref="K10">
    <cfRule type="cellIs" dxfId="2569" priority="111" stopIfTrue="1" operator="equal">
      <formula>"-"</formula>
    </cfRule>
    <cfRule type="containsText" dxfId="2568" priority="112" stopIfTrue="1" operator="containsText" text="leer">
      <formula>NOT(ISERROR(SEARCH("leer",K10)))</formula>
    </cfRule>
  </conditionalFormatting>
  <conditionalFormatting sqref="K10">
    <cfRule type="cellIs" dxfId="2567" priority="109" stopIfTrue="1" operator="equal">
      <formula>"-"</formula>
    </cfRule>
    <cfRule type="containsText" dxfId="2566" priority="110" stopIfTrue="1" operator="containsText" text="leer">
      <formula>NOT(ISERROR(SEARCH("leer",K10)))</formula>
    </cfRule>
  </conditionalFormatting>
  <conditionalFormatting sqref="N6">
    <cfRule type="cellIs" dxfId="2565" priority="107" stopIfTrue="1" operator="equal">
      <formula>"-"</formula>
    </cfRule>
    <cfRule type="containsText" dxfId="2564" priority="108" stopIfTrue="1" operator="containsText" text="leer">
      <formula>NOT(ISERROR(SEARCH("leer",N6)))</formula>
    </cfRule>
  </conditionalFormatting>
  <conditionalFormatting sqref="N6">
    <cfRule type="cellIs" dxfId="2563" priority="106" stopIfTrue="1" operator="equal">
      <formula>"-"</formula>
    </cfRule>
  </conditionalFormatting>
  <conditionalFormatting sqref="N6">
    <cfRule type="cellIs" dxfId="2562" priority="104" stopIfTrue="1" operator="equal">
      <formula>"-"</formula>
    </cfRule>
    <cfRule type="containsText" dxfId="2561" priority="105" stopIfTrue="1" operator="containsText" text="leer">
      <formula>NOT(ISERROR(SEARCH("leer",N6)))</formula>
    </cfRule>
  </conditionalFormatting>
  <conditionalFormatting sqref="N6">
    <cfRule type="cellIs" dxfId="2560" priority="103" stopIfTrue="1" operator="equal">
      <formula>"-"</formula>
    </cfRule>
  </conditionalFormatting>
  <conditionalFormatting sqref="N9:N10">
    <cfRule type="cellIs" dxfId="2559" priority="101" stopIfTrue="1" operator="equal">
      <formula>"-"</formula>
    </cfRule>
    <cfRule type="containsText" dxfId="2558" priority="102" stopIfTrue="1" operator="containsText" text="leer">
      <formula>NOT(ISERROR(SEARCH("leer",N9)))</formula>
    </cfRule>
  </conditionalFormatting>
  <conditionalFormatting sqref="N9:N10">
    <cfRule type="cellIs" dxfId="2557" priority="100" stopIfTrue="1" operator="equal">
      <formula>"-"</formula>
    </cfRule>
  </conditionalFormatting>
  <conditionalFormatting sqref="N9:N10">
    <cfRule type="cellIs" dxfId="2556" priority="98" stopIfTrue="1" operator="equal">
      <formula>"-"</formula>
    </cfRule>
    <cfRule type="containsText" dxfId="2555" priority="99" stopIfTrue="1" operator="containsText" text="leer">
      <formula>NOT(ISERROR(SEARCH("leer",N9)))</formula>
    </cfRule>
  </conditionalFormatting>
  <conditionalFormatting sqref="N9:N10">
    <cfRule type="cellIs" dxfId="2554" priority="97" stopIfTrue="1" operator="equal">
      <formula>"-"</formula>
    </cfRule>
  </conditionalFormatting>
  <conditionalFormatting sqref="N13">
    <cfRule type="cellIs" dxfId="2553" priority="95" stopIfTrue="1" operator="equal">
      <formula>"-"</formula>
    </cfRule>
    <cfRule type="containsText" dxfId="2552" priority="96" stopIfTrue="1" operator="containsText" text="leer">
      <formula>NOT(ISERROR(SEARCH("leer",N13)))</formula>
    </cfRule>
  </conditionalFormatting>
  <conditionalFormatting sqref="N13">
    <cfRule type="cellIs" dxfId="2551" priority="94" stopIfTrue="1" operator="equal">
      <formula>"-"</formula>
    </cfRule>
  </conditionalFormatting>
  <conditionalFormatting sqref="N13">
    <cfRule type="cellIs" dxfId="2550" priority="92" stopIfTrue="1" operator="equal">
      <formula>"-"</formula>
    </cfRule>
    <cfRule type="containsText" dxfId="2549" priority="93" stopIfTrue="1" operator="containsText" text="leer">
      <formula>NOT(ISERROR(SEARCH("leer",N13)))</formula>
    </cfRule>
  </conditionalFormatting>
  <conditionalFormatting sqref="N13">
    <cfRule type="cellIs" dxfId="2548" priority="91" stopIfTrue="1" operator="equal">
      <formula>"-"</formula>
    </cfRule>
  </conditionalFormatting>
  <conditionalFormatting sqref="N16">
    <cfRule type="cellIs" dxfId="2547" priority="89" stopIfTrue="1" operator="equal">
      <formula>"-"</formula>
    </cfRule>
    <cfRule type="containsText" dxfId="2546" priority="90" stopIfTrue="1" operator="containsText" text="leer">
      <formula>NOT(ISERROR(SEARCH("leer",N16)))</formula>
    </cfRule>
  </conditionalFormatting>
  <conditionalFormatting sqref="N16">
    <cfRule type="cellIs" dxfId="2545" priority="88" stopIfTrue="1" operator="equal">
      <formula>"-"</formula>
    </cfRule>
  </conditionalFormatting>
  <conditionalFormatting sqref="N16">
    <cfRule type="cellIs" dxfId="2544" priority="86" stopIfTrue="1" operator="equal">
      <formula>"-"</formula>
    </cfRule>
    <cfRule type="containsText" dxfId="2543" priority="87" stopIfTrue="1" operator="containsText" text="leer">
      <formula>NOT(ISERROR(SEARCH("leer",N16)))</formula>
    </cfRule>
  </conditionalFormatting>
  <conditionalFormatting sqref="N16">
    <cfRule type="cellIs" dxfId="2542" priority="85" stopIfTrue="1" operator="equal">
      <formula>"-"</formula>
    </cfRule>
  </conditionalFormatting>
  <conditionalFormatting sqref="O9">
    <cfRule type="cellIs" dxfId="2541" priority="83" stopIfTrue="1" operator="equal">
      <formula>"-"</formula>
    </cfRule>
    <cfRule type="containsText" dxfId="2540" priority="84" stopIfTrue="1" operator="containsText" text="leer">
      <formula>NOT(ISERROR(SEARCH("leer",O9)))</formula>
    </cfRule>
  </conditionalFormatting>
  <conditionalFormatting sqref="O9">
    <cfRule type="cellIs" dxfId="2539" priority="81" stopIfTrue="1" operator="equal">
      <formula>"-"</formula>
    </cfRule>
    <cfRule type="containsText" dxfId="2538" priority="82" stopIfTrue="1" operator="containsText" text="leer">
      <formula>NOT(ISERROR(SEARCH("leer",O9)))</formula>
    </cfRule>
  </conditionalFormatting>
  <conditionalFormatting sqref="O9">
    <cfRule type="cellIs" dxfId="2537" priority="79" stopIfTrue="1" operator="equal">
      <formula>"-"</formula>
    </cfRule>
    <cfRule type="containsText" dxfId="2536" priority="80" stopIfTrue="1" operator="containsText" text="leer">
      <formula>NOT(ISERROR(SEARCH("leer",O9)))</formula>
    </cfRule>
  </conditionalFormatting>
  <conditionalFormatting sqref="O9">
    <cfRule type="cellIs" dxfId="2535" priority="77" stopIfTrue="1" operator="equal">
      <formula>"-"</formula>
    </cfRule>
    <cfRule type="containsText" dxfId="2534" priority="78" stopIfTrue="1" operator="containsText" text="leer">
      <formula>NOT(ISERROR(SEARCH("leer",O9)))</formula>
    </cfRule>
  </conditionalFormatting>
  <conditionalFormatting sqref="O9">
    <cfRule type="cellIs" dxfId="2533" priority="75" stopIfTrue="1" operator="equal">
      <formula>"-"</formula>
    </cfRule>
    <cfRule type="containsText" dxfId="2532" priority="76" stopIfTrue="1" operator="containsText" text="leer">
      <formula>NOT(ISERROR(SEARCH("leer",O9)))</formula>
    </cfRule>
  </conditionalFormatting>
  <conditionalFormatting sqref="O9">
    <cfRule type="cellIs" dxfId="2531" priority="73" stopIfTrue="1" operator="equal">
      <formula>"-"</formula>
    </cfRule>
    <cfRule type="containsText" dxfId="2530" priority="74" stopIfTrue="1" operator="containsText" text="leer">
      <formula>NOT(ISERROR(SEARCH("leer",O9)))</formula>
    </cfRule>
  </conditionalFormatting>
  <conditionalFormatting sqref="O9">
    <cfRule type="cellIs" dxfId="2529" priority="71" stopIfTrue="1" operator="equal">
      <formula>"-"</formula>
    </cfRule>
    <cfRule type="containsText" dxfId="2528" priority="72" stopIfTrue="1" operator="containsText" text="leer">
      <formula>NOT(ISERROR(SEARCH("leer",O9)))</formula>
    </cfRule>
  </conditionalFormatting>
  <conditionalFormatting sqref="O10">
    <cfRule type="cellIs" dxfId="2527" priority="69" stopIfTrue="1" operator="equal">
      <formula>"-"</formula>
    </cfRule>
    <cfRule type="containsText" dxfId="2526" priority="70" stopIfTrue="1" operator="containsText" text="leer">
      <formula>NOT(ISERROR(SEARCH("leer",O10)))</formula>
    </cfRule>
  </conditionalFormatting>
  <conditionalFormatting sqref="O10">
    <cfRule type="cellIs" dxfId="2525" priority="67" stopIfTrue="1" operator="equal">
      <formula>"-"</formula>
    </cfRule>
    <cfRule type="containsText" dxfId="2524" priority="68" stopIfTrue="1" operator="containsText" text="leer">
      <formula>NOT(ISERROR(SEARCH("leer",O10)))</formula>
    </cfRule>
  </conditionalFormatting>
  <conditionalFormatting sqref="O10">
    <cfRule type="cellIs" dxfId="2523" priority="65" stopIfTrue="1" operator="equal">
      <formula>"-"</formula>
    </cfRule>
    <cfRule type="containsText" dxfId="2522" priority="66" stopIfTrue="1" operator="containsText" text="leer">
      <formula>NOT(ISERROR(SEARCH("leer",O10)))</formula>
    </cfRule>
  </conditionalFormatting>
  <conditionalFormatting sqref="O10">
    <cfRule type="cellIs" dxfId="2521" priority="63" stopIfTrue="1" operator="equal">
      <formula>"-"</formula>
    </cfRule>
    <cfRule type="containsText" dxfId="2520" priority="64" stopIfTrue="1" operator="containsText" text="leer">
      <formula>NOT(ISERROR(SEARCH("leer",O10)))</formula>
    </cfRule>
  </conditionalFormatting>
  <conditionalFormatting sqref="O10">
    <cfRule type="cellIs" dxfId="2519" priority="61" stopIfTrue="1" operator="equal">
      <formula>"-"</formula>
    </cfRule>
    <cfRule type="containsText" dxfId="2518" priority="62" stopIfTrue="1" operator="containsText" text="leer">
      <formula>NOT(ISERROR(SEARCH("leer",O10)))</formula>
    </cfRule>
  </conditionalFormatting>
  <conditionalFormatting sqref="O10">
    <cfRule type="cellIs" dxfId="2517" priority="59" stopIfTrue="1" operator="equal">
      <formula>"-"</formula>
    </cfRule>
    <cfRule type="containsText" dxfId="2516" priority="60" stopIfTrue="1" operator="containsText" text="leer">
      <formula>NOT(ISERROR(SEARCH("leer",O10)))</formula>
    </cfRule>
  </conditionalFormatting>
  <conditionalFormatting sqref="O10">
    <cfRule type="cellIs" dxfId="2515" priority="57" stopIfTrue="1" operator="equal">
      <formula>"-"</formula>
    </cfRule>
    <cfRule type="containsText" dxfId="2514" priority="58" stopIfTrue="1" operator="containsText" text="leer">
      <formula>NOT(ISERROR(SEARCH("leer",O10)))</formula>
    </cfRule>
  </conditionalFormatting>
  <conditionalFormatting sqref="O10">
    <cfRule type="cellIs" dxfId="2513" priority="55" stopIfTrue="1" operator="equal">
      <formula>"-"</formula>
    </cfRule>
    <cfRule type="containsText" dxfId="2512" priority="56" stopIfTrue="1" operator="containsText" text="leer">
      <formula>NOT(ISERROR(SEARCH("leer",O10)))</formula>
    </cfRule>
  </conditionalFormatting>
  <conditionalFormatting sqref="O10">
    <cfRule type="cellIs" dxfId="2511" priority="53" stopIfTrue="1" operator="equal">
      <formula>"-"</formula>
    </cfRule>
    <cfRule type="containsText" dxfId="2510" priority="54" stopIfTrue="1" operator="containsText" text="leer">
      <formula>NOT(ISERROR(SEARCH("leer",O10)))</formula>
    </cfRule>
  </conditionalFormatting>
  <conditionalFormatting sqref="O10">
    <cfRule type="cellIs" dxfId="2509" priority="51" stopIfTrue="1" operator="equal">
      <formula>"-"</formula>
    </cfRule>
    <cfRule type="containsText" dxfId="2508" priority="52" stopIfTrue="1" operator="containsText" text="leer">
      <formula>NOT(ISERROR(SEARCH("leer",O10)))</formula>
    </cfRule>
  </conditionalFormatting>
  <conditionalFormatting sqref="O10">
    <cfRule type="cellIs" dxfId="2507" priority="49" stopIfTrue="1" operator="equal">
      <formula>"-"</formula>
    </cfRule>
    <cfRule type="containsText" dxfId="2506" priority="50" stopIfTrue="1" operator="containsText" text="leer">
      <formula>NOT(ISERROR(SEARCH("leer",O10)))</formula>
    </cfRule>
  </conditionalFormatting>
  <conditionalFormatting sqref="O10">
    <cfRule type="cellIs" dxfId="2505" priority="47" stopIfTrue="1" operator="equal">
      <formula>"-"</formula>
    </cfRule>
    <cfRule type="containsText" dxfId="2504" priority="48" stopIfTrue="1" operator="containsText" text="leer">
      <formula>NOT(ISERROR(SEARCH("leer",O10)))</formula>
    </cfRule>
  </conditionalFormatting>
  <conditionalFormatting sqref="O10">
    <cfRule type="cellIs" dxfId="2503" priority="45" stopIfTrue="1" operator="equal">
      <formula>"-"</formula>
    </cfRule>
    <cfRule type="containsText" dxfId="2502" priority="46" stopIfTrue="1" operator="containsText" text="leer">
      <formula>NOT(ISERROR(SEARCH("leer",O10)))</formula>
    </cfRule>
  </conditionalFormatting>
  <conditionalFormatting sqref="O10">
    <cfRule type="cellIs" dxfId="2501" priority="43" stopIfTrue="1" operator="equal">
      <formula>"-"</formula>
    </cfRule>
    <cfRule type="containsText" dxfId="2500" priority="44" stopIfTrue="1" operator="containsText" text="leer">
      <formula>NOT(ISERROR(SEARCH("leer",O10)))</formula>
    </cfRule>
  </conditionalFormatting>
  <conditionalFormatting sqref="Q9">
    <cfRule type="cellIs" dxfId="2499" priority="41" stopIfTrue="1" operator="equal">
      <formula>"-"</formula>
    </cfRule>
    <cfRule type="containsText" dxfId="2498" priority="42" stopIfTrue="1" operator="containsText" text="leer">
      <formula>NOT(ISERROR(SEARCH("leer",Q9)))</formula>
    </cfRule>
  </conditionalFormatting>
  <conditionalFormatting sqref="Q9">
    <cfRule type="cellIs" dxfId="2497" priority="39" stopIfTrue="1" operator="equal">
      <formula>"-"</formula>
    </cfRule>
    <cfRule type="containsText" dxfId="2496" priority="40" stopIfTrue="1" operator="containsText" text="leer">
      <formula>NOT(ISERROR(SEARCH("leer",Q9)))</formula>
    </cfRule>
  </conditionalFormatting>
  <conditionalFormatting sqref="Q9">
    <cfRule type="cellIs" dxfId="2495" priority="37" stopIfTrue="1" operator="equal">
      <formula>"-"</formula>
    </cfRule>
    <cfRule type="containsText" dxfId="2494" priority="38" stopIfTrue="1" operator="containsText" text="leer">
      <formula>NOT(ISERROR(SEARCH("leer",Q9)))</formula>
    </cfRule>
  </conditionalFormatting>
  <conditionalFormatting sqref="Q9">
    <cfRule type="cellIs" dxfId="2493" priority="35" stopIfTrue="1" operator="equal">
      <formula>"-"</formula>
    </cfRule>
    <cfRule type="containsText" dxfId="2492" priority="36" stopIfTrue="1" operator="containsText" text="leer">
      <formula>NOT(ISERROR(SEARCH("leer",Q9)))</formula>
    </cfRule>
  </conditionalFormatting>
  <conditionalFormatting sqref="Q9">
    <cfRule type="cellIs" dxfId="2491" priority="33" stopIfTrue="1" operator="equal">
      <formula>"-"</formula>
    </cfRule>
    <cfRule type="containsText" dxfId="2490" priority="34" stopIfTrue="1" operator="containsText" text="leer">
      <formula>NOT(ISERROR(SEARCH("leer",Q9)))</formula>
    </cfRule>
  </conditionalFormatting>
  <conditionalFormatting sqref="Q9">
    <cfRule type="cellIs" dxfId="2489" priority="31" stopIfTrue="1" operator="equal">
      <formula>"-"</formula>
    </cfRule>
    <cfRule type="containsText" dxfId="2488" priority="32" stopIfTrue="1" operator="containsText" text="leer">
      <formula>NOT(ISERROR(SEARCH("leer",Q9)))</formula>
    </cfRule>
  </conditionalFormatting>
  <conditionalFormatting sqref="Q9">
    <cfRule type="cellIs" dxfId="2487" priority="29" stopIfTrue="1" operator="equal">
      <formula>"-"</formula>
    </cfRule>
    <cfRule type="containsText" dxfId="2486" priority="30" stopIfTrue="1" operator="containsText" text="leer">
      <formula>NOT(ISERROR(SEARCH("leer",Q9)))</formula>
    </cfRule>
  </conditionalFormatting>
  <conditionalFormatting sqref="Q10">
    <cfRule type="cellIs" dxfId="2485" priority="27" stopIfTrue="1" operator="equal">
      <formula>"-"</formula>
    </cfRule>
    <cfRule type="containsText" dxfId="2484" priority="28" stopIfTrue="1" operator="containsText" text="leer">
      <formula>NOT(ISERROR(SEARCH("leer",Q10)))</formula>
    </cfRule>
  </conditionalFormatting>
  <conditionalFormatting sqref="Q10">
    <cfRule type="cellIs" dxfId="2483" priority="25" stopIfTrue="1" operator="equal">
      <formula>"-"</formula>
    </cfRule>
    <cfRule type="containsText" dxfId="2482" priority="26" stopIfTrue="1" operator="containsText" text="leer">
      <formula>NOT(ISERROR(SEARCH("leer",Q10)))</formula>
    </cfRule>
  </conditionalFormatting>
  <conditionalFormatting sqref="Q10">
    <cfRule type="cellIs" dxfId="2481" priority="23" stopIfTrue="1" operator="equal">
      <formula>"-"</formula>
    </cfRule>
    <cfRule type="containsText" dxfId="2480" priority="24" stopIfTrue="1" operator="containsText" text="leer">
      <formula>NOT(ISERROR(SEARCH("leer",Q10)))</formula>
    </cfRule>
  </conditionalFormatting>
  <conditionalFormatting sqref="Q10">
    <cfRule type="cellIs" dxfId="2479" priority="21" stopIfTrue="1" operator="equal">
      <formula>"-"</formula>
    </cfRule>
    <cfRule type="containsText" dxfId="2478" priority="22" stopIfTrue="1" operator="containsText" text="leer">
      <formula>NOT(ISERROR(SEARCH("leer",Q10)))</formula>
    </cfRule>
  </conditionalFormatting>
  <conditionalFormatting sqref="Q10">
    <cfRule type="cellIs" dxfId="2477" priority="19" stopIfTrue="1" operator="equal">
      <formula>"-"</formula>
    </cfRule>
    <cfRule type="containsText" dxfId="2476" priority="20" stopIfTrue="1" operator="containsText" text="leer">
      <formula>NOT(ISERROR(SEARCH("leer",Q10)))</formula>
    </cfRule>
  </conditionalFormatting>
  <conditionalFormatting sqref="Q10">
    <cfRule type="cellIs" dxfId="2475" priority="17" stopIfTrue="1" operator="equal">
      <formula>"-"</formula>
    </cfRule>
    <cfRule type="containsText" dxfId="2474" priority="18" stopIfTrue="1" operator="containsText" text="leer">
      <formula>NOT(ISERROR(SEARCH("leer",Q10)))</formula>
    </cfRule>
  </conditionalFormatting>
  <conditionalFormatting sqref="Q10">
    <cfRule type="cellIs" dxfId="2473" priority="15" stopIfTrue="1" operator="equal">
      <formula>"-"</formula>
    </cfRule>
    <cfRule type="containsText" dxfId="2472" priority="16" stopIfTrue="1" operator="containsText" text="leer">
      <formula>NOT(ISERROR(SEARCH("leer",Q10)))</formula>
    </cfRule>
  </conditionalFormatting>
  <conditionalFormatting sqref="Q10">
    <cfRule type="cellIs" dxfId="2471" priority="13" stopIfTrue="1" operator="equal">
      <formula>"-"</formula>
    </cfRule>
    <cfRule type="containsText" dxfId="2470" priority="14" stopIfTrue="1" operator="containsText" text="leer">
      <formula>NOT(ISERROR(SEARCH("leer",Q10)))</formula>
    </cfRule>
  </conditionalFormatting>
  <conditionalFormatting sqref="Q10">
    <cfRule type="cellIs" dxfId="2469" priority="11" stopIfTrue="1" operator="equal">
      <formula>"-"</formula>
    </cfRule>
    <cfRule type="containsText" dxfId="2468" priority="12" stopIfTrue="1" operator="containsText" text="leer">
      <formula>NOT(ISERROR(SEARCH("leer",Q10)))</formula>
    </cfRule>
  </conditionalFormatting>
  <conditionalFormatting sqref="Q10">
    <cfRule type="cellIs" dxfId="2467" priority="9" stopIfTrue="1" operator="equal">
      <formula>"-"</formula>
    </cfRule>
    <cfRule type="containsText" dxfId="2466" priority="10" stopIfTrue="1" operator="containsText" text="leer">
      <formula>NOT(ISERROR(SEARCH("leer",Q10)))</formula>
    </cfRule>
  </conditionalFormatting>
  <conditionalFormatting sqref="Q10">
    <cfRule type="cellIs" dxfId="2465" priority="7" stopIfTrue="1" operator="equal">
      <formula>"-"</formula>
    </cfRule>
    <cfRule type="containsText" dxfId="2464" priority="8" stopIfTrue="1" operator="containsText" text="leer">
      <formula>NOT(ISERROR(SEARCH("leer",Q10)))</formula>
    </cfRule>
  </conditionalFormatting>
  <conditionalFormatting sqref="Q10">
    <cfRule type="cellIs" dxfId="2463" priority="5" stopIfTrue="1" operator="equal">
      <formula>"-"</formula>
    </cfRule>
    <cfRule type="containsText" dxfId="2462" priority="6" stopIfTrue="1" operator="containsText" text="leer">
      <formula>NOT(ISERROR(SEARCH("leer",Q10)))</formula>
    </cfRule>
  </conditionalFormatting>
  <conditionalFormatting sqref="Q10">
    <cfRule type="cellIs" dxfId="2461" priority="3" stopIfTrue="1" operator="equal">
      <formula>"-"</formula>
    </cfRule>
    <cfRule type="containsText" dxfId="2460" priority="4" stopIfTrue="1" operator="containsText" text="leer">
      <formula>NOT(ISERROR(SEARCH("leer",Q10)))</formula>
    </cfRule>
  </conditionalFormatting>
  <conditionalFormatting sqref="Q10">
    <cfRule type="cellIs" dxfId="2459" priority="1" stopIfTrue="1" operator="equal">
      <formula>"-"</formula>
    </cfRule>
    <cfRule type="containsText" dxfId="2458" priority="2" stopIfTrue="1" operator="containsText" text="leer">
      <formula>NOT(ISERROR(SEARCH("leer",Q10)))</formula>
    </cfRule>
  </conditionalFormatting>
  <hyperlinks>
    <hyperlink ref="A1" location="Index!A1" display="zurück"/>
  </hyperlinks>
  <pageMargins left="0.79000000000000015" right="0.79000000000000015" top="0.98" bottom="0.98" header="0.51" footer="0.51"/>
  <pageSetup paperSize="9" scale="40" orientation="portrait" r:id="rId1"/>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58"/>
  <sheetViews>
    <sheetView showRuler="0" zoomScale="70" zoomScaleNormal="70" workbookViewId="0"/>
  </sheetViews>
  <sheetFormatPr baseColWidth="10" defaultColWidth="10.7109375" defaultRowHeight="12.75" x14ac:dyDescent="0.2"/>
  <cols>
    <col min="1" max="1" width="41.42578125" style="5" customWidth="1"/>
    <col min="2" max="2" width="15.28515625" style="5" bestFit="1" customWidth="1"/>
    <col min="3" max="3" width="9.42578125" style="8" customWidth="1"/>
    <col min="4" max="5" width="12.28515625" style="8" customWidth="1"/>
    <col min="6" max="11" width="11.42578125" style="8" customWidth="1"/>
    <col min="12" max="12" width="10.7109375" style="8"/>
    <col min="13" max="16384" width="10.7109375" style="5"/>
  </cols>
  <sheetData>
    <row r="1" spans="1:16" x14ac:dyDescent="0.2">
      <c r="A1" s="92" t="s">
        <v>932</v>
      </c>
      <c r="C1" s="5"/>
      <c r="D1" s="5"/>
      <c r="E1" s="5"/>
      <c r="F1" s="5"/>
      <c r="G1" s="5"/>
      <c r="H1" s="5"/>
      <c r="I1" s="5"/>
      <c r="J1" s="5"/>
      <c r="K1" s="5"/>
      <c r="L1" s="5"/>
    </row>
    <row r="2" spans="1:16" x14ac:dyDescent="0.2">
      <c r="A2" s="92"/>
      <c r="C2" s="5"/>
      <c r="D2" s="5"/>
      <c r="E2" s="5"/>
      <c r="F2" s="5"/>
      <c r="G2" s="5"/>
      <c r="H2" s="5"/>
      <c r="I2" s="5"/>
      <c r="J2" s="5"/>
      <c r="K2" s="5"/>
      <c r="L2" s="5"/>
    </row>
    <row r="3" spans="1:16" x14ac:dyDescent="0.2">
      <c r="A3" s="4" t="s">
        <v>933</v>
      </c>
      <c r="C3" s="5" t="s">
        <v>934</v>
      </c>
      <c r="D3" s="5" t="s">
        <v>935</v>
      </c>
      <c r="E3" s="23">
        <v>2004</v>
      </c>
      <c r="F3" s="23">
        <v>2005</v>
      </c>
      <c r="G3" s="23">
        <v>2006</v>
      </c>
      <c r="H3" s="23">
        <v>2007</v>
      </c>
      <c r="I3" s="23">
        <v>2008</v>
      </c>
      <c r="J3" s="23">
        <v>2009</v>
      </c>
      <c r="K3" s="23">
        <v>2010</v>
      </c>
      <c r="L3" s="23">
        <v>2011</v>
      </c>
      <c r="M3" s="23">
        <v>2012</v>
      </c>
      <c r="N3" s="23">
        <v>2013</v>
      </c>
      <c r="O3" s="4">
        <v>2014</v>
      </c>
      <c r="P3" s="314">
        <v>2015</v>
      </c>
    </row>
    <row r="4" spans="1:16" x14ac:dyDescent="0.2">
      <c r="A4" s="4"/>
      <c r="F4" s="23"/>
      <c r="G4" s="23"/>
      <c r="H4" s="23"/>
      <c r="I4" s="23"/>
      <c r="J4" s="23"/>
      <c r="M4" s="8"/>
      <c r="N4" s="8"/>
      <c r="O4" s="8"/>
      <c r="P4" s="307"/>
    </row>
    <row r="5" spans="1:16" x14ac:dyDescent="0.2">
      <c r="A5" s="4" t="s">
        <v>936</v>
      </c>
      <c r="M5" s="8"/>
      <c r="N5" s="8"/>
      <c r="O5" s="8"/>
      <c r="P5" s="307"/>
    </row>
    <row r="6" spans="1:16" x14ac:dyDescent="0.2">
      <c r="A6" s="5" t="s">
        <v>937</v>
      </c>
      <c r="B6" s="5" t="s">
        <v>938</v>
      </c>
      <c r="C6" s="8" t="s">
        <v>939</v>
      </c>
      <c r="D6" s="8" t="s">
        <v>940</v>
      </c>
      <c r="E6" s="156">
        <v>42284</v>
      </c>
      <c r="F6" s="156">
        <v>41073</v>
      </c>
      <c r="G6" s="156">
        <v>42178</v>
      </c>
      <c r="H6" s="156">
        <v>43447</v>
      </c>
      <c r="I6" s="156">
        <v>44178</v>
      </c>
      <c r="J6" s="156">
        <v>44803</v>
      </c>
      <c r="K6" s="156">
        <v>45129</v>
      </c>
      <c r="L6" s="156">
        <v>44348</v>
      </c>
      <c r="M6" s="177">
        <v>44605</v>
      </c>
      <c r="N6" s="177">
        <v>44105</v>
      </c>
      <c r="O6" s="19">
        <v>44681</v>
      </c>
      <c r="P6" s="308">
        <v>44131</v>
      </c>
    </row>
    <row r="7" spans="1:16" x14ac:dyDescent="0.2">
      <c r="A7" s="149" t="s">
        <v>941</v>
      </c>
      <c r="B7" s="5" t="s">
        <v>942</v>
      </c>
      <c r="C7" s="8" t="s">
        <v>943</v>
      </c>
      <c r="D7" s="8" t="s">
        <v>944</v>
      </c>
      <c r="E7" s="156">
        <v>1158</v>
      </c>
      <c r="F7" s="156">
        <v>1347</v>
      </c>
      <c r="G7" s="156">
        <v>3379</v>
      </c>
      <c r="H7" s="156">
        <v>5513</v>
      </c>
      <c r="I7" s="156">
        <v>6276</v>
      </c>
      <c r="J7" s="156">
        <v>6986</v>
      </c>
      <c r="K7" s="156">
        <v>7255</v>
      </c>
      <c r="L7" s="156">
        <v>6645</v>
      </c>
      <c r="M7" s="177">
        <v>6621</v>
      </c>
      <c r="N7" s="177">
        <v>6779</v>
      </c>
      <c r="O7" s="19">
        <v>7627</v>
      </c>
      <c r="P7" s="308">
        <v>7449</v>
      </c>
    </row>
    <row r="8" spans="1:16" x14ac:dyDescent="0.2">
      <c r="A8" s="15" t="s">
        <v>945</v>
      </c>
      <c r="B8" s="5" t="s">
        <v>946</v>
      </c>
      <c r="C8" s="8" t="s">
        <v>947</v>
      </c>
      <c r="D8" s="8" t="s">
        <v>948</v>
      </c>
      <c r="E8" s="68">
        <v>2.7</v>
      </c>
      <c r="F8" s="68">
        <v>3.3</v>
      </c>
      <c r="G8" s="68">
        <v>8</v>
      </c>
      <c r="H8" s="68">
        <v>12.7</v>
      </c>
      <c r="I8" s="68">
        <v>14.2</v>
      </c>
      <c r="J8" s="68">
        <v>15.6</v>
      </c>
      <c r="K8" s="68">
        <v>16.100000000000001</v>
      </c>
      <c r="L8" s="68">
        <v>15</v>
      </c>
      <c r="M8" s="165">
        <v>14.8</v>
      </c>
      <c r="N8" s="8">
        <v>15.4</v>
      </c>
      <c r="O8" s="39">
        <v>17.100000000000001</v>
      </c>
      <c r="P8" s="309">
        <v>16.879673691366399</v>
      </c>
    </row>
    <row r="9" spans="1:16" x14ac:dyDescent="0.2">
      <c r="A9" s="15"/>
      <c r="E9" s="68"/>
      <c r="F9" s="68"/>
      <c r="G9" s="68"/>
      <c r="H9" s="68"/>
      <c r="I9" s="68"/>
      <c r="J9" s="68"/>
      <c r="K9" s="68"/>
      <c r="L9" s="68"/>
      <c r="M9" s="165"/>
      <c r="N9" s="8"/>
      <c r="O9" s="19"/>
      <c r="P9" s="308"/>
    </row>
    <row r="10" spans="1:16" x14ac:dyDescent="0.2">
      <c r="A10" s="5" t="s">
        <v>949</v>
      </c>
      <c r="B10" s="5" t="s">
        <v>950</v>
      </c>
      <c r="C10" s="8">
        <v>1</v>
      </c>
      <c r="D10" s="8" t="s">
        <v>951</v>
      </c>
      <c r="E10" s="170" t="s">
        <v>2381</v>
      </c>
      <c r="F10" s="170" t="s">
        <v>2381</v>
      </c>
      <c r="G10" s="170" t="s">
        <v>2381</v>
      </c>
      <c r="H10" s="170" t="s">
        <v>2381</v>
      </c>
      <c r="I10" s="170" t="s">
        <v>2381</v>
      </c>
      <c r="J10" s="170">
        <v>62090</v>
      </c>
      <c r="K10" s="170">
        <v>61428</v>
      </c>
      <c r="L10" s="170">
        <v>59612</v>
      </c>
      <c r="M10" s="19">
        <v>62058</v>
      </c>
      <c r="N10" s="19">
        <v>61593</v>
      </c>
      <c r="O10" s="19">
        <v>62983</v>
      </c>
      <c r="P10" s="308">
        <v>62341</v>
      </c>
    </row>
    <row r="11" spans="1:16" x14ac:dyDescent="0.2">
      <c r="A11" s="15" t="s">
        <v>952</v>
      </c>
      <c r="B11" s="5" t="s">
        <v>953</v>
      </c>
      <c r="C11" s="8">
        <v>1</v>
      </c>
      <c r="D11" s="8" t="s">
        <v>954</v>
      </c>
      <c r="E11" s="170" t="s">
        <v>2381</v>
      </c>
      <c r="F11" s="170" t="s">
        <v>2381</v>
      </c>
      <c r="G11" s="170" t="s">
        <v>2381</v>
      </c>
      <c r="H11" s="170" t="s">
        <v>2381</v>
      </c>
      <c r="I11" s="170" t="s">
        <v>2381</v>
      </c>
      <c r="J11" s="170">
        <v>8841</v>
      </c>
      <c r="K11" s="170">
        <v>7760</v>
      </c>
      <c r="L11" s="170">
        <v>7054</v>
      </c>
      <c r="M11" s="19">
        <v>7100</v>
      </c>
      <c r="N11" s="19">
        <v>7182</v>
      </c>
      <c r="O11" s="19">
        <v>8008</v>
      </c>
      <c r="P11" s="308">
        <v>7921</v>
      </c>
    </row>
    <row r="12" spans="1:16" x14ac:dyDescent="0.2">
      <c r="A12" s="15" t="s">
        <v>955</v>
      </c>
      <c r="B12" s="5" t="s">
        <v>956</v>
      </c>
      <c r="C12" s="8">
        <v>1</v>
      </c>
      <c r="D12" s="8" t="s">
        <v>957</v>
      </c>
      <c r="E12" s="283" t="s">
        <v>2381</v>
      </c>
      <c r="F12" s="283" t="s">
        <v>2381</v>
      </c>
      <c r="G12" s="283" t="s">
        <v>2381</v>
      </c>
      <c r="H12" s="283" t="s">
        <v>2381</v>
      </c>
      <c r="I12" s="283" t="s">
        <v>2381</v>
      </c>
      <c r="J12" s="283">
        <v>14.239007891770012</v>
      </c>
      <c r="K12" s="39">
        <v>12.63267565279677</v>
      </c>
      <c r="L12" s="39">
        <v>11.833187948735153</v>
      </c>
      <c r="M12" s="39">
        <v>11.440910116342776</v>
      </c>
      <c r="N12" s="39">
        <v>11.660415956358678</v>
      </c>
      <c r="O12" s="39">
        <v>12.7</v>
      </c>
      <c r="P12" s="309">
        <v>12.705923870326099</v>
      </c>
    </row>
    <row r="13" spans="1:16" x14ac:dyDescent="0.2">
      <c r="E13" s="170"/>
      <c r="F13" s="170"/>
      <c r="G13" s="170"/>
      <c r="H13" s="170"/>
      <c r="I13" s="170"/>
      <c r="J13" s="170"/>
      <c r="K13" s="19"/>
      <c r="L13" s="19"/>
      <c r="M13" s="19"/>
      <c r="N13" s="19"/>
      <c r="O13" s="19"/>
      <c r="P13" s="308"/>
    </row>
    <row r="14" spans="1:16" x14ac:dyDescent="0.2">
      <c r="A14" s="4" t="s">
        <v>958</v>
      </c>
      <c r="E14" s="170"/>
      <c r="F14" s="170"/>
      <c r="G14" s="170"/>
      <c r="H14" s="170"/>
      <c r="I14" s="170"/>
      <c r="J14" s="170"/>
      <c r="K14" s="19"/>
      <c r="L14" s="19"/>
      <c r="M14" s="19"/>
      <c r="N14" s="19"/>
      <c r="O14" s="19"/>
      <c r="P14" s="308"/>
    </row>
    <row r="15" spans="1:16" x14ac:dyDescent="0.2">
      <c r="E15" s="170"/>
      <c r="F15" s="170"/>
      <c r="G15" s="170"/>
      <c r="H15" s="170"/>
      <c r="I15" s="170"/>
      <c r="J15" s="170"/>
      <c r="K15" s="19"/>
      <c r="L15" s="19"/>
      <c r="M15" s="19"/>
      <c r="N15" s="19"/>
      <c r="O15" s="19"/>
      <c r="P15" s="308"/>
    </row>
    <row r="16" spans="1:16" x14ac:dyDescent="0.2">
      <c r="A16" s="29" t="s">
        <v>959</v>
      </c>
      <c r="B16" s="29" t="s">
        <v>960</v>
      </c>
      <c r="C16" s="8" t="s">
        <v>961</v>
      </c>
      <c r="D16" s="8" t="s">
        <v>962</v>
      </c>
      <c r="E16" s="170" t="s">
        <v>2381</v>
      </c>
      <c r="F16" s="170" t="s">
        <v>2381</v>
      </c>
      <c r="G16" s="170" t="s">
        <v>2381</v>
      </c>
      <c r="H16" s="170" t="s">
        <v>2381</v>
      </c>
      <c r="I16" s="170" t="s">
        <v>2381</v>
      </c>
      <c r="J16" s="170">
        <v>44803</v>
      </c>
      <c r="K16" s="19">
        <v>45129</v>
      </c>
      <c r="L16" s="19">
        <v>44348</v>
      </c>
      <c r="M16" s="19">
        <v>44605</v>
      </c>
      <c r="N16" s="19">
        <v>44105</v>
      </c>
      <c r="O16" s="19">
        <v>44681</v>
      </c>
      <c r="P16" s="308">
        <v>44131</v>
      </c>
    </row>
    <row r="17" spans="1:16" x14ac:dyDescent="0.2">
      <c r="A17" s="149" t="s">
        <v>963</v>
      </c>
      <c r="B17" s="29" t="s">
        <v>964</v>
      </c>
      <c r="C17" s="8" t="s">
        <v>965</v>
      </c>
      <c r="D17" s="8" t="s">
        <v>966</v>
      </c>
      <c r="E17" s="170" t="s">
        <v>2381</v>
      </c>
      <c r="F17" s="170" t="s">
        <v>2381</v>
      </c>
      <c r="G17" s="170" t="s">
        <v>2381</v>
      </c>
      <c r="H17" s="170" t="s">
        <v>2381</v>
      </c>
      <c r="I17" s="170" t="s">
        <v>2381</v>
      </c>
      <c r="J17" s="170">
        <v>16996</v>
      </c>
      <c r="K17" s="19">
        <v>17092</v>
      </c>
      <c r="L17" s="19">
        <v>16908</v>
      </c>
      <c r="M17" s="19">
        <v>17912</v>
      </c>
      <c r="N17" s="19">
        <v>17212</v>
      </c>
      <c r="O17" s="19">
        <v>16979</v>
      </c>
      <c r="P17" s="308">
        <v>16494</v>
      </c>
    </row>
    <row r="18" spans="1:16" x14ac:dyDescent="0.2">
      <c r="A18" s="149" t="s">
        <v>967</v>
      </c>
      <c r="B18" s="29" t="s">
        <v>968</v>
      </c>
      <c r="C18" s="8" t="s">
        <v>969</v>
      </c>
      <c r="D18" s="8" t="s">
        <v>970</v>
      </c>
      <c r="E18" s="170" t="s">
        <v>2381</v>
      </c>
      <c r="F18" s="170" t="s">
        <v>2381</v>
      </c>
      <c r="G18" s="170" t="s">
        <v>2381</v>
      </c>
      <c r="H18" s="170" t="s">
        <v>2381</v>
      </c>
      <c r="I18" s="170" t="s">
        <v>2381</v>
      </c>
      <c r="J18" s="170">
        <v>6878</v>
      </c>
      <c r="K18" s="19">
        <v>6992</v>
      </c>
      <c r="L18" s="19">
        <v>6407</v>
      </c>
      <c r="M18" s="19">
        <v>6502</v>
      </c>
      <c r="N18" s="19">
        <v>6798</v>
      </c>
      <c r="O18" s="19">
        <v>7466</v>
      </c>
      <c r="P18" s="308">
        <v>7177</v>
      </c>
    </row>
    <row r="19" spans="1:16" x14ac:dyDescent="0.2">
      <c r="A19" s="149" t="s">
        <v>971</v>
      </c>
      <c r="B19" s="29" t="s">
        <v>972</v>
      </c>
      <c r="C19" s="8" t="s">
        <v>973</v>
      </c>
      <c r="D19" s="8" t="s">
        <v>974</v>
      </c>
      <c r="E19" s="170" t="s">
        <v>2381</v>
      </c>
      <c r="F19" s="170" t="s">
        <v>2381</v>
      </c>
      <c r="G19" s="170" t="s">
        <v>2381</v>
      </c>
      <c r="H19" s="170" t="s">
        <v>2381</v>
      </c>
      <c r="I19" s="170" t="s">
        <v>2381</v>
      </c>
      <c r="J19" s="170">
        <v>7091</v>
      </c>
      <c r="K19" s="19">
        <v>6928</v>
      </c>
      <c r="L19" s="19">
        <v>6827</v>
      </c>
      <c r="M19" s="19">
        <v>6724</v>
      </c>
      <c r="N19" s="19">
        <v>6591</v>
      </c>
      <c r="O19" s="19">
        <v>6508</v>
      </c>
      <c r="P19" s="308">
        <v>6299</v>
      </c>
    </row>
    <row r="20" spans="1:16" x14ac:dyDescent="0.2">
      <c r="A20" s="149" t="s">
        <v>975</v>
      </c>
      <c r="B20" s="29" t="s">
        <v>976</v>
      </c>
      <c r="C20" s="8" t="s">
        <v>977</v>
      </c>
      <c r="D20" s="8" t="s">
        <v>978</v>
      </c>
      <c r="E20" s="170" t="s">
        <v>2381</v>
      </c>
      <c r="F20" s="170" t="s">
        <v>2381</v>
      </c>
      <c r="G20" s="170" t="s">
        <v>2381</v>
      </c>
      <c r="H20" s="170" t="s">
        <v>2381</v>
      </c>
      <c r="I20" s="170" t="s">
        <v>2381</v>
      </c>
      <c r="J20" s="170">
        <v>5489</v>
      </c>
      <c r="K20" s="19">
        <v>5319</v>
      </c>
      <c r="L20" s="19">
        <v>5345</v>
      </c>
      <c r="M20" s="19">
        <v>5520</v>
      </c>
      <c r="N20" s="19">
        <v>5426</v>
      </c>
      <c r="O20" s="19">
        <v>5304</v>
      </c>
      <c r="P20" s="308">
        <v>5219</v>
      </c>
    </row>
    <row r="21" spans="1:16" x14ac:dyDescent="0.2">
      <c r="A21" s="149" t="s">
        <v>979</v>
      </c>
      <c r="B21" s="29" t="s">
        <v>980</v>
      </c>
      <c r="C21" s="8" t="s">
        <v>981</v>
      </c>
      <c r="D21" s="8" t="s">
        <v>982</v>
      </c>
      <c r="E21" s="170" t="s">
        <v>2381</v>
      </c>
      <c r="F21" s="170" t="s">
        <v>2381</v>
      </c>
      <c r="G21" s="170" t="s">
        <v>2381</v>
      </c>
      <c r="H21" s="170" t="s">
        <v>2381</v>
      </c>
      <c r="I21" s="170" t="s">
        <v>2381</v>
      </c>
      <c r="J21" s="170">
        <v>3042</v>
      </c>
      <c r="K21" s="19">
        <v>3265</v>
      </c>
      <c r="L21" s="19">
        <v>3425</v>
      </c>
      <c r="M21" s="19">
        <v>3479</v>
      </c>
      <c r="N21" s="19">
        <v>3439</v>
      </c>
      <c r="O21" s="19">
        <v>3466</v>
      </c>
      <c r="P21" s="308">
        <v>3594</v>
      </c>
    </row>
    <row r="22" spans="1:16" x14ac:dyDescent="0.2">
      <c r="A22" s="149" t="s">
        <v>983</v>
      </c>
      <c r="B22" s="29" t="s">
        <v>984</v>
      </c>
      <c r="C22" s="8" t="s">
        <v>985</v>
      </c>
      <c r="D22" s="8" t="s">
        <v>986</v>
      </c>
      <c r="E22" s="170" t="s">
        <v>2381</v>
      </c>
      <c r="F22" s="170" t="s">
        <v>2381</v>
      </c>
      <c r="G22" s="170" t="s">
        <v>2381</v>
      </c>
      <c r="H22" s="170" t="s">
        <v>2381</v>
      </c>
      <c r="I22" s="170" t="s">
        <v>2381</v>
      </c>
      <c r="J22" s="170">
        <v>1736</v>
      </c>
      <c r="K22" s="19">
        <v>2012</v>
      </c>
      <c r="L22" s="19">
        <v>2067</v>
      </c>
      <c r="M22" s="19">
        <v>2305</v>
      </c>
      <c r="N22" s="19">
        <v>2487</v>
      </c>
      <c r="O22" s="19">
        <v>2789</v>
      </c>
      <c r="P22" s="308">
        <v>2939</v>
      </c>
    </row>
    <row r="23" spans="1:16" x14ac:dyDescent="0.2">
      <c r="A23" s="149" t="s">
        <v>987</v>
      </c>
      <c r="B23" s="29" t="s">
        <v>988</v>
      </c>
      <c r="C23" s="8" t="s">
        <v>989</v>
      </c>
      <c r="D23" s="8" t="s">
        <v>990</v>
      </c>
      <c r="E23" s="170" t="s">
        <v>2381</v>
      </c>
      <c r="F23" s="170" t="s">
        <v>2381</v>
      </c>
      <c r="G23" s="170" t="s">
        <v>2381</v>
      </c>
      <c r="H23" s="170" t="s">
        <v>2381</v>
      </c>
      <c r="I23" s="170" t="s">
        <v>2381</v>
      </c>
      <c r="J23" s="170">
        <v>3571</v>
      </c>
      <c r="K23" s="19">
        <v>3521</v>
      </c>
      <c r="L23" s="19">
        <v>3369</v>
      </c>
      <c r="M23" s="19">
        <v>2163</v>
      </c>
      <c r="N23" s="19">
        <v>2152</v>
      </c>
      <c r="O23" s="19">
        <v>2169</v>
      </c>
      <c r="P23" s="308">
        <v>2409</v>
      </c>
    </row>
    <row r="24" spans="1:16" x14ac:dyDescent="0.2">
      <c r="E24" s="170"/>
      <c r="F24" s="170"/>
      <c r="G24" s="170"/>
      <c r="H24" s="170"/>
      <c r="I24" s="170"/>
      <c r="J24" s="170"/>
      <c r="K24" s="19"/>
      <c r="L24" s="19"/>
      <c r="M24" s="19"/>
      <c r="N24" s="19"/>
      <c r="O24" s="19"/>
      <c r="P24" s="308"/>
    </row>
    <row r="25" spans="1:16" x14ac:dyDescent="0.2">
      <c r="A25" s="29" t="s">
        <v>991</v>
      </c>
      <c r="B25" s="29" t="s">
        <v>992</v>
      </c>
      <c r="C25" s="8">
        <v>1</v>
      </c>
      <c r="D25" s="8" t="s">
        <v>993</v>
      </c>
      <c r="E25" s="170" t="s">
        <v>2381</v>
      </c>
      <c r="F25" s="170" t="s">
        <v>2381</v>
      </c>
      <c r="G25" s="170" t="s">
        <v>2381</v>
      </c>
      <c r="H25" s="170" t="s">
        <v>2381</v>
      </c>
      <c r="I25" s="170" t="s">
        <v>2381</v>
      </c>
      <c r="J25" s="170">
        <v>62090</v>
      </c>
      <c r="K25" s="19">
        <v>61428</v>
      </c>
      <c r="L25" s="19">
        <v>59612</v>
      </c>
      <c r="M25" s="19">
        <v>62058</v>
      </c>
      <c r="N25" s="19">
        <v>61593</v>
      </c>
      <c r="O25" s="19">
        <v>62983</v>
      </c>
      <c r="P25" s="308">
        <v>62341</v>
      </c>
    </row>
    <row r="26" spans="1:16" x14ac:dyDescent="0.2">
      <c r="A26" s="149" t="s">
        <v>994</v>
      </c>
      <c r="B26" s="29" t="s">
        <v>995</v>
      </c>
      <c r="C26" s="8">
        <v>1</v>
      </c>
      <c r="D26" s="8" t="s">
        <v>996</v>
      </c>
      <c r="E26" s="170" t="s">
        <v>2381</v>
      </c>
      <c r="F26" s="170" t="s">
        <v>2381</v>
      </c>
      <c r="G26" s="170" t="s">
        <v>2381</v>
      </c>
      <c r="H26" s="170" t="s">
        <v>2381</v>
      </c>
      <c r="I26" s="170" t="s">
        <v>2381</v>
      </c>
      <c r="J26" s="170">
        <v>25645</v>
      </c>
      <c r="K26" s="19">
        <v>27039</v>
      </c>
      <c r="L26" s="19">
        <v>26177</v>
      </c>
      <c r="M26" s="19">
        <v>29492</v>
      </c>
      <c r="N26" s="19">
        <v>29036</v>
      </c>
      <c r="O26" s="19">
        <v>29803</v>
      </c>
      <c r="P26" s="308">
        <v>29257</v>
      </c>
    </row>
    <row r="27" spans="1:16" x14ac:dyDescent="0.2">
      <c r="A27" s="149" t="s">
        <v>997</v>
      </c>
      <c r="B27" s="29" t="s">
        <v>998</v>
      </c>
      <c r="C27" s="8">
        <v>1</v>
      </c>
      <c r="D27" s="8" t="s">
        <v>999</v>
      </c>
      <c r="E27" s="170" t="s">
        <v>2381</v>
      </c>
      <c r="F27" s="170" t="s">
        <v>2381</v>
      </c>
      <c r="G27" s="170" t="s">
        <v>2381</v>
      </c>
      <c r="H27" s="170" t="s">
        <v>2381</v>
      </c>
      <c r="I27" s="170" t="s">
        <v>2381</v>
      </c>
      <c r="J27" s="170">
        <v>7623</v>
      </c>
      <c r="K27" s="19">
        <v>7534</v>
      </c>
      <c r="L27" s="19">
        <v>6861</v>
      </c>
      <c r="M27" s="19">
        <v>7014</v>
      </c>
      <c r="N27" s="19">
        <v>7252</v>
      </c>
      <c r="O27" s="19">
        <v>7893</v>
      </c>
      <c r="P27" s="308">
        <v>7685</v>
      </c>
    </row>
    <row r="28" spans="1:16" x14ac:dyDescent="0.2">
      <c r="A28" s="149" t="s">
        <v>1000</v>
      </c>
      <c r="B28" s="29" t="s">
        <v>1001</v>
      </c>
      <c r="C28" s="8">
        <v>1</v>
      </c>
      <c r="D28" s="8" t="s">
        <v>1002</v>
      </c>
      <c r="E28" s="170" t="s">
        <v>2381</v>
      </c>
      <c r="F28" s="170" t="s">
        <v>2381</v>
      </c>
      <c r="G28" s="170" t="s">
        <v>2381</v>
      </c>
      <c r="H28" s="170" t="s">
        <v>2381</v>
      </c>
      <c r="I28" s="170" t="s">
        <v>2381</v>
      </c>
      <c r="J28" s="170">
        <v>10770</v>
      </c>
      <c r="K28" s="19">
        <v>10177</v>
      </c>
      <c r="L28" s="19">
        <v>9960</v>
      </c>
      <c r="M28" s="19">
        <v>9726</v>
      </c>
      <c r="N28" s="19">
        <v>9433</v>
      </c>
      <c r="O28" s="19">
        <v>9207</v>
      </c>
      <c r="P28" s="308">
        <v>8838</v>
      </c>
    </row>
    <row r="29" spans="1:16" x14ac:dyDescent="0.2">
      <c r="A29" s="149" t="s">
        <v>1003</v>
      </c>
      <c r="B29" s="29" t="s">
        <v>1004</v>
      </c>
      <c r="C29" s="8">
        <v>1</v>
      </c>
      <c r="D29" s="8" t="s">
        <v>1005</v>
      </c>
      <c r="E29" s="170" t="s">
        <v>2381</v>
      </c>
      <c r="F29" s="170" t="s">
        <v>2381</v>
      </c>
      <c r="G29" s="170" t="s">
        <v>2381</v>
      </c>
      <c r="H29" s="170" t="s">
        <v>2381</v>
      </c>
      <c r="I29" s="170" t="s">
        <v>2381</v>
      </c>
      <c r="J29" s="170">
        <v>6162</v>
      </c>
      <c r="K29" s="19">
        <v>5890</v>
      </c>
      <c r="L29" s="19">
        <v>5938</v>
      </c>
      <c r="M29" s="19">
        <v>6146</v>
      </c>
      <c r="N29" s="19">
        <v>6058</v>
      </c>
      <c r="O29" s="19">
        <v>5928</v>
      </c>
      <c r="P29" s="308">
        <v>5839</v>
      </c>
    </row>
    <row r="30" spans="1:16" x14ac:dyDescent="0.2">
      <c r="A30" s="149" t="s">
        <v>1006</v>
      </c>
      <c r="B30" s="29" t="s">
        <v>1007</v>
      </c>
      <c r="C30" s="8">
        <v>1</v>
      </c>
      <c r="D30" s="8" t="s">
        <v>1008</v>
      </c>
      <c r="E30" s="170" t="s">
        <v>2381</v>
      </c>
      <c r="F30" s="170" t="s">
        <v>2381</v>
      </c>
      <c r="G30" s="170" t="s">
        <v>2381</v>
      </c>
      <c r="H30" s="170" t="s">
        <v>2381</v>
      </c>
      <c r="I30" s="170" t="s">
        <v>2381</v>
      </c>
      <c r="J30" s="170">
        <v>3478</v>
      </c>
      <c r="K30" s="19">
        <v>3732</v>
      </c>
      <c r="L30" s="19">
        <v>3920</v>
      </c>
      <c r="M30" s="19">
        <v>3983</v>
      </c>
      <c r="N30" s="19">
        <v>3938</v>
      </c>
      <c r="O30" s="19">
        <v>3967</v>
      </c>
      <c r="P30" s="308">
        <v>4111</v>
      </c>
    </row>
    <row r="31" spans="1:16" x14ac:dyDescent="0.2">
      <c r="A31" s="149" t="s">
        <v>1009</v>
      </c>
      <c r="B31" s="29" t="s">
        <v>1010</v>
      </c>
      <c r="C31" s="8">
        <v>1</v>
      </c>
      <c r="D31" s="8" t="s">
        <v>1011</v>
      </c>
      <c r="E31" s="170" t="s">
        <v>2381</v>
      </c>
      <c r="F31" s="170" t="s">
        <v>2381</v>
      </c>
      <c r="G31" s="170" t="s">
        <v>2381</v>
      </c>
      <c r="H31" s="170" t="s">
        <v>2381</v>
      </c>
      <c r="I31" s="170" t="s">
        <v>2381</v>
      </c>
      <c r="J31" s="170">
        <v>2079</v>
      </c>
      <c r="K31" s="19">
        <v>2353</v>
      </c>
      <c r="L31" s="19">
        <v>2408</v>
      </c>
      <c r="M31" s="19">
        <v>2710</v>
      </c>
      <c r="N31" s="19">
        <v>2914</v>
      </c>
      <c r="O31" s="19">
        <v>3242</v>
      </c>
      <c r="P31" s="308">
        <v>3444</v>
      </c>
    </row>
    <row r="32" spans="1:16" x14ac:dyDescent="0.2">
      <c r="A32" s="149" t="s">
        <v>1012</v>
      </c>
      <c r="B32" s="29" t="s">
        <v>1013</v>
      </c>
      <c r="C32" s="8">
        <v>1</v>
      </c>
      <c r="D32" s="8" t="s">
        <v>1014</v>
      </c>
      <c r="E32" s="170" t="s">
        <v>2381</v>
      </c>
      <c r="F32" s="170" t="s">
        <v>2381</v>
      </c>
      <c r="G32" s="170" t="s">
        <v>2381</v>
      </c>
      <c r="H32" s="170" t="s">
        <v>2381</v>
      </c>
      <c r="I32" s="170" t="s">
        <v>2381</v>
      </c>
      <c r="J32" s="170">
        <v>6333</v>
      </c>
      <c r="K32" s="19">
        <v>4703</v>
      </c>
      <c r="L32" s="19">
        <v>4348</v>
      </c>
      <c r="M32" s="19">
        <v>2987</v>
      </c>
      <c r="N32" s="19">
        <v>2962</v>
      </c>
      <c r="O32" s="19">
        <v>2943</v>
      </c>
      <c r="P32" s="308">
        <v>3167</v>
      </c>
    </row>
    <row r="33" spans="1:16" x14ac:dyDescent="0.2">
      <c r="E33" s="324"/>
      <c r="F33" s="324"/>
      <c r="G33" s="324"/>
      <c r="H33" s="324"/>
      <c r="I33" s="68"/>
      <c r="J33" s="68"/>
      <c r="M33" s="8"/>
      <c r="N33" s="8"/>
      <c r="O33" s="19"/>
      <c r="P33" s="308"/>
    </row>
    <row r="34" spans="1:16" x14ac:dyDescent="0.2">
      <c r="E34" s="324"/>
      <c r="F34" s="324"/>
      <c r="G34" s="324"/>
      <c r="H34" s="324"/>
      <c r="I34" s="68"/>
      <c r="J34" s="68"/>
      <c r="M34" s="8"/>
      <c r="N34" s="8"/>
      <c r="O34" s="19"/>
      <c r="P34" s="308"/>
    </row>
    <row r="35" spans="1:16" x14ac:dyDescent="0.2">
      <c r="A35" s="10" t="s">
        <v>1015</v>
      </c>
      <c r="C35" s="8">
        <v>4</v>
      </c>
      <c r="E35" s="68"/>
      <c r="F35" s="68"/>
      <c r="G35" s="68"/>
      <c r="H35" s="68"/>
      <c r="I35" s="68"/>
      <c r="J35" s="68"/>
      <c r="M35" s="8"/>
      <c r="N35" s="8"/>
      <c r="O35" s="19"/>
      <c r="P35" s="308"/>
    </row>
    <row r="36" spans="1:16" x14ac:dyDescent="0.2">
      <c r="A36" s="173" t="s">
        <v>1016</v>
      </c>
      <c r="B36" s="5" t="s">
        <v>1017</v>
      </c>
      <c r="C36" s="8" t="s">
        <v>1018</v>
      </c>
      <c r="D36" s="8" t="s">
        <v>1019</v>
      </c>
      <c r="E36" s="325" t="s">
        <v>2381</v>
      </c>
      <c r="F36" s="325" t="s">
        <v>2381</v>
      </c>
      <c r="G36" s="325" t="s">
        <v>2381</v>
      </c>
      <c r="H36" s="325" t="s">
        <v>2381</v>
      </c>
      <c r="I36" s="325" t="s">
        <v>2381</v>
      </c>
      <c r="J36" s="325" t="s">
        <v>2381</v>
      </c>
      <c r="K36" s="218">
        <v>32837.25</v>
      </c>
      <c r="L36" s="218">
        <v>33363.916666666664</v>
      </c>
      <c r="M36" s="326">
        <v>32821</v>
      </c>
      <c r="N36" s="327">
        <v>32280.416666666668</v>
      </c>
      <c r="O36" s="327">
        <v>31602</v>
      </c>
      <c r="P36" s="328">
        <v>30986</v>
      </c>
    </row>
    <row r="37" spans="1:16" x14ac:dyDescent="0.2">
      <c r="A37" s="174" t="s">
        <v>1020</v>
      </c>
      <c r="B37" s="5" t="s">
        <v>1021</v>
      </c>
      <c r="C37" s="8" t="s">
        <v>1022</v>
      </c>
      <c r="D37" s="8" t="s">
        <v>1023</v>
      </c>
      <c r="E37" s="325" t="s">
        <v>2381</v>
      </c>
      <c r="F37" s="325" t="s">
        <v>2381</v>
      </c>
      <c r="G37" s="325" t="s">
        <v>2381</v>
      </c>
      <c r="H37" s="325" t="s">
        <v>2381</v>
      </c>
      <c r="I37" s="325" t="s">
        <v>2381</v>
      </c>
      <c r="J37" s="325" t="s">
        <v>2381</v>
      </c>
      <c r="K37" s="218">
        <v>23500.416666666668</v>
      </c>
      <c r="L37" s="218">
        <v>24204.75</v>
      </c>
      <c r="M37" s="326">
        <v>23707</v>
      </c>
      <c r="N37" s="327">
        <v>23518.666666666668</v>
      </c>
      <c r="O37" s="327">
        <v>22926</v>
      </c>
      <c r="P37" s="328">
        <v>22296</v>
      </c>
    </row>
    <row r="38" spans="1:16" x14ac:dyDescent="0.2">
      <c r="A38" s="174" t="s">
        <v>1024</v>
      </c>
      <c r="B38" s="5" t="s">
        <v>1025</v>
      </c>
      <c r="C38" s="8" t="s">
        <v>1026</v>
      </c>
      <c r="D38" s="8" t="s">
        <v>1027</v>
      </c>
      <c r="E38" s="325" t="s">
        <v>2381</v>
      </c>
      <c r="F38" s="325" t="s">
        <v>2381</v>
      </c>
      <c r="G38" s="325" t="s">
        <v>2381</v>
      </c>
      <c r="H38" s="325" t="s">
        <v>2381</v>
      </c>
      <c r="I38" s="325" t="s">
        <v>2381</v>
      </c>
      <c r="J38" s="325" t="s">
        <v>2381</v>
      </c>
      <c r="K38" s="218">
        <v>3850</v>
      </c>
      <c r="L38" s="218">
        <v>3720.6666666666665</v>
      </c>
      <c r="M38" s="326">
        <v>3656</v>
      </c>
      <c r="N38" s="327">
        <v>3551.1666666666665</v>
      </c>
      <c r="O38" s="327">
        <v>3375</v>
      </c>
      <c r="P38" s="328">
        <v>3284.6666666666665</v>
      </c>
    </row>
    <row r="39" spans="1:16" x14ac:dyDescent="0.2">
      <c r="A39" s="174" t="s">
        <v>1028</v>
      </c>
      <c r="B39" s="5" t="s">
        <v>1029</v>
      </c>
      <c r="C39" s="8" t="s">
        <v>1030</v>
      </c>
      <c r="D39" s="8" t="s">
        <v>1031</v>
      </c>
      <c r="E39" s="325" t="s">
        <v>2381</v>
      </c>
      <c r="F39" s="325" t="s">
        <v>2381</v>
      </c>
      <c r="G39" s="325" t="s">
        <v>2381</v>
      </c>
      <c r="H39" s="325" t="s">
        <v>2381</v>
      </c>
      <c r="I39" s="325" t="s">
        <v>2381</v>
      </c>
      <c r="J39" s="325" t="s">
        <v>2381</v>
      </c>
      <c r="K39" s="218">
        <v>1021.0833333333334</v>
      </c>
      <c r="L39" s="218">
        <v>1034.3333333333333</v>
      </c>
      <c r="M39" s="326">
        <v>998</v>
      </c>
      <c r="N39" s="327">
        <v>961</v>
      </c>
      <c r="O39" s="327">
        <v>963</v>
      </c>
      <c r="P39" s="328">
        <v>987.5</v>
      </c>
    </row>
    <row r="40" spans="1:16" x14ac:dyDescent="0.2">
      <c r="A40" s="174" t="s">
        <v>1032</v>
      </c>
      <c r="B40" s="5" t="s">
        <v>1033</v>
      </c>
      <c r="C40" s="8" t="s">
        <v>1034</v>
      </c>
      <c r="D40" s="8" t="s">
        <v>1035</v>
      </c>
      <c r="E40" s="325" t="s">
        <v>2381</v>
      </c>
      <c r="F40" s="325" t="s">
        <v>2381</v>
      </c>
      <c r="G40" s="325" t="s">
        <v>2381</v>
      </c>
      <c r="H40" s="325" t="s">
        <v>2381</v>
      </c>
      <c r="I40" s="325" t="s">
        <v>2381</v>
      </c>
      <c r="J40" s="325" t="s">
        <v>2381</v>
      </c>
      <c r="K40" s="218">
        <v>1379.1666666666667</v>
      </c>
      <c r="L40" s="218">
        <v>1423.75</v>
      </c>
      <c r="M40" s="326">
        <v>1549</v>
      </c>
      <c r="N40" s="327">
        <v>1517.75</v>
      </c>
      <c r="O40" s="327">
        <v>1722</v>
      </c>
      <c r="P40" s="328">
        <v>1819.5833333333333</v>
      </c>
    </row>
    <row r="41" spans="1:16" x14ac:dyDescent="0.2">
      <c r="A41" s="174" t="s">
        <v>1036</v>
      </c>
      <c r="B41" s="5" t="s">
        <v>1037</v>
      </c>
      <c r="C41" s="8" t="s">
        <v>1038</v>
      </c>
      <c r="D41" s="8" t="s">
        <v>1039</v>
      </c>
      <c r="E41" s="325" t="s">
        <v>2381</v>
      </c>
      <c r="F41" s="325" t="s">
        <v>2381</v>
      </c>
      <c r="G41" s="325" t="s">
        <v>2381</v>
      </c>
      <c r="H41" s="325" t="s">
        <v>2381</v>
      </c>
      <c r="I41" s="325" t="s">
        <v>2381</v>
      </c>
      <c r="J41" s="325" t="s">
        <v>2381</v>
      </c>
      <c r="K41" s="218">
        <v>1108.4166666666667</v>
      </c>
      <c r="L41" s="218">
        <v>1049.1666666666667</v>
      </c>
      <c r="M41" s="326">
        <v>963</v>
      </c>
      <c r="N41" s="327">
        <v>836</v>
      </c>
      <c r="O41" s="327">
        <v>781</v>
      </c>
      <c r="P41" s="328">
        <v>777.66666666666674</v>
      </c>
    </row>
    <row r="42" spans="1:16" x14ac:dyDescent="0.2">
      <c r="A42" s="174" t="s">
        <v>1040</v>
      </c>
      <c r="B42" s="5" t="s">
        <v>1041</v>
      </c>
      <c r="C42" s="8" t="s">
        <v>1042</v>
      </c>
      <c r="D42" s="8" t="s">
        <v>1043</v>
      </c>
      <c r="E42" s="325" t="s">
        <v>2381</v>
      </c>
      <c r="F42" s="325" t="s">
        <v>2381</v>
      </c>
      <c r="G42" s="325" t="s">
        <v>2381</v>
      </c>
      <c r="H42" s="325" t="s">
        <v>2381</v>
      </c>
      <c r="I42" s="325" t="s">
        <v>2381</v>
      </c>
      <c r="J42" s="325" t="s">
        <v>2381</v>
      </c>
      <c r="K42" s="218">
        <v>1978.1666666666642</v>
      </c>
      <c r="L42" s="218">
        <v>1931.2499999999964</v>
      </c>
      <c r="M42" s="326">
        <v>1949</v>
      </c>
      <c r="N42" s="327">
        <v>1895.8333333333335</v>
      </c>
      <c r="O42" s="327">
        <v>1835</v>
      </c>
      <c r="P42" s="328">
        <v>1820.5833333333333</v>
      </c>
    </row>
    <row r="43" spans="1:16" x14ac:dyDescent="0.2">
      <c r="A43" s="173" t="s">
        <v>1044</v>
      </c>
      <c r="B43" s="5" t="s">
        <v>1045</v>
      </c>
      <c r="C43" s="8" t="s">
        <v>1046</v>
      </c>
      <c r="D43" s="8" t="s">
        <v>1047</v>
      </c>
      <c r="E43" s="325" t="s">
        <v>2381</v>
      </c>
      <c r="F43" s="325" t="s">
        <v>2381</v>
      </c>
      <c r="G43" s="325" t="s">
        <v>2381</v>
      </c>
      <c r="H43" s="325" t="s">
        <v>2381</v>
      </c>
      <c r="I43" s="325" t="s">
        <v>2381</v>
      </c>
      <c r="J43" s="325" t="s">
        <v>2381</v>
      </c>
      <c r="K43" s="218">
        <v>10629</v>
      </c>
      <c r="L43" s="218">
        <v>10546.583333333334</v>
      </c>
      <c r="M43" s="326">
        <v>10345</v>
      </c>
      <c r="N43" s="327">
        <v>10018.25</v>
      </c>
      <c r="O43" s="327">
        <v>9685</v>
      </c>
      <c r="P43" s="328">
        <v>9358.3333333333339</v>
      </c>
    </row>
    <row r="44" spans="1:16" x14ac:dyDescent="0.2">
      <c r="A44" s="174" t="s">
        <v>1048</v>
      </c>
      <c r="B44" s="5" t="s">
        <v>1049</v>
      </c>
      <c r="C44" s="8" t="s">
        <v>1050</v>
      </c>
      <c r="D44" s="8" t="s">
        <v>1051</v>
      </c>
      <c r="E44" s="325" t="s">
        <v>2381</v>
      </c>
      <c r="F44" s="325" t="s">
        <v>2381</v>
      </c>
      <c r="G44" s="325" t="s">
        <v>2381</v>
      </c>
      <c r="H44" s="325" t="s">
        <v>2381</v>
      </c>
      <c r="I44" s="325" t="s">
        <v>2381</v>
      </c>
      <c r="J44" s="325" t="s">
        <v>2381</v>
      </c>
      <c r="K44" s="218">
        <v>9459</v>
      </c>
      <c r="L44" s="218">
        <v>9320.1666666666661</v>
      </c>
      <c r="M44" s="326">
        <v>9119</v>
      </c>
      <c r="N44" s="327">
        <v>8818.6666666666661</v>
      </c>
      <c r="O44" s="327">
        <v>8576</v>
      </c>
      <c r="P44" s="328">
        <v>8335.3333333333339</v>
      </c>
    </row>
    <row r="45" spans="1:16" x14ac:dyDescent="0.2">
      <c r="A45" s="174" t="s">
        <v>1052</v>
      </c>
      <c r="B45" s="5" t="s">
        <v>1053</v>
      </c>
      <c r="C45" s="8" t="s">
        <v>1054</v>
      </c>
      <c r="D45" s="8" t="s">
        <v>1055</v>
      </c>
      <c r="E45" s="325" t="s">
        <v>2381</v>
      </c>
      <c r="F45" s="325" t="s">
        <v>2381</v>
      </c>
      <c r="G45" s="325" t="s">
        <v>2381</v>
      </c>
      <c r="H45" s="325" t="s">
        <v>2381</v>
      </c>
      <c r="I45" s="325" t="s">
        <v>2381</v>
      </c>
      <c r="J45" s="325" t="s">
        <v>2381</v>
      </c>
      <c r="K45" s="218">
        <v>1170</v>
      </c>
      <c r="L45" s="218">
        <v>1226.4166666666667</v>
      </c>
      <c r="M45" s="326">
        <v>1226</v>
      </c>
      <c r="N45" s="327">
        <v>1199.5833333333335</v>
      </c>
      <c r="O45" s="327">
        <v>1109</v>
      </c>
      <c r="P45" s="328">
        <v>1023</v>
      </c>
    </row>
    <row r="46" spans="1:16" x14ac:dyDescent="0.2">
      <c r="A46" s="173" t="s">
        <v>1056</v>
      </c>
      <c r="B46" s="5" t="s">
        <v>1057</v>
      </c>
      <c r="C46" s="8" t="s">
        <v>1058</v>
      </c>
      <c r="D46" s="8" t="s">
        <v>1059</v>
      </c>
      <c r="E46" s="325" t="s">
        <v>2381</v>
      </c>
      <c r="F46" s="325" t="s">
        <v>2381</v>
      </c>
      <c r="G46" s="325" t="s">
        <v>2381</v>
      </c>
      <c r="H46" s="325" t="s">
        <v>2381</v>
      </c>
      <c r="I46" s="325" t="s">
        <v>2381</v>
      </c>
      <c r="J46" s="325" t="s">
        <v>2381</v>
      </c>
      <c r="K46" s="218">
        <v>1114.5833333333333</v>
      </c>
      <c r="L46" s="329">
        <v>1203.8333333333333</v>
      </c>
      <c r="M46" s="326">
        <v>1255</v>
      </c>
      <c r="N46" s="327">
        <v>1262.0833333333333</v>
      </c>
      <c r="O46" s="327">
        <v>1344</v>
      </c>
      <c r="P46" s="328">
        <v>1457.1666666666667</v>
      </c>
    </row>
    <row r="47" spans="1:16" x14ac:dyDescent="0.2">
      <c r="A47" s="173" t="s">
        <v>1060</v>
      </c>
      <c r="B47" s="5" t="s">
        <v>1061</v>
      </c>
      <c r="C47" s="8" t="s">
        <v>1062</v>
      </c>
      <c r="D47" s="8" t="s">
        <v>1063</v>
      </c>
      <c r="E47" s="325" t="s">
        <v>2381</v>
      </c>
      <c r="F47" s="325" t="s">
        <v>2381</v>
      </c>
      <c r="G47" s="325" t="s">
        <v>2381</v>
      </c>
      <c r="H47" s="325" t="s">
        <v>2381</v>
      </c>
      <c r="I47" s="325" t="s">
        <v>2381</v>
      </c>
      <c r="J47" s="325" t="s">
        <v>2381</v>
      </c>
      <c r="K47" s="218">
        <v>1467.9166666666667</v>
      </c>
      <c r="L47" s="218">
        <v>1476.5</v>
      </c>
      <c r="M47" s="326">
        <v>1486</v>
      </c>
      <c r="N47" s="327">
        <v>1515.9166666666667</v>
      </c>
      <c r="O47" s="327">
        <v>1553</v>
      </c>
      <c r="P47" s="328">
        <v>1596.25</v>
      </c>
    </row>
    <row r="48" spans="1:16" x14ac:dyDescent="0.2">
      <c r="A48" s="173" t="s">
        <v>1064</v>
      </c>
      <c r="B48" s="5" t="s">
        <v>1065</v>
      </c>
      <c r="C48" s="8" t="s">
        <v>1066</v>
      </c>
      <c r="D48" s="8" t="s">
        <v>1067</v>
      </c>
      <c r="E48" s="325" t="s">
        <v>2381</v>
      </c>
      <c r="F48" s="325" t="s">
        <v>2381</v>
      </c>
      <c r="G48" s="325" t="s">
        <v>2381</v>
      </c>
      <c r="H48" s="325" t="s">
        <v>2381</v>
      </c>
      <c r="I48" s="325" t="s">
        <v>2381</v>
      </c>
      <c r="J48" s="325" t="s">
        <v>2381</v>
      </c>
      <c r="K48" s="218">
        <v>2356.75</v>
      </c>
      <c r="L48" s="218">
        <v>2080.9166666666665</v>
      </c>
      <c r="M48" s="326">
        <v>2031</v>
      </c>
      <c r="N48" s="327">
        <v>1999.5803030303059</v>
      </c>
      <c r="O48" s="327">
        <v>1949</v>
      </c>
      <c r="P48" s="328">
        <v>1914.6666666666665</v>
      </c>
    </row>
    <row r="49" spans="1:16" x14ac:dyDescent="0.2">
      <c r="A49" s="174" t="s">
        <v>1068</v>
      </c>
      <c r="B49" s="5" t="s">
        <v>1069</v>
      </c>
      <c r="C49" s="8" t="s">
        <v>1070</v>
      </c>
      <c r="D49" s="8" t="s">
        <v>1071</v>
      </c>
      <c r="E49" s="325" t="s">
        <v>2381</v>
      </c>
      <c r="F49" s="325" t="s">
        <v>2381</v>
      </c>
      <c r="G49" s="325" t="s">
        <v>2381</v>
      </c>
      <c r="H49" s="325" t="s">
        <v>2381</v>
      </c>
      <c r="I49" s="325" t="s">
        <v>2381</v>
      </c>
      <c r="J49" s="325" t="s">
        <v>2381</v>
      </c>
      <c r="K49" s="218">
        <v>1917.9166666666667</v>
      </c>
      <c r="L49" s="218">
        <v>1655.0833333333335</v>
      </c>
      <c r="M49" s="326">
        <v>1613</v>
      </c>
      <c r="N49" s="327">
        <v>1597.4666666666701</v>
      </c>
      <c r="O49" s="327">
        <v>1588</v>
      </c>
      <c r="P49" s="328">
        <v>1537.75</v>
      </c>
    </row>
    <row r="50" spans="1:16" x14ac:dyDescent="0.2">
      <c r="A50" s="174" t="s">
        <v>1072</v>
      </c>
      <c r="B50" s="5" t="s">
        <v>1073</v>
      </c>
      <c r="C50" s="8" t="s">
        <v>1074</v>
      </c>
      <c r="D50" s="8" t="s">
        <v>1075</v>
      </c>
      <c r="E50" s="325" t="s">
        <v>2381</v>
      </c>
      <c r="F50" s="325" t="s">
        <v>2381</v>
      </c>
      <c r="G50" s="325" t="s">
        <v>2381</v>
      </c>
      <c r="H50" s="325" t="s">
        <v>2381</v>
      </c>
      <c r="I50" s="325" t="s">
        <v>2381</v>
      </c>
      <c r="J50" s="325" t="s">
        <v>2381</v>
      </c>
      <c r="K50" s="218">
        <v>438.83333333333337</v>
      </c>
      <c r="L50" s="218">
        <v>425.83333333333337</v>
      </c>
      <c r="M50" s="326">
        <v>418</v>
      </c>
      <c r="N50" s="327">
        <v>403</v>
      </c>
      <c r="O50" s="327">
        <v>361</v>
      </c>
      <c r="P50" s="328">
        <v>376.91666666666663</v>
      </c>
    </row>
    <row r="51" spans="1:16" x14ac:dyDescent="0.2">
      <c r="A51" s="173" t="s">
        <v>1076</v>
      </c>
      <c r="B51" s="5" t="s">
        <v>1077</v>
      </c>
      <c r="C51" s="8" t="s">
        <v>1078</v>
      </c>
      <c r="D51" s="8" t="s">
        <v>1079</v>
      </c>
      <c r="E51" s="325" t="s">
        <v>2381</v>
      </c>
      <c r="F51" s="325" t="s">
        <v>2381</v>
      </c>
      <c r="G51" s="325" t="s">
        <v>2381</v>
      </c>
      <c r="H51" s="325" t="s">
        <v>2381</v>
      </c>
      <c r="I51" s="325" t="s">
        <v>2381</v>
      </c>
      <c r="J51" s="325" t="s">
        <v>2381</v>
      </c>
      <c r="K51" s="218">
        <v>2563</v>
      </c>
      <c r="L51" s="218">
        <v>2560</v>
      </c>
      <c r="M51" s="326">
        <v>2606</v>
      </c>
      <c r="N51" s="327">
        <v>2581.3333333333335</v>
      </c>
      <c r="O51" s="327">
        <v>2623</v>
      </c>
      <c r="P51" s="328">
        <v>2757.8333333333335</v>
      </c>
    </row>
    <row r="52" spans="1:16" x14ac:dyDescent="0.2">
      <c r="A52" s="173" t="s">
        <v>1080</v>
      </c>
      <c r="B52" s="5" t="s">
        <v>1081</v>
      </c>
      <c r="C52" s="8" t="s">
        <v>1082</v>
      </c>
      <c r="D52" s="8" t="s">
        <v>1083</v>
      </c>
      <c r="E52" s="325" t="s">
        <v>2381</v>
      </c>
      <c r="F52" s="325" t="s">
        <v>2381</v>
      </c>
      <c r="G52" s="325" t="s">
        <v>2381</v>
      </c>
      <c r="H52" s="325" t="s">
        <v>2381</v>
      </c>
      <c r="I52" s="325" t="s">
        <v>2381</v>
      </c>
      <c r="J52" s="325" t="s">
        <v>2381</v>
      </c>
      <c r="K52" s="218">
        <v>402</v>
      </c>
      <c r="L52" s="218">
        <v>488</v>
      </c>
      <c r="M52" s="326">
        <v>463</v>
      </c>
      <c r="N52" s="327">
        <v>299.41666666666669</v>
      </c>
      <c r="O52" s="327">
        <v>250</v>
      </c>
      <c r="P52" s="328">
        <v>256.83333333333331</v>
      </c>
    </row>
    <row r="53" spans="1:16" x14ac:dyDescent="0.2">
      <c r="A53" s="21"/>
      <c r="C53" s="68"/>
      <c r="I53" s="68"/>
      <c r="J53" s="68"/>
      <c r="K53" s="158"/>
      <c r="L53" s="158"/>
      <c r="M53" s="158"/>
      <c r="N53" s="158"/>
      <c r="O53" s="158"/>
      <c r="P53" s="158"/>
    </row>
    <row r="54" spans="1:16" x14ac:dyDescent="0.2">
      <c r="A54" s="10"/>
      <c r="L54" s="17"/>
      <c r="M54" s="14"/>
      <c r="N54" s="14"/>
      <c r="O54" s="14"/>
      <c r="P54" s="14"/>
    </row>
    <row r="55" spans="1:16" x14ac:dyDescent="0.2">
      <c r="A55" s="196" t="s">
        <v>1084</v>
      </c>
      <c r="B55" s="193"/>
      <c r="C55" s="193"/>
    </row>
    <row r="56" spans="1:16" ht="13.5" customHeight="1" x14ac:dyDescent="0.2">
      <c r="A56" s="196" t="s">
        <v>1085</v>
      </c>
      <c r="B56" s="193"/>
      <c r="C56" s="193"/>
    </row>
    <row r="57" spans="1:16" x14ac:dyDescent="0.2">
      <c r="A57" s="196" t="s">
        <v>1086</v>
      </c>
      <c r="B57" s="255"/>
      <c r="C57" s="255"/>
    </row>
    <row r="58" spans="1:16" x14ac:dyDescent="0.2">
      <c r="A58" s="196" t="s">
        <v>1087</v>
      </c>
    </row>
  </sheetData>
  <phoneticPr fontId="13" type="noConversion"/>
  <conditionalFormatting sqref="K53">
    <cfRule type="cellIs" dxfId="2457" priority="5335" stopIfTrue="1" operator="equal">
      <formula>"-"</formula>
    </cfRule>
  </conditionalFormatting>
  <conditionalFormatting sqref="K53">
    <cfRule type="cellIs" dxfId="2456" priority="5324" stopIfTrue="1" operator="equal">
      <formula>"-"</formula>
    </cfRule>
  </conditionalFormatting>
  <conditionalFormatting sqref="J53">
    <cfRule type="cellIs" dxfId="2455" priority="198" stopIfTrue="1" operator="equal">
      <formula>"-"</formula>
    </cfRule>
    <cfRule type="containsText" dxfId="2454" priority="199" stopIfTrue="1" operator="containsText" text="leer">
      <formula>NOT(ISERROR(SEARCH("leer",J53)))</formula>
    </cfRule>
  </conditionalFormatting>
  <conditionalFormatting sqref="K53">
    <cfRule type="cellIs" dxfId="2453" priority="197" stopIfTrue="1" operator="equal">
      <formula>"-"</formula>
    </cfRule>
  </conditionalFormatting>
  <conditionalFormatting sqref="K53">
    <cfRule type="cellIs" dxfId="2452" priority="196" stopIfTrue="1" operator="equal">
      <formula>"-"</formula>
    </cfRule>
  </conditionalFormatting>
  <conditionalFormatting sqref="I53">
    <cfRule type="cellIs" dxfId="2451" priority="187" stopIfTrue="1" operator="equal">
      <formula>"-"</formula>
    </cfRule>
    <cfRule type="containsText" dxfId="2450" priority="188" stopIfTrue="1" operator="containsText" text="leer">
      <formula>NOT(ISERROR(SEARCH("leer",I53)))</formula>
    </cfRule>
  </conditionalFormatting>
  <conditionalFormatting sqref="I53">
    <cfRule type="cellIs" dxfId="2449" priority="145" stopIfTrue="1" operator="equal">
      <formula>"-"</formula>
    </cfRule>
    <cfRule type="containsText" dxfId="2448" priority="146" stopIfTrue="1" operator="containsText" text="leer">
      <formula>NOT(ISERROR(SEARCH("leer",I53)))</formula>
    </cfRule>
  </conditionalFormatting>
  <conditionalFormatting sqref="I53">
    <cfRule type="cellIs" dxfId="2447" priority="143" stopIfTrue="1" operator="equal">
      <formula>"-"</formula>
    </cfRule>
    <cfRule type="containsText" dxfId="2446" priority="144" stopIfTrue="1" operator="containsText" text="leer">
      <formula>NOT(ISERROR(SEARCH("leer",I53)))</formula>
    </cfRule>
  </conditionalFormatting>
  <conditionalFormatting sqref="I53">
    <cfRule type="cellIs" dxfId="2445" priority="141" stopIfTrue="1" operator="equal">
      <formula>"-"</formula>
    </cfRule>
    <cfRule type="containsText" dxfId="2444" priority="142" stopIfTrue="1" operator="containsText" text="leer">
      <formula>NOT(ISERROR(SEARCH("leer",I53)))</formula>
    </cfRule>
  </conditionalFormatting>
  <conditionalFormatting sqref="I53">
    <cfRule type="cellIs" dxfId="2443" priority="139" stopIfTrue="1" operator="equal">
      <formula>"-"</formula>
    </cfRule>
    <cfRule type="containsText" dxfId="2442" priority="140" stopIfTrue="1" operator="containsText" text="leer">
      <formula>NOT(ISERROR(SEARCH("leer",I53)))</formula>
    </cfRule>
  </conditionalFormatting>
  <conditionalFormatting sqref="I53">
    <cfRule type="cellIs" dxfId="2441" priority="137" stopIfTrue="1" operator="equal">
      <formula>"-"</formula>
    </cfRule>
    <cfRule type="containsText" dxfId="2440" priority="138" stopIfTrue="1" operator="containsText" text="leer">
      <formula>NOT(ISERROR(SEARCH("leer",I53)))</formula>
    </cfRule>
  </conditionalFormatting>
  <conditionalFormatting sqref="K6:K36">
    <cfRule type="cellIs" dxfId="2439" priority="78" stopIfTrue="1" operator="equal">
      <formula>"-"</formula>
    </cfRule>
  </conditionalFormatting>
  <conditionalFormatting sqref="K36">
    <cfRule type="cellIs" dxfId="2438" priority="77" stopIfTrue="1" operator="equal">
      <formula>"-"</formula>
    </cfRule>
  </conditionalFormatting>
  <conditionalFormatting sqref="I6:J11">
    <cfRule type="cellIs" dxfId="2437" priority="75" stopIfTrue="1" operator="equal">
      <formula>"-"</formula>
    </cfRule>
    <cfRule type="containsText" dxfId="2436" priority="76" stopIfTrue="1" operator="containsText" text="leer">
      <formula>NOT(ISERROR(SEARCH("leer",I6)))</formula>
    </cfRule>
  </conditionalFormatting>
  <conditionalFormatting sqref="J36:J52">
    <cfRule type="cellIs" dxfId="2435" priority="73" stopIfTrue="1" operator="equal">
      <formula>"-"</formula>
    </cfRule>
    <cfRule type="containsText" dxfId="2434" priority="74" stopIfTrue="1" operator="containsText" text="leer">
      <formula>NOT(ISERROR(SEARCH("leer",J36)))</formula>
    </cfRule>
  </conditionalFormatting>
  <conditionalFormatting sqref="K36:P36">
    <cfRule type="cellIs" dxfId="2433" priority="72" stopIfTrue="1" operator="equal">
      <formula>"-"</formula>
    </cfRule>
  </conditionalFormatting>
  <conditionalFormatting sqref="K36:P36">
    <cfRule type="cellIs" dxfId="2432" priority="71" stopIfTrue="1" operator="equal">
      <formula>"-"</formula>
    </cfRule>
  </conditionalFormatting>
  <conditionalFormatting sqref="I36:I52">
    <cfRule type="cellIs" dxfId="2431" priority="69" stopIfTrue="1" operator="equal">
      <formula>"-"</formula>
    </cfRule>
    <cfRule type="containsText" dxfId="2430" priority="70" stopIfTrue="1" operator="containsText" text="leer">
      <formula>NOT(ISERROR(SEARCH("leer",I36)))</formula>
    </cfRule>
  </conditionalFormatting>
  <conditionalFormatting sqref="I36:I52">
    <cfRule type="cellIs" dxfId="2429" priority="67" stopIfTrue="1" operator="equal">
      <formula>"-"</formula>
    </cfRule>
    <cfRule type="containsText" dxfId="2428" priority="68" stopIfTrue="1" operator="containsText" text="leer">
      <formula>NOT(ISERROR(SEARCH("leer",I36)))</formula>
    </cfRule>
  </conditionalFormatting>
  <conditionalFormatting sqref="I36:I52">
    <cfRule type="cellIs" dxfId="2427" priority="65" stopIfTrue="1" operator="equal">
      <formula>"-"</formula>
    </cfRule>
    <cfRule type="containsText" dxfId="2426" priority="66" stopIfTrue="1" operator="containsText" text="leer">
      <formula>NOT(ISERROR(SEARCH("leer",I36)))</formula>
    </cfRule>
  </conditionalFormatting>
  <conditionalFormatting sqref="I36:I52">
    <cfRule type="cellIs" dxfId="2425" priority="63" stopIfTrue="1" operator="equal">
      <formula>"-"</formula>
    </cfRule>
    <cfRule type="containsText" dxfId="2424" priority="64" stopIfTrue="1" operator="containsText" text="leer">
      <formula>NOT(ISERROR(SEARCH("leer",I36)))</formula>
    </cfRule>
  </conditionalFormatting>
  <conditionalFormatting sqref="I36:I52">
    <cfRule type="cellIs" dxfId="2423" priority="61" stopIfTrue="1" operator="equal">
      <formula>"-"</formula>
    </cfRule>
    <cfRule type="containsText" dxfId="2422" priority="62" stopIfTrue="1" operator="containsText" text="leer">
      <formula>NOT(ISERROR(SEARCH("leer",I36)))</formula>
    </cfRule>
  </conditionalFormatting>
  <conditionalFormatting sqref="I36:I52">
    <cfRule type="cellIs" dxfId="2421" priority="59" stopIfTrue="1" operator="equal">
      <formula>"-"</formula>
    </cfRule>
    <cfRule type="containsText" dxfId="2420" priority="60" stopIfTrue="1" operator="containsText" text="leer">
      <formula>NOT(ISERROR(SEARCH("leer",I36)))</formula>
    </cfRule>
  </conditionalFormatting>
  <conditionalFormatting sqref="J36:J52 I36:I45 I47:I52">
    <cfRule type="cellIs" dxfId="2419" priority="57" stopIfTrue="1" operator="equal">
      <formula>"-"</formula>
    </cfRule>
    <cfRule type="containsText" dxfId="2418" priority="58" stopIfTrue="1" operator="containsText" text="leer">
      <formula>NOT(ISERROR(SEARCH("leer",I36)))</formula>
    </cfRule>
  </conditionalFormatting>
  <conditionalFormatting sqref="L36:P36">
    <cfRule type="cellIs" dxfId="2417" priority="56" stopIfTrue="1" operator="equal">
      <formula>"-"</formula>
    </cfRule>
  </conditionalFormatting>
  <conditionalFormatting sqref="L36:P36">
    <cfRule type="cellIs" dxfId="2416" priority="55" stopIfTrue="1" operator="equal">
      <formula>"-"</formula>
    </cfRule>
  </conditionalFormatting>
  <conditionalFormatting sqref="K37:K52">
    <cfRule type="cellIs" dxfId="2415" priority="54" stopIfTrue="1" operator="equal">
      <formula>"-"</formula>
    </cfRule>
  </conditionalFormatting>
  <conditionalFormatting sqref="K37:K52">
    <cfRule type="cellIs" dxfId="2414" priority="53" stopIfTrue="1" operator="equal">
      <formula>"-"</formula>
    </cfRule>
  </conditionalFormatting>
  <conditionalFormatting sqref="K37:P52">
    <cfRule type="cellIs" dxfId="2413" priority="52" stopIfTrue="1" operator="equal">
      <formula>"-"</formula>
    </cfRule>
  </conditionalFormatting>
  <conditionalFormatting sqref="K37:P52">
    <cfRule type="cellIs" dxfId="2412" priority="51" stopIfTrue="1" operator="equal">
      <formula>"-"</formula>
    </cfRule>
  </conditionalFormatting>
  <conditionalFormatting sqref="L37:P52">
    <cfRule type="cellIs" dxfId="2411" priority="50" stopIfTrue="1" operator="equal">
      <formula>"-"</formula>
    </cfRule>
  </conditionalFormatting>
  <conditionalFormatting sqref="L37:P52">
    <cfRule type="cellIs" dxfId="2410" priority="49" stopIfTrue="1" operator="equal">
      <formula>"-"</formula>
    </cfRule>
  </conditionalFormatting>
  <conditionalFormatting sqref="H6:H11">
    <cfRule type="cellIs" dxfId="2409" priority="47" stopIfTrue="1" operator="equal">
      <formula>"-"</formula>
    </cfRule>
    <cfRule type="containsText" dxfId="2408" priority="48" stopIfTrue="1" operator="containsText" text="leer">
      <formula>NOT(ISERROR(SEARCH("leer",H6)))</formula>
    </cfRule>
  </conditionalFormatting>
  <conditionalFormatting sqref="H6:H11">
    <cfRule type="cellIs" dxfId="2407" priority="46" stopIfTrue="1" operator="equal">
      <formula>"-"</formula>
    </cfRule>
  </conditionalFormatting>
  <conditionalFormatting sqref="H6:H11">
    <cfRule type="cellIs" dxfId="2406" priority="44" stopIfTrue="1" operator="equal">
      <formula>"-"</formula>
    </cfRule>
    <cfRule type="containsText" dxfId="2405" priority="45" stopIfTrue="1" operator="containsText" text="leer">
      <formula>NOT(ISERROR(SEARCH("leer",H6)))</formula>
    </cfRule>
  </conditionalFormatting>
  <conditionalFormatting sqref="H6:H11">
    <cfRule type="cellIs" dxfId="2404" priority="43" stopIfTrue="1" operator="equal">
      <formula>"-"</formula>
    </cfRule>
  </conditionalFormatting>
  <conditionalFormatting sqref="H36:H52">
    <cfRule type="cellIs" dxfId="2403" priority="41" stopIfTrue="1" operator="equal">
      <formula>"-"</formula>
    </cfRule>
    <cfRule type="containsText" dxfId="2402" priority="42" stopIfTrue="1" operator="containsText" text="leer">
      <formula>NOT(ISERROR(SEARCH("leer",H36)))</formula>
    </cfRule>
  </conditionalFormatting>
  <conditionalFormatting sqref="H36:H52">
    <cfRule type="cellIs" dxfId="2401" priority="40" stopIfTrue="1" operator="equal">
      <formula>"-"</formula>
    </cfRule>
  </conditionalFormatting>
  <conditionalFormatting sqref="H36:H52">
    <cfRule type="cellIs" dxfId="2400" priority="38" stopIfTrue="1" operator="equal">
      <formula>"-"</formula>
    </cfRule>
    <cfRule type="containsText" dxfId="2399" priority="39" stopIfTrue="1" operator="containsText" text="leer">
      <formula>NOT(ISERROR(SEARCH("leer",H36)))</formula>
    </cfRule>
  </conditionalFormatting>
  <conditionalFormatting sqref="H36:H52">
    <cfRule type="cellIs" dxfId="2398" priority="37" stopIfTrue="1" operator="equal">
      <formula>"-"</formula>
    </cfRule>
  </conditionalFormatting>
  <conditionalFormatting sqref="H6:H11">
    <cfRule type="cellIs" dxfId="2397" priority="35" stopIfTrue="1" operator="equal">
      <formula>"-"</formula>
    </cfRule>
    <cfRule type="containsText" dxfId="2396" priority="36" stopIfTrue="1" operator="containsText" text="leer">
      <formula>NOT(ISERROR(SEARCH("leer",H6)))</formula>
    </cfRule>
  </conditionalFormatting>
  <conditionalFormatting sqref="H6:H11">
    <cfRule type="cellIs" dxfId="2395" priority="34" stopIfTrue="1" operator="equal">
      <formula>"-"</formula>
    </cfRule>
  </conditionalFormatting>
  <conditionalFormatting sqref="H6:H11">
    <cfRule type="cellIs" dxfId="2394" priority="32" stopIfTrue="1" operator="equal">
      <formula>"-"</formula>
    </cfRule>
    <cfRule type="containsText" dxfId="2393" priority="33" stopIfTrue="1" operator="containsText" text="leer">
      <formula>NOT(ISERROR(SEARCH("leer",H6)))</formula>
    </cfRule>
  </conditionalFormatting>
  <conditionalFormatting sqref="H6:H11">
    <cfRule type="cellIs" dxfId="2392" priority="31" stopIfTrue="1" operator="equal">
      <formula>"-"</formula>
    </cfRule>
  </conditionalFormatting>
  <conditionalFormatting sqref="H36:H52">
    <cfRule type="cellIs" dxfId="2391" priority="29" stopIfTrue="1" operator="equal">
      <formula>"-"</formula>
    </cfRule>
    <cfRule type="containsText" dxfId="2390" priority="30" stopIfTrue="1" operator="containsText" text="leer">
      <formula>NOT(ISERROR(SEARCH("leer",H36)))</formula>
    </cfRule>
  </conditionalFormatting>
  <conditionalFormatting sqref="H36:H52">
    <cfRule type="cellIs" dxfId="2389" priority="28" stopIfTrue="1" operator="equal">
      <formula>"-"</formula>
    </cfRule>
  </conditionalFormatting>
  <conditionalFormatting sqref="H36:H52">
    <cfRule type="cellIs" dxfId="2388" priority="26" stopIfTrue="1" operator="equal">
      <formula>"-"</formula>
    </cfRule>
    <cfRule type="containsText" dxfId="2387" priority="27" stopIfTrue="1" operator="containsText" text="leer">
      <formula>NOT(ISERROR(SEARCH("leer",H36)))</formula>
    </cfRule>
  </conditionalFormatting>
  <conditionalFormatting sqref="H36:H52">
    <cfRule type="cellIs" dxfId="2386" priority="25" stopIfTrue="1" operator="equal">
      <formula>"-"</formula>
    </cfRule>
  </conditionalFormatting>
  <conditionalFormatting sqref="G6">
    <cfRule type="cellIs" dxfId="2385" priority="23" stopIfTrue="1" operator="equal">
      <formula>"-"</formula>
    </cfRule>
    <cfRule type="containsText" dxfId="2384" priority="24" stopIfTrue="1" operator="containsText" text="leer">
      <formula>NOT(ISERROR(SEARCH("leer",G6)))</formula>
    </cfRule>
  </conditionalFormatting>
  <conditionalFormatting sqref="G6">
    <cfRule type="cellIs" dxfId="2383" priority="22" stopIfTrue="1" operator="equal">
      <formula>"-"</formula>
    </cfRule>
  </conditionalFormatting>
  <conditionalFormatting sqref="G6">
    <cfRule type="cellIs" dxfId="2382" priority="20" stopIfTrue="1" operator="equal">
      <formula>"-"</formula>
    </cfRule>
    <cfRule type="containsText" dxfId="2381" priority="21" stopIfTrue="1" operator="containsText" text="leer">
      <formula>NOT(ISERROR(SEARCH("leer",G6)))</formula>
    </cfRule>
  </conditionalFormatting>
  <conditionalFormatting sqref="G6">
    <cfRule type="cellIs" dxfId="2380" priority="19" stopIfTrue="1" operator="equal">
      <formula>"-"</formula>
    </cfRule>
  </conditionalFormatting>
  <conditionalFormatting sqref="G6">
    <cfRule type="cellIs" dxfId="2379" priority="17" stopIfTrue="1" operator="equal">
      <formula>"-"</formula>
    </cfRule>
    <cfRule type="containsText" dxfId="2378" priority="18" stopIfTrue="1" operator="containsText" text="leer">
      <formula>NOT(ISERROR(SEARCH("leer",G6)))</formula>
    </cfRule>
  </conditionalFormatting>
  <conditionalFormatting sqref="G6">
    <cfRule type="cellIs" dxfId="2377" priority="16" stopIfTrue="1" operator="equal">
      <formula>"-"</formula>
    </cfRule>
  </conditionalFormatting>
  <conditionalFormatting sqref="G6">
    <cfRule type="cellIs" dxfId="2376" priority="14" stopIfTrue="1" operator="equal">
      <formula>"-"</formula>
    </cfRule>
    <cfRule type="containsText" dxfId="2375" priority="15" stopIfTrue="1" operator="containsText" text="leer">
      <formula>NOT(ISERROR(SEARCH("leer",G6)))</formula>
    </cfRule>
  </conditionalFormatting>
  <conditionalFormatting sqref="G6">
    <cfRule type="cellIs" dxfId="2374" priority="13" stopIfTrue="1" operator="equal">
      <formula>"-"</formula>
    </cfRule>
  </conditionalFormatting>
  <conditionalFormatting sqref="G7">
    <cfRule type="cellIs" dxfId="2373" priority="11" stopIfTrue="1" operator="equal">
      <formula>"-"</formula>
    </cfRule>
    <cfRule type="containsText" dxfId="2372" priority="12" stopIfTrue="1" operator="containsText" text="leer">
      <formula>NOT(ISERROR(SEARCH("leer",G7)))</formula>
    </cfRule>
  </conditionalFormatting>
  <conditionalFormatting sqref="G7">
    <cfRule type="cellIs" dxfId="2371" priority="10" stopIfTrue="1" operator="equal">
      <formula>"-"</formula>
    </cfRule>
  </conditionalFormatting>
  <conditionalFormatting sqref="G7">
    <cfRule type="cellIs" dxfId="2370" priority="8" stopIfTrue="1" operator="equal">
      <formula>"-"</formula>
    </cfRule>
    <cfRule type="containsText" dxfId="2369" priority="9" stopIfTrue="1" operator="containsText" text="leer">
      <formula>NOT(ISERROR(SEARCH("leer",G7)))</formula>
    </cfRule>
  </conditionalFormatting>
  <conditionalFormatting sqref="G7">
    <cfRule type="cellIs" dxfId="2368" priority="7" stopIfTrue="1" operator="equal">
      <formula>"-"</formula>
    </cfRule>
  </conditionalFormatting>
  <conditionalFormatting sqref="G7">
    <cfRule type="cellIs" dxfId="2367" priority="5" stopIfTrue="1" operator="equal">
      <formula>"-"</formula>
    </cfRule>
    <cfRule type="containsText" dxfId="2366" priority="6" stopIfTrue="1" operator="containsText" text="leer">
      <formula>NOT(ISERROR(SEARCH("leer",G7)))</formula>
    </cfRule>
  </conditionalFormatting>
  <conditionalFormatting sqref="G7">
    <cfRule type="cellIs" dxfId="2365" priority="4" stopIfTrue="1" operator="equal">
      <formula>"-"</formula>
    </cfRule>
  </conditionalFormatting>
  <conditionalFormatting sqref="G7">
    <cfRule type="cellIs" dxfId="2364" priority="2" stopIfTrue="1" operator="equal">
      <formula>"-"</formula>
    </cfRule>
    <cfRule type="containsText" dxfId="2363" priority="3" stopIfTrue="1" operator="containsText" text="leer">
      <formula>NOT(ISERROR(SEARCH("leer",G7)))</formula>
    </cfRule>
  </conditionalFormatting>
  <conditionalFormatting sqref="G7">
    <cfRule type="cellIs" dxfId="2362" priority="1" stopIfTrue="1" operator="equal">
      <formula>"-"</formula>
    </cfRule>
  </conditionalFormatting>
  <hyperlinks>
    <hyperlink ref="A1" location="Index!A1" display="zurück"/>
  </hyperlinks>
  <pageMargins left="0.79000000000000015" right="0.79000000000000015" top="0.98" bottom="0.98" header="0.51" footer="0.51"/>
  <pageSetup paperSize="9" scale="40" orientation="portrait" r:id="rId1"/>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B123"/>
  <sheetViews>
    <sheetView showRuler="0" zoomScale="70" zoomScaleNormal="70" workbookViewId="0"/>
  </sheetViews>
  <sheetFormatPr baseColWidth="10" defaultColWidth="10.7109375" defaultRowHeight="12.75" x14ac:dyDescent="0.2"/>
  <cols>
    <col min="1" max="1" width="32.42578125" style="5" customWidth="1"/>
    <col min="2" max="2" width="35.42578125" style="5" customWidth="1"/>
    <col min="3" max="3" width="8.140625" style="8" customWidth="1"/>
    <col min="4" max="5" width="12.28515625" style="8" customWidth="1"/>
    <col min="6" max="16" width="11.42578125" style="8" customWidth="1"/>
    <col min="17" max="16384" width="10.7109375" style="5"/>
  </cols>
  <sheetData>
    <row r="1" spans="1:16" x14ac:dyDescent="0.2">
      <c r="A1" s="92" t="s">
        <v>1088</v>
      </c>
      <c r="C1" s="5"/>
      <c r="D1" s="5"/>
      <c r="E1" s="5"/>
      <c r="F1" s="5"/>
      <c r="G1" s="5"/>
      <c r="H1" s="5"/>
      <c r="I1" s="5"/>
      <c r="J1" s="5"/>
      <c r="K1" s="5"/>
      <c r="L1" s="5"/>
      <c r="M1" s="5"/>
      <c r="N1" s="5"/>
      <c r="O1" s="5"/>
      <c r="P1" s="5"/>
    </row>
    <row r="2" spans="1:16" x14ac:dyDescent="0.2">
      <c r="A2" s="92"/>
      <c r="C2" s="5"/>
      <c r="D2" s="5"/>
      <c r="E2" s="5"/>
      <c r="F2" s="5"/>
      <c r="G2" s="5"/>
      <c r="H2" s="5"/>
      <c r="I2" s="5"/>
      <c r="J2" s="5"/>
      <c r="K2" s="5"/>
      <c r="L2" s="5"/>
      <c r="M2" s="5"/>
      <c r="N2" s="5"/>
      <c r="O2" s="5"/>
      <c r="P2" s="5"/>
    </row>
    <row r="3" spans="1:16" x14ac:dyDescent="0.2">
      <c r="A3" s="4" t="s">
        <v>1089</v>
      </c>
      <c r="C3" s="5" t="s">
        <v>1090</v>
      </c>
      <c r="D3" s="5" t="s">
        <v>1091</v>
      </c>
      <c r="E3" s="23">
        <v>2004</v>
      </c>
      <c r="F3" s="4">
        <v>2005</v>
      </c>
      <c r="G3" s="4">
        <v>2006</v>
      </c>
      <c r="H3" s="4">
        <v>2007</v>
      </c>
      <c r="I3" s="4">
        <v>2008</v>
      </c>
      <c r="J3" s="4">
        <v>2009</v>
      </c>
      <c r="K3" s="4">
        <v>2010</v>
      </c>
      <c r="L3" s="4">
        <v>2011</v>
      </c>
      <c r="M3" s="4">
        <v>2012</v>
      </c>
      <c r="N3" s="4">
        <v>2013</v>
      </c>
      <c r="O3" s="4">
        <v>2014</v>
      </c>
      <c r="P3" s="314">
        <v>2015</v>
      </c>
    </row>
    <row r="4" spans="1:16" x14ac:dyDescent="0.2">
      <c r="F4" s="4"/>
      <c r="G4" s="4"/>
      <c r="H4" s="4"/>
      <c r="I4" s="4"/>
      <c r="J4" s="4"/>
      <c r="P4" s="307"/>
    </row>
    <row r="5" spans="1:16" x14ac:dyDescent="0.2">
      <c r="A5" s="5" t="s">
        <v>1092</v>
      </c>
      <c r="B5" s="5" t="s">
        <v>1093</v>
      </c>
      <c r="C5" s="8" t="s">
        <v>1094</v>
      </c>
      <c r="D5" s="8" t="s">
        <v>1095</v>
      </c>
      <c r="E5" s="330">
        <v>4628</v>
      </c>
      <c r="F5" s="330">
        <v>3643</v>
      </c>
      <c r="G5" s="330">
        <v>3954</v>
      </c>
      <c r="H5" s="330">
        <v>4261</v>
      </c>
      <c r="I5" s="330">
        <v>4823</v>
      </c>
      <c r="J5" s="331">
        <v>3605</v>
      </c>
      <c r="K5" s="220">
        <v>3368</v>
      </c>
      <c r="L5" s="156">
        <v>3648</v>
      </c>
      <c r="M5" s="217">
        <v>3557</v>
      </c>
      <c r="N5" s="8">
        <v>3789</v>
      </c>
      <c r="O5" s="8">
        <v>3514</v>
      </c>
      <c r="P5" s="307">
        <f>SUM(P6:P10,P13)</f>
        <v>3564</v>
      </c>
    </row>
    <row r="6" spans="1:16" x14ac:dyDescent="0.2">
      <c r="A6" s="149" t="s">
        <v>1096</v>
      </c>
      <c r="B6" s="5" t="s">
        <v>1097</v>
      </c>
      <c r="C6" s="8" t="s">
        <v>1098</v>
      </c>
      <c r="D6" s="8" t="s">
        <v>1099</v>
      </c>
      <c r="E6" s="330">
        <v>1884</v>
      </c>
      <c r="F6" s="330">
        <v>1703</v>
      </c>
      <c r="G6" s="330">
        <v>1630</v>
      </c>
      <c r="H6" s="330">
        <v>2045</v>
      </c>
      <c r="I6" s="330">
        <v>2289</v>
      </c>
      <c r="J6" s="331">
        <v>1376</v>
      </c>
      <c r="K6" s="220">
        <v>1476</v>
      </c>
      <c r="L6" s="156">
        <v>1670</v>
      </c>
      <c r="M6" s="217">
        <v>1548</v>
      </c>
      <c r="N6" s="8">
        <v>1567</v>
      </c>
      <c r="O6" s="8">
        <v>1628</v>
      </c>
      <c r="P6" s="307">
        <v>1502</v>
      </c>
    </row>
    <row r="7" spans="1:16" x14ac:dyDescent="0.2">
      <c r="A7" s="15" t="s">
        <v>1100</v>
      </c>
      <c r="B7" s="5" t="s">
        <v>1101</v>
      </c>
      <c r="C7" s="8" t="s">
        <v>1102</v>
      </c>
      <c r="D7" s="8" t="s">
        <v>1103</v>
      </c>
      <c r="E7" s="330">
        <v>1136</v>
      </c>
      <c r="F7" s="330">
        <v>876</v>
      </c>
      <c r="G7" s="330">
        <v>1471</v>
      </c>
      <c r="H7" s="330">
        <v>892</v>
      </c>
      <c r="I7" s="330">
        <v>1007</v>
      </c>
      <c r="J7" s="331">
        <v>838</v>
      </c>
      <c r="K7" s="220">
        <v>793</v>
      </c>
      <c r="L7" s="156">
        <v>1055</v>
      </c>
      <c r="M7" s="217">
        <v>918</v>
      </c>
      <c r="N7" s="8">
        <v>1216</v>
      </c>
      <c r="O7" s="240">
        <v>900</v>
      </c>
      <c r="P7" s="332">
        <v>1099</v>
      </c>
    </row>
    <row r="8" spans="1:16" x14ac:dyDescent="0.2">
      <c r="A8" s="149" t="s">
        <v>1104</v>
      </c>
      <c r="B8" s="5" t="s">
        <v>1105</v>
      </c>
      <c r="C8" s="8" t="s">
        <v>1106</v>
      </c>
      <c r="D8" s="8" t="s">
        <v>1107</v>
      </c>
      <c r="E8" s="330">
        <v>233</v>
      </c>
      <c r="F8" s="330">
        <v>218</v>
      </c>
      <c r="G8" s="330">
        <v>217</v>
      </c>
      <c r="H8" s="330">
        <v>197</v>
      </c>
      <c r="I8" s="330">
        <v>265</v>
      </c>
      <c r="J8" s="331">
        <v>414</v>
      </c>
      <c r="K8" s="220">
        <v>325</v>
      </c>
      <c r="L8" s="156">
        <v>237</v>
      </c>
      <c r="M8" s="217">
        <v>232</v>
      </c>
      <c r="N8" s="217">
        <v>255</v>
      </c>
      <c r="O8" s="8">
        <v>249</v>
      </c>
      <c r="P8" s="307">
        <v>243</v>
      </c>
    </row>
    <row r="9" spans="1:16" x14ac:dyDescent="0.2">
      <c r="A9" s="15" t="s">
        <v>1108</v>
      </c>
      <c r="B9" s="5" t="s">
        <v>1109</v>
      </c>
      <c r="C9" s="8" t="s">
        <v>1110</v>
      </c>
      <c r="D9" s="8" t="s">
        <v>1111</v>
      </c>
      <c r="E9" s="330">
        <v>724</v>
      </c>
      <c r="F9" s="330">
        <v>324</v>
      </c>
      <c r="G9" s="330">
        <v>266</v>
      </c>
      <c r="H9" s="330">
        <v>797</v>
      </c>
      <c r="I9" s="330">
        <v>975</v>
      </c>
      <c r="J9" s="331">
        <v>645</v>
      </c>
      <c r="K9" s="220">
        <v>439</v>
      </c>
      <c r="L9" s="156">
        <v>349</v>
      </c>
      <c r="M9" s="217">
        <v>271</v>
      </c>
      <c r="N9" s="8">
        <v>298</v>
      </c>
      <c r="O9" s="8">
        <v>240</v>
      </c>
      <c r="P9" s="307">
        <v>364</v>
      </c>
    </row>
    <row r="10" spans="1:16" x14ac:dyDescent="0.2">
      <c r="A10" s="15" t="s">
        <v>1112</v>
      </c>
      <c r="B10" s="5" t="s">
        <v>1113</v>
      </c>
      <c r="C10" s="8" t="s">
        <v>1114</v>
      </c>
      <c r="D10" s="8" t="s">
        <v>1115</v>
      </c>
      <c r="E10" s="330">
        <v>597</v>
      </c>
      <c r="F10" s="330">
        <v>470</v>
      </c>
      <c r="G10" s="330">
        <v>299</v>
      </c>
      <c r="H10" s="330">
        <v>273</v>
      </c>
      <c r="I10" s="330">
        <v>235</v>
      </c>
      <c r="J10" s="331">
        <v>263</v>
      </c>
      <c r="K10" s="220">
        <v>293</v>
      </c>
      <c r="L10" s="156">
        <v>289</v>
      </c>
      <c r="M10" s="217">
        <v>538</v>
      </c>
      <c r="N10" s="8">
        <v>414</v>
      </c>
      <c r="O10" s="8">
        <v>441</v>
      </c>
      <c r="P10" s="307">
        <v>315</v>
      </c>
    </row>
    <row r="11" spans="1:16" x14ac:dyDescent="0.2">
      <c r="A11" s="24" t="s">
        <v>1116</v>
      </c>
      <c r="B11" s="5" t="s">
        <v>1117</v>
      </c>
      <c r="C11" s="8" t="s">
        <v>1118</v>
      </c>
      <c r="D11" s="8" t="s">
        <v>1119</v>
      </c>
      <c r="E11" s="330">
        <v>173</v>
      </c>
      <c r="F11" s="330">
        <v>172</v>
      </c>
      <c r="G11" s="330">
        <v>86</v>
      </c>
      <c r="H11" s="330">
        <v>110</v>
      </c>
      <c r="I11" s="330">
        <v>97</v>
      </c>
      <c r="J11" s="331">
        <v>99</v>
      </c>
      <c r="K11" s="220">
        <v>116</v>
      </c>
      <c r="L11" s="156">
        <v>95</v>
      </c>
      <c r="M11" s="217">
        <v>315</v>
      </c>
      <c r="N11" s="8">
        <v>180</v>
      </c>
      <c r="O11" s="8">
        <v>168</v>
      </c>
      <c r="P11" s="307">
        <v>78</v>
      </c>
    </row>
    <row r="12" spans="1:16" x14ac:dyDescent="0.2">
      <c r="A12" s="24" t="s">
        <v>1120</v>
      </c>
      <c r="B12" s="5" t="s">
        <v>1121</v>
      </c>
      <c r="C12" s="8" t="s">
        <v>1122</v>
      </c>
      <c r="D12" s="8" t="s">
        <v>1123</v>
      </c>
      <c r="E12" s="330">
        <v>424</v>
      </c>
      <c r="F12" s="330">
        <v>298</v>
      </c>
      <c r="G12" s="330">
        <v>213</v>
      </c>
      <c r="H12" s="330">
        <v>163</v>
      </c>
      <c r="I12" s="330">
        <v>138</v>
      </c>
      <c r="J12" s="331">
        <v>164</v>
      </c>
      <c r="K12" s="220">
        <v>177</v>
      </c>
      <c r="L12" s="156">
        <v>194</v>
      </c>
      <c r="M12" s="217">
        <v>223</v>
      </c>
      <c r="N12" s="8">
        <v>234</v>
      </c>
      <c r="O12" s="8">
        <v>269</v>
      </c>
      <c r="P12" s="307">
        <v>237</v>
      </c>
    </row>
    <row r="13" spans="1:16" x14ac:dyDescent="0.2">
      <c r="A13" s="15" t="s">
        <v>1124</v>
      </c>
      <c r="B13" s="5" t="s">
        <v>1125</v>
      </c>
      <c r="C13" s="8" t="s">
        <v>1126</v>
      </c>
      <c r="D13" s="8" t="s">
        <v>1127</v>
      </c>
      <c r="E13" s="330">
        <v>54</v>
      </c>
      <c r="F13" s="330">
        <v>52</v>
      </c>
      <c r="G13" s="330">
        <v>71</v>
      </c>
      <c r="H13" s="330">
        <v>57</v>
      </c>
      <c r="I13" s="330">
        <v>52</v>
      </c>
      <c r="J13" s="331">
        <v>69</v>
      </c>
      <c r="K13" s="220">
        <v>42</v>
      </c>
      <c r="L13" s="156">
        <v>48</v>
      </c>
      <c r="M13" s="217">
        <v>50</v>
      </c>
      <c r="N13" s="8">
        <v>39</v>
      </c>
      <c r="O13" s="8">
        <v>60</v>
      </c>
      <c r="P13" s="307">
        <v>41</v>
      </c>
    </row>
    <row r="14" spans="1:16" ht="25.5" x14ac:dyDescent="0.2">
      <c r="A14" s="5" t="s">
        <v>1128</v>
      </c>
      <c r="B14" s="12" t="s">
        <v>1129</v>
      </c>
      <c r="C14" s="165" t="s">
        <v>1130</v>
      </c>
      <c r="D14" s="8" t="s">
        <v>1131</v>
      </c>
      <c r="E14" s="333">
        <v>9.4388011238612908</v>
      </c>
      <c r="F14" s="333">
        <v>7.774066850134929</v>
      </c>
      <c r="G14" s="333">
        <v>8.703731587200739</v>
      </c>
      <c r="H14" s="333">
        <v>9.7153999950633132</v>
      </c>
      <c r="I14" s="333">
        <v>11.441971492620675</v>
      </c>
      <c r="J14" s="333">
        <v>8.4414649614616888</v>
      </c>
      <c r="K14" s="68">
        <v>8.8000000000000007</v>
      </c>
      <c r="L14" s="68">
        <v>9.4</v>
      </c>
      <c r="M14" s="201">
        <v>9.5</v>
      </c>
      <c r="N14" s="26">
        <v>9.85</v>
      </c>
      <c r="O14" s="26">
        <v>9.26</v>
      </c>
      <c r="P14" s="310">
        <v>9.15</v>
      </c>
    </row>
    <row r="15" spans="1:16" x14ac:dyDescent="0.2">
      <c r="E15" s="68"/>
      <c r="F15" s="68"/>
      <c r="G15" s="68"/>
      <c r="H15" s="126"/>
      <c r="I15" s="68"/>
      <c r="J15" s="68"/>
      <c r="M15" s="75"/>
      <c r="P15" s="307"/>
    </row>
    <row r="16" spans="1:16" ht="25.5" x14ac:dyDescent="0.2">
      <c r="A16" s="29" t="s">
        <v>1132</v>
      </c>
      <c r="B16" s="12" t="s">
        <v>1133</v>
      </c>
      <c r="C16" s="8" t="s">
        <v>1134</v>
      </c>
      <c r="D16" s="8" t="s">
        <v>1135</v>
      </c>
      <c r="E16" s="68">
        <v>3.8</v>
      </c>
      <c r="F16" s="68">
        <v>3.6</v>
      </c>
      <c r="G16" s="68">
        <v>3.6</v>
      </c>
      <c r="H16" s="126">
        <v>4.7</v>
      </c>
      <c r="I16" s="68">
        <v>5.3</v>
      </c>
      <c r="J16" s="68">
        <v>3.1</v>
      </c>
      <c r="K16" s="68">
        <v>3.5</v>
      </c>
      <c r="L16" s="89">
        <v>3.9</v>
      </c>
      <c r="M16" s="201">
        <v>3.7</v>
      </c>
      <c r="N16" s="26">
        <v>3.58</v>
      </c>
      <c r="O16" s="26">
        <v>4.05</v>
      </c>
      <c r="P16" s="310">
        <v>3.78</v>
      </c>
    </row>
    <row r="17" spans="1:16" x14ac:dyDescent="0.2">
      <c r="A17" s="29"/>
      <c r="C17" s="23"/>
      <c r="E17" s="68"/>
      <c r="F17" s="68"/>
      <c r="G17" s="68"/>
      <c r="H17" s="126"/>
      <c r="I17" s="68"/>
      <c r="J17" s="68"/>
      <c r="K17" s="23"/>
      <c r="L17" s="23"/>
      <c r="P17" s="307"/>
    </row>
    <row r="18" spans="1:16" x14ac:dyDescent="0.2">
      <c r="A18" s="14" t="s">
        <v>1136</v>
      </c>
      <c r="B18" s="14" t="s">
        <v>1137</v>
      </c>
      <c r="C18" s="17" t="s">
        <v>1138</v>
      </c>
      <c r="D18" s="8" t="s">
        <v>1139</v>
      </c>
      <c r="E18" s="68">
        <v>1512</v>
      </c>
      <c r="F18" s="130">
        <v>2314</v>
      </c>
      <c r="G18" s="130">
        <v>1797</v>
      </c>
      <c r="H18" s="68">
        <v>2603</v>
      </c>
      <c r="I18" s="68">
        <v>4121</v>
      </c>
      <c r="J18" s="68">
        <v>2002</v>
      </c>
      <c r="K18" s="68">
        <v>2151</v>
      </c>
      <c r="L18" s="68">
        <v>2711</v>
      </c>
      <c r="M18" s="8">
        <v>2146</v>
      </c>
      <c r="N18" s="8">
        <v>2432</v>
      </c>
      <c r="O18" s="8">
        <v>2319</v>
      </c>
      <c r="P18" s="307">
        <v>2404</v>
      </c>
    </row>
    <row r="19" spans="1:16" x14ac:dyDescent="0.2">
      <c r="A19" s="196" t="s">
        <v>1140</v>
      </c>
      <c r="B19" s="255" t="s">
        <v>1141</v>
      </c>
      <c r="C19" s="17" t="s">
        <v>1142</v>
      </c>
      <c r="D19" s="8" t="s">
        <v>1143</v>
      </c>
      <c r="E19" s="68">
        <v>812</v>
      </c>
      <c r="F19" s="130">
        <v>1049</v>
      </c>
      <c r="G19" s="130">
        <v>852</v>
      </c>
      <c r="H19" s="68">
        <v>1287</v>
      </c>
      <c r="I19" s="130">
        <v>1920</v>
      </c>
      <c r="J19" s="68">
        <v>850</v>
      </c>
      <c r="K19" s="68">
        <v>922</v>
      </c>
      <c r="L19" s="68">
        <v>1063</v>
      </c>
      <c r="M19" s="8">
        <v>861</v>
      </c>
      <c r="N19" s="8">
        <v>917</v>
      </c>
      <c r="O19" s="8">
        <v>977</v>
      </c>
      <c r="P19" s="307">
        <v>1021</v>
      </c>
    </row>
    <row r="20" spans="1:16" x14ac:dyDescent="0.2">
      <c r="A20" s="196" t="s">
        <v>1144</v>
      </c>
      <c r="B20" s="193" t="s">
        <v>1145</v>
      </c>
      <c r="C20" s="17" t="s">
        <v>1146</v>
      </c>
      <c r="D20" s="8" t="s">
        <v>1147</v>
      </c>
      <c r="E20" s="68">
        <v>235</v>
      </c>
      <c r="F20" s="130">
        <v>371</v>
      </c>
      <c r="G20" s="130">
        <v>262</v>
      </c>
      <c r="H20" s="68">
        <v>323</v>
      </c>
      <c r="I20" s="68">
        <v>616</v>
      </c>
      <c r="J20" s="68">
        <v>416</v>
      </c>
      <c r="K20" s="68">
        <v>404</v>
      </c>
      <c r="L20" s="68">
        <v>485</v>
      </c>
      <c r="M20" s="8">
        <v>396</v>
      </c>
      <c r="N20" s="8">
        <v>415</v>
      </c>
      <c r="O20" s="8">
        <v>496</v>
      </c>
      <c r="P20" s="307">
        <v>475</v>
      </c>
    </row>
    <row r="21" spans="1:16" x14ac:dyDescent="0.2">
      <c r="A21" s="196" t="s">
        <v>1148</v>
      </c>
      <c r="B21" s="14" t="s">
        <v>1149</v>
      </c>
      <c r="C21" s="17" t="s">
        <v>1150</v>
      </c>
      <c r="D21" s="8" t="s">
        <v>1151</v>
      </c>
      <c r="E21" s="68">
        <v>476</v>
      </c>
      <c r="F21" s="130">
        <v>563</v>
      </c>
      <c r="G21" s="130">
        <v>498</v>
      </c>
      <c r="H21" s="68">
        <v>700</v>
      </c>
      <c r="I21" s="68">
        <v>976</v>
      </c>
      <c r="J21" s="68">
        <v>367</v>
      </c>
      <c r="K21" s="68">
        <v>444</v>
      </c>
      <c r="L21" s="68">
        <v>512</v>
      </c>
      <c r="M21" s="8">
        <v>405</v>
      </c>
      <c r="N21" s="8">
        <v>440</v>
      </c>
      <c r="O21" s="8">
        <v>399</v>
      </c>
      <c r="P21" s="307">
        <v>470</v>
      </c>
    </row>
    <row r="22" spans="1:16" x14ac:dyDescent="0.2">
      <c r="A22" s="14" t="s">
        <v>1152</v>
      </c>
      <c r="B22" s="14" t="s">
        <v>1153</v>
      </c>
      <c r="C22" s="17" t="s">
        <v>1154</v>
      </c>
      <c r="D22" s="8" t="s">
        <v>1155</v>
      </c>
      <c r="E22" s="68">
        <v>101</v>
      </c>
      <c r="F22" s="130">
        <v>115</v>
      </c>
      <c r="G22" s="130">
        <v>92</v>
      </c>
      <c r="H22" s="68">
        <v>264</v>
      </c>
      <c r="I22" s="68">
        <v>328</v>
      </c>
      <c r="J22" s="68">
        <v>67</v>
      </c>
      <c r="K22" s="68">
        <v>74</v>
      </c>
      <c r="L22" s="68">
        <v>66</v>
      </c>
      <c r="M22" s="8">
        <v>60</v>
      </c>
      <c r="N22" s="8">
        <v>62</v>
      </c>
      <c r="O22" s="8">
        <v>82</v>
      </c>
      <c r="P22" s="307">
        <v>76</v>
      </c>
    </row>
    <row r="23" spans="1:16" x14ac:dyDescent="0.2">
      <c r="A23" s="14" t="s">
        <v>1156</v>
      </c>
      <c r="B23" s="14" t="s">
        <v>1157</v>
      </c>
      <c r="C23" s="17" t="s">
        <v>1158</v>
      </c>
      <c r="D23" s="8" t="s">
        <v>1159</v>
      </c>
      <c r="E23" s="68">
        <v>700</v>
      </c>
      <c r="F23" s="130">
        <v>1265</v>
      </c>
      <c r="G23" s="130">
        <v>945</v>
      </c>
      <c r="H23" s="68">
        <v>1316</v>
      </c>
      <c r="I23" s="68">
        <v>2201</v>
      </c>
      <c r="J23" s="68">
        <v>1152</v>
      </c>
      <c r="K23" s="68">
        <v>1229</v>
      </c>
      <c r="L23" s="68">
        <v>1648</v>
      </c>
      <c r="M23" s="8">
        <v>1285</v>
      </c>
      <c r="N23" s="8">
        <v>1515</v>
      </c>
      <c r="O23" s="8">
        <v>1342</v>
      </c>
      <c r="P23" s="307">
        <v>1383</v>
      </c>
    </row>
    <row r="24" spans="1:16" x14ac:dyDescent="0.2">
      <c r="A24" s="14" t="s">
        <v>1160</v>
      </c>
      <c r="B24" s="14" t="s">
        <v>1161</v>
      </c>
      <c r="C24" s="17" t="s">
        <v>1162</v>
      </c>
      <c r="D24" s="8" t="s">
        <v>1163</v>
      </c>
      <c r="E24" s="68">
        <v>261</v>
      </c>
      <c r="F24" s="130">
        <v>340</v>
      </c>
      <c r="G24" s="130">
        <v>306</v>
      </c>
      <c r="H24" s="68">
        <v>399</v>
      </c>
      <c r="I24" s="68">
        <v>760</v>
      </c>
      <c r="J24" s="68">
        <v>437</v>
      </c>
      <c r="K24" s="68">
        <v>512</v>
      </c>
      <c r="L24" s="68">
        <v>655</v>
      </c>
      <c r="M24" s="8">
        <v>563</v>
      </c>
      <c r="N24" s="8">
        <v>635</v>
      </c>
      <c r="O24" s="8">
        <v>543</v>
      </c>
      <c r="P24" s="307">
        <v>564</v>
      </c>
    </row>
    <row r="25" spans="1:16" x14ac:dyDescent="0.2">
      <c r="A25" s="5" t="s">
        <v>1164</v>
      </c>
      <c r="B25" s="5" t="s">
        <v>1165</v>
      </c>
      <c r="C25" s="8" t="s">
        <v>1166</v>
      </c>
      <c r="D25" s="8" t="s">
        <v>1167</v>
      </c>
      <c r="E25" s="8">
        <v>341</v>
      </c>
      <c r="F25" s="8">
        <v>709</v>
      </c>
      <c r="G25" s="8">
        <v>546</v>
      </c>
      <c r="H25" s="8">
        <v>702</v>
      </c>
      <c r="I25" s="8">
        <v>1132</v>
      </c>
      <c r="J25" s="8">
        <v>593</v>
      </c>
      <c r="K25" s="8">
        <v>592</v>
      </c>
      <c r="L25" s="8">
        <v>804</v>
      </c>
      <c r="M25" s="8">
        <v>607</v>
      </c>
      <c r="N25" s="8">
        <v>712</v>
      </c>
      <c r="O25" s="8">
        <v>634</v>
      </c>
      <c r="P25" s="307">
        <v>666</v>
      </c>
    </row>
    <row r="26" spans="1:16" x14ac:dyDescent="0.2">
      <c r="A26" s="5" t="s">
        <v>1168</v>
      </c>
      <c r="B26" s="5" t="s">
        <v>1169</v>
      </c>
      <c r="C26" s="8" t="s">
        <v>1170</v>
      </c>
      <c r="D26" s="8" t="s">
        <v>1171</v>
      </c>
      <c r="E26" s="8">
        <v>98</v>
      </c>
      <c r="F26" s="8">
        <v>216</v>
      </c>
      <c r="G26" s="8">
        <v>93</v>
      </c>
      <c r="H26" s="8">
        <v>215</v>
      </c>
      <c r="I26" s="8">
        <v>309</v>
      </c>
      <c r="J26" s="8">
        <v>122</v>
      </c>
      <c r="K26" s="8">
        <v>125</v>
      </c>
      <c r="L26" s="8">
        <v>189</v>
      </c>
      <c r="M26" s="8">
        <v>115</v>
      </c>
      <c r="N26" s="8">
        <v>168</v>
      </c>
      <c r="O26" s="8">
        <v>165</v>
      </c>
      <c r="P26" s="307">
        <v>153</v>
      </c>
    </row>
    <row r="27" spans="1:16" x14ac:dyDescent="0.2">
      <c r="A27" s="5" t="s">
        <v>1172</v>
      </c>
      <c r="B27" s="5" t="s">
        <v>1173</v>
      </c>
      <c r="C27" s="8" t="s">
        <v>1174</v>
      </c>
      <c r="D27" s="8" t="s">
        <v>1175</v>
      </c>
      <c r="E27" s="8">
        <v>1884</v>
      </c>
      <c r="F27" s="8">
        <v>1703</v>
      </c>
      <c r="G27" s="8">
        <v>1630</v>
      </c>
      <c r="H27" s="8">
        <v>2045</v>
      </c>
      <c r="I27" s="8">
        <v>2289</v>
      </c>
      <c r="J27" s="8">
        <v>1376</v>
      </c>
      <c r="K27" s="8">
        <v>1476</v>
      </c>
      <c r="L27" s="8">
        <v>1670</v>
      </c>
      <c r="M27" s="8">
        <v>1548</v>
      </c>
      <c r="N27" s="8">
        <v>1567</v>
      </c>
      <c r="O27" s="8">
        <v>1628</v>
      </c>
      <c r="P27" s="307">
        <v>1502</v>
      </c>
    </row>
    <row r="28" spans="1:16" x14ac:dyDescent="0.2">
      <c r="A28" s="5" t="s">
        <v>1176</v>
      </c>
      <c r="B28" s="5" t="s">
        <v>1177</v>
      </c>
      <c r="C28" s="8" t="s">
        <v>1178</v>
      </c>
      <c r="D28" s="8" t="s">
        <v>1179</v>
      </c>
      <c r="E28" s="8">
        <v>1130</v>
      </c>
      <c r="F28" s="8">
        <v>999</v>
      </c>
      <c r="G28" s="8">
        <v>944</v>
      </c>
      <c r="H28" s="8">
        <v>1166</v>
      </c>
      <c r="I28" s="8">
        <v>1296</v>
      </c>
      <c r="J28" s="8">
        <v>804</v>
      </c>
      <c r="K28" s="8">
        <v>774</v>
      </c>
      <c r="L28" s="8">
        <v>901</v>
      </c>
      <c r="M28" s="8">
        <v>798</v>
      </c>
      <c r="N28" s="8">
        <v>804</v>
      </c>
      <c r="O28" s="8">
        <v>880</v>
      </c>
      <c r="P28" s="307">
        <v>815</v>
      </c>
    </row>
    <row r="29" spans="1:16" x14ac:dyDescent="0.2">
      <c r="A29" s="5" t="s">
        <v>1180</v>
      </c>
      <c r="B29" s="5" t="s">
        <v>1181</v>
      </c>
      <c r="C29" s="8" t="s">
        <v>1182</v>
      </c>
      <c r="D29" s="8" t="s">
        <v>1183</v>
      </c>
      <c r="E29" s="8">
        <v>261</v>
      </c>
      <c r="F29" s="8">
        <v>199</v>
      </c>
      <c r="G29" s="8">
        <v>205</v>
      </c>
      <c r="H29" s="8">
        <v>262</v>
      </c>
      <c r="I29" s="8">
        <v>267</v>
      </c>
      <c r="J29" s="8">
        <v>174</v>
      </c>
      <c r="K29" s="8">
        <v>204</v>
      </c>
      <c r="L29" s="8">
        <v>275</v>
      </c>
      <c r="M29" s="8">
        <v>240</v>
      </c>
      <c r="N29" s="8">
        <v>279</v>
      </c>
      <c r="O29" s="8">
        <v>311</v>
      </c>
      <c r="P29" s="307">
        <v>280</v>
      </c>
    </row>
    <row r="30" spans="1:16" x14ac:dyDescent="0.2">
      <c r="A30" s="5" t="s">
        <v>1184</v>
      </c>
      <c r="B30" s="5" t="s">
        <v>1185</v>
      </c>
      <c r="C30" s="8" t="s">
        <v>1186</v>
      </c>
      <c r="D30" s="8" t="s">
        <v>1187</v>
      </c>
      <c r="E30" s="8">
        <v>689</v>
      </c>
      <c r="F30" s="8">
        <v>613</v>
      </c>
      <c r="G30" s="8">
        <v>577</v>
      </c>
      <c r="H30" s="8">
        <v>698</v>
      </c>
      <c r="I30" s="8">
        <v>774</v>
      </c>
      <c r="J30" s="8">
        <v>475</v>
      </c>
      <c r="K30" s="8">
        <v>419</v>
      </c>
      <c r="L30" s="8">
        <v>488</v>
      </c>
      <c r="M30" s="8">
        <v>426</v>
      </c>
      <c r="N30" s="8">
        <v>395</v>
      </c>
      <c r="O30" s="8">
        <v>442</v>
      </c>
      <c r="P30" s="307">
        <v>403</v>
      </c>
    </row>
    <row r="31" spans="1:16" x14ac:dyDescent="0.2">
      <c r="A31" s="5" t="s">
        <v>1188</v>
      </c>
      <c r="B31" s="5" t="s">
        <v>1189</v>
      </c>
      <c r="C31" s="8" t="s">
        <v>1190</v>
      </c>
      <c r="D31" s="8" t="s">
        <v>1191</v>
      </c>
      <c r="E31" s="8">
        <v>180</v>
      </c>
      <c r="F31" s="8">
        <v>187</v>
      </c>
      <c r="G31" s="8">
        <v>162</v>
      </c>
      <c r="H31" s="8">
        <v>206</v>
      </c>
      <c r="I31" s="8">
        <v>255</v>
      </c>
      <c r="J31" s="8">
        <v>155</v>
      </c>
      <c r="K31" s="8">
        <v>151</v>
      </c>
      <c r="L31" s="8">
        <v>138</v>
      </c>
      <c r="M31" s="8">
        <v>132</v>
      </c>
      <c r="N31" s="8">
        <v>130</v>
      </c>
      <c r="O31" s="8">
        <v>127</v>
      </c>
      <c r="P31" s="307">
        <v>132</v>
      </c>
    </row>
    <row r="32" spans="1:16" x14ac:dyDescent="0.2">
      <c r="A32" s="5" t="s">
        <v>1192</v>
      </c>
      <c r="B32" s="5" t="s">
        <v>1193</v>
      </c>
      <c r="C32" s="8" t="s">
        <v>1194</v>
      </c>
      <c r="D32" s="8" t="s">
        <v>1195</v>
      </c>
      <c r="E32" s="8">
        <v>754</v>
      </c>
      <c r="F32" s="8">
        <v>704</v>
      </c>
      <c r="G32" s="8">
        <v>686</v>
      </c>
      <c r="H32" s="8">
        <v>879</v>
      </c>
      <c r="I32" s="8">
        <v>993</v>
      </c>
      <c r="J32" s="8">
        <v>572</v>
      </c>
      <c r="K32" s="8">
        <v>702</v>
      </c>
      <c r="L32" s="8">
        <v>769</v>
      </c>
      <c r="M32" s="8">
        <v>750</v>
      </c>
      <c r="N32" s="8">
        <v>763</v>
      </c>
      <c r="O32" s="8">
        <v>748</v>
      </c>
      <c r="P32" s="307">
        <v>687</v>
      </c>
    </row>
    <row r="33" spans="1:16" x14ac:dyDescent="0.2">
      <c r="A33" s="5" t="s">
        <v>1196</v>
      </c>
      <c r="B33" s="5" t="s">
        <v>1197</v>
      </c>
      <c r="C33" s="8" t="s">
        <v>1198</v>
      </c>
      <c r="D33" s="8" t="s">
        <v>1199</v>
      </c>
      <c r="E33" s="8">
        <v>246</v>
      </c>
      <c r="F33" s="8">
        <v>178</v>
      </c>
      <c r="G33" s="8">
        <v>177</v>
      </c>
      <c r="H33" s="8">
        <v>241</v>
      </c>
      <c r="I33" s="8">
        <v>257</v>
      </c>
      <c r="J33" s="8">
        <v>170</v>
      </c>
      <c r="K33" s="8">
        <v>199</v>
      </c>
      <c r="L33" s="8">
        <v>254</v>
      </c>
      <c r="M33" s="8">
        <v>230</v>
      </c>
      <c r="N33" s="8">
        <v>270</v>
      </c>
      <c r="O33" s="8">
        <v>291</v>
      </c>
      <c r="P33" s="307">
        <v>232</v>
      </c>
    </row>
    <row r="34" spans="1:16" x14ac:dyDescent="0.2">
      <c r="A34" s="5" t="s">
        <v>1200</v>
      </c>
      <c r="B34" s="5" t="s">
        <v>1201</v>
      </c>
      <c r="C34" s="8" t="s">
        <v>1202</v>
      </c>
      <c r="D34" s="8" t="s">
        <v>1203</v>
      </c>
      <c r="E34" s="8">
        <v>441</v>
      </c>
      <c r="F34" s="8">
        <v>454</v>
      </c>
      <c r="G34" s="8">
        <v>437</v>
      </c>
      <c r="H34" s="8">
        <v>561</v>
      </c>
      <c r="I34" s="8">
        <v>643</v>
      </c>
      <c r="J34" s="8">
        <v>331</v>
      </c>
      <c r="K34" s="8">
        <v>419</v>
      </c>
      <c r="L34" s="8">
        <v>451</v>
      </c>
      <c r="M34" s="8">
        <v>440</v>
      </c>
      <c r="N34" s="8">
        <v>426</v>
      </c>
      <c r="O34" s="8">
        <v>381</v>
      </c>
      <c r="P34" s="307">
        <v>377</v>
      </c>
    </row>
    <row r="35" spans="1:16" x14ac:dyDescent="0.2">
      <c r="A35" s="5" t="s">
        <v>1204</v>
      </c>
      <c r="B35" s="5" t="s">
        <v>1205</v>
      </c>
      <c r="C35" s="8" t="s">
        <v>1206</v>
      </c>
      <c r="D35" s="8" t="s">
        <v>1207</v>
      </c>
      <c r="E35" s="8">
        <v>67</v>
      </c>
      <c r="F35" s="8">
        <v>72</v>
      </c>
      <c r="G35" s="8">
        <v>72</v>
      </c>
      <c r="H35" s="8">
        <v>77</v>
      </c>
      <c r="I35" s="8">
        <v>93</v>
      </c>
      <c r="J35" s="8">
        <v>71</v>
      </c>
      <c r="K35" s="8">
        <v>84</v>
      </c>
      <c r="L35" s="8">
        <v>64</v>
      </c>
      <c r="M35" s="8">
        <v>80</v>
      </c>
      <c r="N35" s="8">
        <v>67</v>
      </c>
      <c r="O35" s="8">
        <v>76</v>
      </c>
      <c r="P35" s="307">
        <v>78</v>
      </c>
    </row>
    <row r="37" spans="1:16" x14ac:dyDescent="0.2">
      <c r="A37" s="5" t="s">
        <v>1208</v>
      </c>
    </row>
    <row r="38" spans="1:16" x14ac:dyDescent="0.2">
      <c r="A38" s="5" t="s">
        <v>1209</v>
      </c>
    </row>
    <row r="39" spans="1:16" x14ac:dyDescent="0.2">
      <c r="A39" s="5" t="s">
        <v>1210</v>
      </c>
    </row>
    <row r="43" spans="1:16" x14ac:dyDescent="0.2">
      <c r="M43" s="17"/>
      <c r="N43" s="17"/>
      <c r="O43" s="17"/>
      <c r="P43" s="17"/>
    </row>
    <row r="44" spans="1:16" x14ac:dyDescent="0.2">
      <c r="A44" s="4"/>
    </row>
    <row r="45" spans="1:16" s="4" customFormat="1" x14ac:dyDescent="0.2">
      <c r="C45" s="23"/>
      <c r="D45" s="8"/>
      <c r="E45" s="8"/>
      <c r="F45" s="8"/>
      <c r="G45" s="8"/>
      <c r="H45" s="8"/>
      <c r="I45" s="23"/>
      <c r="J45" s="23"/>
      <c r="K45" s="23"/>
      <c r="L45" s="23"/>
      <c r="M45" s="23"/>
      <c r="N45" s="23"/>
      <c r="O45" s="23"/>
      <c r="P45" s="23"/>
    </row>
    <row r="46" spans="1:16" x14ac:dyDescent="0.2">
      <c r="A46" s="4"/>
    </row>
    <row r="47" spans="1:16" x14ac:dyDescent="0.2">
      <c r="A47" s="14"/>
      <c r="B47" s="14"/>
      <c r="C47" s="17"/>
      <c r="I47" s="17"/>
      <c r="J47" s="17"/>
      <c r="K47" s="17"/>
      <c r="M47" s="47"/>
      <c r="N47" s="25"/>
      <c r="O47" s="25"/>
      <c r="P47" s="25"/>
    </row>
    <row r="48" spans="1:16" x14ac:dyDescent="0.2">
      <c r="A48" s="14"/>
      <c r="B48" s="14"/>
    </row>
    <row r="49" spans="1:16" x14ac:dyDescent="0.2">
      <c r="A49" s="48"/>
      <c r="B49" s="14"/>
    </row>
    <row r="50" spans="1:16" x14ac:dyDescent="0.2">
      <c r="A50" s="14"/>
      <c r="B50" s="14"/>
    </row>
    <row r="51" spans="1:16" x14ac:dyDescent="0.2">
      <c r="A51" s="14"/>
      <c r="B51" s="14"/>
    </row>
    <row r="52" spans="1:16" x14ac:dyDescent="0.2">
      <c r="A52" s="14"/>
      <c r="B52" s="14"/>
    </row>
    <row r="53" spans="1:16" x14ac:dyDescent="0.2">
      <c r="A53" s="14"/>
      <c r="B53" s="14"/>
    </row>
    <row r="54" spans="1:16" x14ac:dyDescent="0.2">
      <c r="A54" s="14"/>
      <c r="B54" s="14"/>
    </row>
    <row r="55" spans="1:16" x14ac:dyDescent="0.2">
      <c r="A55" s="14"/>
      <c r="B55" s="14"/>
    </row>
    <row r="56" spans="1:16" x14ac:dyDescent="0.2">
      <c r="A56" s="14"/>
      <c r="B56" s="14"/>
      <c r="M56" s="13"/>
      <c r="N56" s="13"/>
    </row>
    <row r="57" spans="1:16" x14ac:dyDescent="0.2">
      <c r="A57" s="14"/>
      <c r="B57" s="14"/>
      <c r="C57" s="17"/>
      <c r="I57" s="17"/>
      <c r="J57" s="17"/>
      <c r="K57" s="17"/>
      <c r="M57" s="13"/>
      <c r="N57" s="13"/>
    </row>
    <row r="58" spans="1:16" x14ac:dyDescent="0.2">
      <c r="A58" s="48"/>
      <c r="B58" s="14"/>
    </row>
    <row r="59" spans="1:16" x14ac:dyDescent="0.2">
      <c r="A59" s="14"/>
      <c r="B59" s="14"/>
      <c r="M59" s="66"/>
      <c r="N59" s="66"/>
      <c r="O59" s="66"/>
      <c r="P59" s="66"/>
    </row>
    <row r="60" spans="1:16" x14ac:dyDescent="0.2">
      <c r="M60" s="13"/>
      <c r="N60" s="13"/>
    </row>
    <row r="61" spans="1:16" x14ac:dyDescent="0.2">
      <c r="A61" s="4"/>
      <c r="M61" s="20"/>
      <c r="N61" s="23"/>
      <c r="O61" s="23"/>
      <c r="P61" s="23"/>
    </row>
    <row r="66" spans="1:16" x14ac:dyDescent="0.2">
      <c r="A66" s="4"/>
    </row>
    <row r="69" spans="1:16" x14ac:dyDescent="0.2">
      <c r="A69" s="4"/>
      <c r="L69" s="23"/>
      <c r="M69" s="23"/>
      <c r="N69" s="23"/>
      <c r="O69" s="23"/>
      <c r="P69" s="23"/>
    </row>
    <row r="71" spans="1:16" x14ac:dyDescent="0.2">
      <c r="A71" s="4"/>
    </row>
    <row r="72" spans="1:16" s="4" customFormat="1" x14ac:dyDescent="0.2">
      <c r="C72" s="23"/>
      <c r="D72" s="8"/>
      <c r="E72" s="8"/>
      <c r="F72" s="8"/>
      <c r="G72" s="8"/>
      <c r="H72" s="8"/>
      <c r="I72" s="23"/>
      <c r="J72" s="23"/>
      <c r="K72" s="23"/>
      <c r="L72" s="23"/>
      <c r="M72" s="23"/>
      <c r="N72" s="23"/>
      <c r="O72" s="23"/>
      <c r="P72" s="23"/>
    </row>
    <row r="73" spans="1:16" x14ac:dyDescent="0.2">
      <c r="A73" s="4"/>
    </row>
    <row r="75" spans="1:16" x14ac:dyDescent="0.2">
      <c r="O75" s="13"/>
      <c r="P75" s="13"/>
    </row>
    <row r="76" spans="1:16" x14ac:dyDescent="0.2">
      <c r="O76" s="13"/>
      <c r="P76" s="13"/>
    </row>
    <row r="77" spans="1:16" x14ac:dyDescent="0.2">
      <c r="O77" s="13"/>
      <c r="P77" s="13"/>
    </row>
    <row r="78" spans="1:16" x14ac:dyDescent="0.2">
      <c r="L78" s="26"/>
      <c r="M78" s="26"/>
    </row>
    <row r="80" spans="1:16" x14ac:dyDescent="0.2">
      <c r="A80" s="4"/>
    </row>
    <row r="81" spans="1:16" x14ac:dyDescent="0.2">
      <c r="O81" s="13"/>
      <c r="P81" s="13"/>
    </row>
    <row r="82" spans="1:16" x14ac:dyDescent="0.2">
      <c r="O82" s="13"/>
      <c r="P82" s="13"/>
    </row>
    <row r="83" spans="1:16" x14ac:dyDescent="0.2">
      <c r="O83" s="13"/>
      <c r="P83" s="13"/>
    </row>
    <row r="84" spans="1:16" x14ac:dyDescent="0.2">
      <c r="O84" s="13"/>
      <c r="P84" s="13"/>
    </row>
    <row r="85" spans="1:16" x14ac:dyDescent="0.2">
      <c r="O85" s="13"/>
      <c r="P85" s="13"/>
    </row>
    <row r="86" spans="1:16" x14ac:dyDescent="0.2">
      <c r="O86" s="13"/>
      <c r="P86" s="13"/>
    </row>
    <row r="87" spans="1:16" x14ac:dyDescent="0.2">
      <c r="O87" s="13"/>
      <c r="P87" s="13"/>
    </row>
    <row r="88" spans="1:16" x14ac:dyDescent="0.2">
      <c r="A88" s="76"/>
      <c r="M88" s="13"/>
      <c r="N88" s="13"/>
      <c r="O88" s="13"/>
      <c r="P88" s="13"/>
    </row>
    <row r="90" spans="1:16" x14ac:dyDescent="0.2">
      <c r="A90" s="4"/>
    </row>
    <row r="98" spans="1:16" x14ac:dyDescent="0.2">
      <c r="A98" s="76"/>
      <c r="B98" s="76"/>
      <c r="M98" s="13"/>
      <c r="N98" s="13"/>
      <c r="O98" s="13"/>
      <c r="P98" s="13"/>
    </row>
    <row r="100" spans="1:16" x14ac:dyDescent="0.2">
      <c r="A100" s="4"/>
    </row>
    <row r="109" spans="1:16" x14ac:dyDescent="0.2">
      <c r="O109" s="13"/>
      <c r="P109" s="13"/>
    </row>
    <row r="110" spans="1:16" x14ac:dyDescent="0.2">
      <c r="O110" s="13"/>
      <c r="P110" s="13"/>
    </row>
    <row r="111" spans="1:16" x14ac:dyDescent="0.2">
      <c r="O111" s="13"/>
      <c r="P111" s="13"/>
    </row>
    <row r="112" spans="1:16" x14ac:dyDescent="0.2">
      <c r="O112" s="13"/>
      <c r="P112" s="13"/>
    </row>
    <row r="113" spans="1:28" x14ac:dyDescent="0.2">
      <c r="O113" s="13"/>
      <c r="P113" s="13"/>
    </row>
    <row r="116" spans="1:28" x14ac:dyDescent="0.2">
      <c r="A116" s="4"/>
    </row>
    <row r="117" spans="1:28" s="4" customFormat="1" x14ac:dyDescent="0.2">
      <c r="C117" s="23"/>
      <c r="D117" s="8"/>
      <c r="E117" s="8"/>
      <c r="F117" s="8"/>
      <c r="G117" s="8"/>
      <c r="H117" s="8"/>
      <c r="I117" s="23"/>
      <c r="J117" s="23"/>
      <c r="K117" s="23"/>
      <c r="L117" s="23"/>
      <c r="M117" s="23"/>
      <c r="N117" s="23"/>
      <c r="O117" s="23"/>
      <c r="P117" s="23"/>
    </row>
    <row r="118" spans="1:28" x14ac:dyDescent="0.2">
      <c r="A118" s="4"/>
    </row>
    <row r="119" spans="1:28" x14ac:dyDescent="0.2">
      <c r="L119" s="71"/>
    </row>
    <row r="120" spans="1:28" ht="15" x14ac:dyDescent="0.25">
      <c r="A120" s="14"/>
      <c r="L120" s="71"/>
      <c r="Q120" s="77"/>
      <c r="W120" s="45"/>
      <c r="X120" s="45"/>
      <c r="Y120" s="45"/>
      <c r="Z120" s="45"/>
      <c r="AA120" s="45"/>
      <c r="AB120" s="45"/>
    </row>
    <row r="121" spans="1:28" x14ac:dyDescent="0.2">
      <c r="A121" s="49"/>
      <c r="L121" s="78"/>
      <c r="Q121" s="45"/>
    </row>
    <row r="122" spans="1:28" x14ac:dyDescent="0.2">
      <c r="Q122" s="45"/>
      <c r="R122" s="45"/>
    </row>
    <row r="123" spans="1:28" x14ac:dyDescent="0.2">
      <c r="A123" s="4"/>
    </row>
  </sheetData>
  <phoneticPr fontId="13" type="noConversion"/>
  <conditionalFormatting sqref="L10:P10 K5:K24 J10 L14:P14">
    <cfRule type="cellIs" dxfId="2361" priority="45" operator="equal">
      <formula>"-"</formula>
    </cfRule>
  </conditionalFormatting>
  <conditionalFormatting sqref="J5:J14 J16">
    <cfRule type="cellIs" dxfId="2360" priority="43" stopIfTrue="1" operator="equal">
      <formula>"-"</formula>
    </cfRule>
    <cfRule type="containsText" dxfId="2359" priority="44" stopIfTrue="1" operator="containsText" text="leer">
      <formula>NOT(ISERROR(SEARCH("leer",J5)))</formula>
    </cfRule>
  </conditionalFormatting>
  <conditionalFormatting sqref="H5:H14">
    <cfRule type="cellIs" dxfId="2358" priority="41" stopIfTrue="1" operator="equal">
      <formula>"-"</formula>
    </cfRule>
    <cfRule type="containsText" dxfId="2357" priority="42" stopIfTrue="1" operator="containsText" text="leer">
      <formula>NOT(ISERROR(SEARCH("leer",H5)))</formula>
    </cfRule>
  </conditionalFormatting>
  <conditionalFormatting sqref="H5:H14">
    <cfRule type="cellIs" dxfId="2356" priority="40" stopIfTrue="1" operator="equal">
      <formula>"-"</formula>
    </cfRule>
  </conditionalFormatting>
  <conditionalFormatting sqref="H5:H14">
    <cfRule type="cellIs" dxfId="2355" priority="38" stopIfTrue="1" operator="equal">
      <formula>"-"</formula>
    </cfRule>
    <cfRule type="containsText" dxfId="2354" priority="39" stopIfTrue="1" operator="containsText" text="leer">
      <formula>NOT(ISERROR(SEARCH("leer",H5)))</formula>
    </cfRule>
  </conditionalFormatting>
  <conditionalFormatting sqref="H5:H14">
    <cfRule type="cellIs" dxfId="2353" priority="37" stopIfTrue="1" operator="equal">
      <formula>"-"</formula>
    </cfRule>
  </conditionalFormatting>
  <conditionalFormatting sqref="H16">
    <cfRule type="cellIs" dxfId="2352" priority="35" stopIfTrue="1" operator="equal">
      <formula>"-"</formula>
    </cfRule>
    <cfRule type="containsText" dxfId="2351" priority="36" stopIfTrue="1" operator="containsText" text="leer">
      <formula>NOT(ISERROR(SEARCH("leer",H16)))</formula>
    </cfRule>
  </conditionalFormatting>
  <conditionalFormatting sqref="H16">
    <cfRule type="cellIs" dxfId="2350" priority="34" stopIfTrue="1" operator="equal">
      <formula>"-"</formula>
    </cfRule>
  </conditionalFormatting>
  <conditionalFormatting sqref="H16">
    <cfRule type="cellIs" dxfId="2349" priority="32" stopIfTrue="1" operator="equal">
      <formula>"-"</formula>
    </cfRule>
    <cfRule type="containsText" dxfId="2348" priority="33" stopIfTrue="1" operator="containsText" text="leer">
      <formula>NOT(ISERROR(SEARCH("leer",H16)))</formula>
    </cfRule>
  </conditionalFormatting>
  <conditionalFormatting sqref="H16">
    <cfRule type="cellIs" dxfId="2347" priority="31" stopIfTrue="1" operator="equal">
      <formula>"-"</formula>
    </cfRule>
  </conditionalFormatting>
  <conditionalFormatting sqref="H5:H14">
    <cfRule type="cellIs" dxfId="2346" priority="29" stopIfTrue="1" operator="equal">
      <formula>"-"</formula>
    </cfRule>
    <cfRule type="containsText" dxfId="2345" priority="30" stopIfTrue="1" operator="containsText" text="leer">
      <formula>NOT(ISERROR(SEARCH("leer",H5)))</formula>
    </cfRule>
  </conditionalFormatting>
  <conditionalFormatting sqref="H5:H14">
    <cfRule type="cellIs" dxfId="2344" priority="28" stopIfTrue="1" operator="equal">
      <formula>"-"</formula>
    </cfRule>
  </conditionalFormatting>
  <conditionalFormatting sqref="H5:H14">
    <cfRule type="cellIs" dxfId="2343" priority="26" stopIfTrue="1" operator="equal">
      <formula>"-"</formula>
    </cfRule>
    <cfRule type="containsText" dxfId="2342" priority="27" stopIfTrue="1" operator="containsText" text="leer">
      <formula>NOT(ISERROR(SEARCH("leer",H5)))</formula>
    </cfRule>
  </conditionalFormatting>
  <conditionalFormatting sqref="H5:H14">
    <cfRule type="cellIs" dxfId="2341" priority="25" stopIfTrue="1" operator="equal">
      <formula>"-"</formula>
    </cfRule>
  </conditionalFormatting>
  <conditionalFormatting sqref="H16">
    <cfRule type="cellIs" dxfId="2340" priority="23" stopIfTrue="1" operator="equal">
      <formula>"-"</formula>
    </cfRule>
    <cfRule type="containsText" dxfId="2339" priority="24" stopIfTrue="1" operator="containsText" text="leer">
      <formula>NOT(ISERROR(SEARCH("leer",H16)))</formula>
    </cfRule>
  </conditionalFormatting>
  <conditionalFormatting sqref="H16">
    <cfRule type="cellIs" dxfId="2338" priority="22" stopIfTrue="1" operator="equal">
      <formula>"-"</formula>
    </cfRule>
  </conditionalFormatting>
  <conditionalFormatting sqref="H16">
    <cfRule type="cellIs" dxfId="2337" priority="20" stopIfTrue="1" operator="equal">
      <formula>"-"</formula>
    </cfRule>
    <cfRule type="containsText" dxfId="2336" priority="21" stopIfTrue="1" operator="containsText" text="leer">
      <formula>NOT(ISERROR(SEARCH("leer",H16)))</formula>
    </cfRule>
  </conditionalFormatting>
  <conditionalFormatting sqref="H16">
    <cfRule type="cellIs" dxfId="2335" priority="19" stopIfTrue="1" operator="equal">
      <formula>"-"</formula>
    </cfRule>
  </conditionalFormatting>
  <conditionalFormatting sqref="H16 H5:H14">
    <cfRule type="cellIs" dxfId="2334" priority="18" operator="equal">
      <formula>"-"</formula>
    </cfRule>
  </conditionalFormatting>
  <conditionalFormatting sqref="H5:H14 H16">
    <cfRule type="cellIs" dxfId="2333" priority="16" stopIfTrue="1" operator="equal">
      <formula>"-"</formula>
    </cfRule>
    <cfRule type="containsText" dxfId="2332" priority="17" stopIfTrue="1" operator="containsText" text="leer">
      <formula>NOT(ISERROR(SEARCH("leer",H5)))</formula>
    </cfRule>
  </conditionalFormatting>
  <conditionalFormatting sqref="G8">
    <cfRule type="cellIs" dxfId="2331" priority="14" stopIfTrue="1" operator="equal">
      <formula>"-"</formula>
    </cfRule>
    <cfRule type="containsText" dxfId="2330" priority="15" stopIfTrue="1" operator="containsText" text="leer">
      <formula>NOT(ISERROR(SEARCH("leer",G8)))</formula>
    </cfRule>
  </conditionalFormatting>
  <conditionalFormatting sqref="G8">
    <cfRule type="cellIs" dxfId="2329" priority="13" stopIfTrue="1" operator="equal">
      <formula>"-"</formula>
    </cfRule>
  </conditionalFormatting>
  <conditionalFormatting sqref="G8">
    <cfRule type="cellIs" dxfId="2328" priority="11" stopIfTrue="1" operator="equal">
      <formula>"-"</formula>
    </cfRule>
    <cfRule type="containsText" dxfId="2327" priority="12" stopIfTrue="1" operator="containsText" text="leer">
      <formula>NOT(ISERROR(SEARCH("leer",G8)))</formula>
    </cfRule>
  </conditionalFormatting>
  <conditionalFormatting sqref="G8">
    <cfRule type="cellIs" dxfId="2326" priority="10" stopIfTrue="1" operator="equal">
      <formula>"-"</formula>
    </cfRule>
  </conditionalFormatting>
  <conditionalFormatting sqref="G8">
    <cfRule type="cellIs" dxfId="2325" priority="8" stopIfTrue="1" operator="equal">
      <formula>"-"</formula>
    </cfRule>
    <cfRule type="containsText" dxfId="2324" priority="9" stopIfTrue="1" operator="containsText" text="leer">
      <formula>NOT(ISERROR(SEARCH("leer",G8)))</formula>
    </cfRule>
  </conditionalFormatting>
  <conditionalFormatting sqref="G8">
    <cfRule type="cellIs" dxfId="2323" priority="7" stopIfTrue="1" operator="equal">
      <formula>"-"</formula>
    </cfRule>
  </conditionalFormatting>
  <conditionalFormatting sqref="G8">
    <cfRule type="cellIs" dxfId="2322" priority="5" stopIfTrue="1" operator="equal">
      <formula>"-"</formula>
    </cfRule>
    <cfRule type="containsText" dxfId="2321" priority="6" stopIfTrue="1" operator="containsText" text="leer">
      <formula>NOT(ISERROR(SEARCH("leer",G8)))</formula>
    </cfRule>
  </conditionalFormatting>
  <conditionalFormatting sqref="G8">
    <cfRule type="cellIs" dxfId="2320" priority="4" stopIfTrue="1" operator="equal">
      <formula>"-"</formula>
    </cfRule>
  </conditionalFormatting>
  <conditionalFormatting sqref="G8">
    <cfRule type="cellIs" dxfId="2319" priority="3" operator="equal">
      <formula>"-"</formula>
    </cfRule>
  </conditionalFormatting>
  <conditionalFormatting sqref="G8">
    <cfRule type="cellIs" dxfId="2318" priority="1" stopIfTrue="1" operator="equal">
      <formula>"-"</formula>
    </cfRule>
    <cfRule type="containsText" dxfId="2317" priority="2" stopIfTrue="1" operator="containsText" text="leer">
      <formula>NOT(ISERROR(SEARCH("leer",G8)))</formula>
    </cfRule>
  </conditionalFormatting>
  <hyperlinks>
    <hyperlink ref="A1" location="Index!A1" display="zurück"/>
  </hyperlinks>
  <pageMargins left="0.79000000000000015" right="0.79000000000000015" top="0.98" bottom="0.98" header="0.51" footer="0.51"/>
  <pageSetup paperSize="9" scale="38" orientation="portrait" horizontalDpi="4294967292" verticalDpi="4294967292" r:id="rId1"/>
  <ignoredErrors>
    <ignoredError sqref="C14" twoDigitTextYear="1"/>
  </ignoredErrors>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B81"/>
  <sheetViews>
    <sheetView showRuler="0" zoomScale="70" zoomScaleNormal="70" workbookViewId="0"/>
  </sheetViews>
  <sheetFormatPr baseColWidth="10" defaultColWidth="10.7109375" defaultRowHeight="12.75" x14ac:dyDescent="0.2"/>
  <cols>
    <col min="1" max="1" width="30.42578125" style="5" customWidth="1"/>
    <col min="2" max="2" width="21.7109375" style="5" customWidth="1"/>
    <col min="3" max="3" width="8.140625" style="8" customWidth="1"/>
    <col min="4" max="5" width="12.28515625" style="8" customWidth="1"/>
    <col min="6" max="6" width="11.42578125" style="8" customWidth="1"/>
    <col min="7" max="7" width="12.28515625" style="8" customWidth="1"/>
    <col min="8" max="16" width="11.42578125" style="8" customWidth="1"/>
    <col min="17" max="16384" width="10.7109375" style="5"/>
  </cols>
  <sheetData>
    <row r="1" spans="1:16" x14ac:dyDescent="0.2">
      <c r="A1" s="92" t="s">
        <v>1211</v>
      </c>
      <c r="D1" s="5"/>
      <c r="E1" s="5"/>
      <c r="F1" s="5"/>
      <c r="G1" s="5"/>
      <c r="H1" s="5"/>
    </row>
    <row r="2" spans="1:16" x14ac:dyDescent="0.2">
      <c r="D2" s="5"/>
      <c r="E2" s="5"/>
      <c r="F2" s="5"/>
      <c r="G2" s="5"/>
      <c r="H2" s="5"/>
    </row>
    <row r="3" spans="1:16" x14ac:dyDescent="0.2">
      <c r="A3" s="4" t="s">
        <v>1212</v>
      </c>
      <c r="C3" s="5" t="s">
        <v>1213</v>
      </c>
      <c r="D3" s="5" t="s">
        <v>1214</v>
      </c>
      <c r="E3" s="23">
        <v>2004</v>
      </c>
      <c r="F3" s="23">
        <v>2005</v>
      </c>
      <c r="G3" s="23">
        <v>2006</v>
      </c>
      <c r="H3" s="23">
        <v>2007</v>
      </c>
      <c r="I3" s="23">
        <v>2008</v>
      </c>
      <c r="J3" s="23">
        <v>2009</v>
      </c>
      <c r="K3" s="23">
        <v>2010</v>
      </c>
      <c r="L3" s="23">
        <v>2011</v>
      </c>
      <c r="M3" s="23">
        <v>2012</v>
      </c>
      <c r="N3" s="23">
        <v>2013</v>
      </c>
      <c r="O3" s="4">
        <v>2014</v>
      </c>
      <c r="P3" s="314">
        <v>2015</v>
      </c>
    </row>
    <row r="4" spans="1:16" x14ac:dyDescent="0.2">
      <c r="P4" s="307"/>
    </row>
    <row r="5" spans="1:16" s="76" customFormat="1" x14ac:dyDescent="0.2">
      <c r="A5" s="76" t="s">
        <v>1215</v>
      </c>
      <c r="B5" s="231" t="s">
        <v>1216</v>
      </c>
      <c r="C5" s="8">
        <v>1</v>
      </c>
      <c r="D5" s="8" t="s">
        <v>1217</v>
      </c>
      <c r="E5" s="177">
        <v>1556</v>
      </c>
      <c r="F5" s="177">
        <v>1465</v>
      </c>
      <c r="G5" s="177">
        <v>1429</v>
      </c>
      <c r="H5" s="177">
        <v>1473</v>
      </c>
      <c r="I5" s="177">
        <v>1571</v>
      </c>
      <c r="J5" s="177">
        <v>1690</v>
      </c>
      <c r="K5" s="177">
        <v>1824</v>
      </c>
      <c r="L5" s="156">
        <v>1942</v>
      </c>
      <c r="M5" s="177">
        <v>2015</v>
      </c>
      <c r="N5" s="8">
        <v>2024</v>
      </c>
      <c r="O5" s="8">
        <v>2035</v>
      </c>
      <c r="P5" s="334">
        <v>2077.1603333333333</v>
      </c>
    </row>
    <row r="6" spans="1:16" x14ac:dyDescent="0.2">
      <c r="A6" s="149" t="s">
        <v>1218</v>
      </c>
      <c r="B6" s="231" t="s">
        <v>1219</v>
      </c>
      <c r="C6" s="8">
        <v>1</v>
      </c>
      <c r="D6" s="8" t="s">
        <v>1220</v>
      </c>
      <c r="E6" s="80">
        <v>236</v>
      </c>
      <c r="F6" s="80">
        <v>377</v>
      </c>
      <c r="G6" s="80">
        <v>469</v>
      </c>
      <c r="H6" s="68">
        <v>514</v>
      </c>
      <c r="I6" s="68">
        <v>572</v>
      </c>
      <c r="J6" s="68">
        <v>645</v>
      </c>
      <c r="K6" s="68">
        <v>734</v>
      </c>
      <c r="L6" s="68">
        <v>814</v>
      </c>
      <c r="M6" s="165">
        <v>858</v>
      </c>
      <c r="N6" s="22">
        <v>854</v>
      </c>
      <c r="O6" s="22">
        <v>827</v>
      </c>
      <c r="P6" s="334">
        <v>792.56275000000005</v>
      </c>
    </row>
    <row r="7" spans="1:16" x14ac:dyDescent="0.2">
      <c r="A7" s="232" t="s">
        <v>1221</v>
      </c>
      <c r="B7" s="231" t="s">
        <v>1222</v>
      </c>
      <c r="E7" s="335" t="s">
        <v>2384</v>
      </c>
      <c r="F7" s="335" t="s">
        <v>2384</v>
      </c>
      <c r="G7" s="335" t="s">
        <v>2384</v>
      </c>
      <c r="H7" s="335" t="s">
        <v>2384</v>
      </c>
      <c r="I7" s="335" t="s">
        <v>2384</v>
      </c>
      <c r="J7" s="335" t="s">
        <v>2384</v>
      </c>
      <c r="K7" s="335" t="s">
        <v>2384</v>
      </c>
      <c r="L7" s="335" t="s">
        <v>2384</v>
      </c>
      <c r="M7" s="335" t="s">
        <v>2384</v>
      </c>
      <c r="N7" s="336">
        <v>4</v>
      </c>
      <c r="O7" s="22">
        <v>9</v>
      </c>
      <c r="P7" s="334">
        <v>20</v>
      </c>
    </row>
    <row r="8" spans="1:16" x14ac:dyDescent="0.2">
      <c r="A8" s="149" t="s">
        <v>1223</v>
      </c>
      <c r="B8" s="231" t="s">
        <v>1224</v>
      </c>
      <c r="C8" s="8">
        <v>1</v>
      </c>
      <c r="D8" s="8" t="s">
        <v>1225</v>
      </c>
      <c r="E8" s="68">
        <v>329</v>
      </c>
      <c r="F8" s="68">
        <v>212</v>
      </c>
      <c r="G8" s="68">
        <v>170</v>
      </c>
      <c r="H8" s="68">
        <v>196</v>
      </c>
      <c r="I8" s="68">
        <v>213</v>
      </c>
      <c r="J8" s="68">
        <v>219</v>
      </c>
      <c r="K8" s="68">
        <v>227</v>
      </c>
      <c r="L8" s="68">
        <v>240</v>
      </c>
      <c r="M8" s="165">
        <v>251</v>
      </c>
      <c r="N8" s="22">
        <v>257</v>
      </c>
      <c r="O8" s="22">
        <v>255</v>
      </c>
      <c r="P8" s="334">
        <v>268.50883333333331</v>
      </c>
    </row>
    <row r="9" spans="1:16" x14ac:dyDescent="0.2">
      <c r="A9" s="149" t="s">
        <v>1226</v>
      </c>
      <c r="B9" s="231" t="s">
        <v>1227</v>
      </c>
      <c r="C9" s="8">
        <v>1</v>
      </c>
      <c r="D9" s="8" t="s">
        <v>1228</v>
      </c>
      <c r="E9" s="68">
        <v>50</v>
      </c>
      <c r="F9" s="68">
        <v>42</v>
      </c>
      <c r="G9" s="68">
        <v>34</v>
      </c>
      <c r="H9" s="68">
        <v>34</v>
      </c>
      <c r="I9" s="68">
        <v>35</v>
      </c>
      <c r="J9" s="68">
        <v>35</v>
      </c>
      <c r="K9" s="68">
        <v>36</v>
      </c>
      <c r="L9" s="68">
        <v>37</v>
      </c>
      <c r="M9" s="165">
        <v>43</v>
      </c>
      <c r="N9" s="22">
        <v>46</v>
      </c>
      <c r="O9" s="22">
        <v>49</v>
      </c>
      <c r="P9" s="334">
        <v>53.676416666666242</v>
      </c>
    </row>
    <row r="10" spans="1:16" x14ac:dyDescent="0.2">
      <c r="A10" s="149" t="s">
        <v>1229</v>
      </c>
      <c r="B10" s="231" t="s">
        <v>1230</v>
      </c>
      <c r="C10" s="8">
        <v>1</v>
      </c>
      <c r="D10" s="8" t="s">
        <v>1231</v>
      </c>
      <c r="E10" s="68">
        <v>611</v>
      </c>
      <c r="F10" s="68">
        <v>568</v>
      </c>
      <c r="G10" s="68">
        <v>541</v>
      </c>
      <c r="H10" s="68">
        <v>506</v>
      </c>
      <c r="I10" s="68">
        <v>514</v>
      </c>
      <c r="J10" s="68">
        <v>539</v>
      </c>
      <c r="K10" s="68">
        <v>564</v>
      </c>
      <c r="L10" s="68">
        <v>580</v>
      </c>
      <c r="M10" s="165">
        <v>578</v>
      </c>
      <c r="N10" s="22">
        <v>574</v>
      </c>
      <c r="O10" s="22">
        <v>608</v>
      </c>
      <c r="P10" s="334">
        <v>657.55058333333329</v>
      </c>
    </row>
    <row r="11" spans="1:16" x14ac:dyDescent="0.2">
      <c r="A11" s="149" t="s">
        <v>1232</v>
      </c>
      <c r="B11" s="231" t="s">
        <v>1233</v>
      </c>
      <c r="C11" s="8">
        <v>1</v>
      </c>
      <c r="D11" s="8" t="s">
        <v>1234</v>
      </c>
      <c r="E11" s="68">
        <v>110</v>
      </c>
      <c r="F11" s="68">
        <v>90</v>
      </c>
      <c r="G11" s="68">
        <v>74</v>
      </c>
      <c r="H11" s="68">
        <v>74</v>
      </c>
      <c r="I11" s="68">
        <v>78</v>
      </c>
      <c r="J11" s="68">
        <v>83</v>
      </c>
      <c r="K11" s="68">
        <v>92</v>
      </c>
      <c r="L11" s="68">
        <v>102</v>
      </c>
      <c r="M11" s="165">
        <v>116</v>
      </c>
      <c r="N11" s="22">
        <v>122</v>
      </c>
      <c r="O11" s="22">
        <v>119</v>
      </c>
      <c r="P11" s="334">
        <v>112.87958333333333</v>
      </c>
    </row>
    <row r="12" spans="1:16" x14ac:dyDescent="0.2">
      <c r="A12" s="149" t="s">
        <v>1235</v>
      </c>
      <c r="B12" s="231" t="s">
        <v>1236</v>
      </c>
      <c r="C12" s="8">
        <v>1</v>
      </c>
      <c r="D12" s="8" t="s">
        <v>1237</v>
      </c>
      <c r="E12" s="68">
        <v>6</v>
      </c>
      <c r="F12" s="68">
        <v>8</v>
      </c>
      <c r="G12" s="68">
        <v>11</v>
      </c>
      <c r="H12" s="68">
        <v>12</v>
      </c>
      <c r="I12" s="68">
        <v>14</v>
      </c>
      <c r="J12" s="68">
        <v>17</v>
      </c>
      <c r="K12" s="68">
        <v>15</v>
      </c>
      <c r="L12" s="68">
        <v>16</v>
      </c>
      <c r="M12" s="165">
        <v>17</v>
      </c>
      <c r="N12" s="22">
        <v>11</v>
      </c>
      <c r="O12" s="22">
        <v>7</v>
      </c>
      <c r="P12" s="334">
        <v>4.583333333333333</v>
      </c>
    </row>
    <row r="13" spans="1:16" x14ac:dyDescent="0.2">
      <c r="A13" s="149" t="s">
        <v>1238</v>
      </c>
      <c r="B13" s="231" t="s">
        <v>1239</v>
      </c>
      <c r="C13" s="8">
        <v>1</v>
      </c>
      <c r="D13" s="8" t="s">
        <v>1240</v>
      </c>
      <c r="E13" s="68">
        <v>33</v>
      </c>
      <c r="F13" s="68">
        <v>32</v>
      </c>
      <c r="G13" s="68">
        <v>32</v>
      </c>
      <c r="H13" s="68">
        <v>30</v>
      </c>
      <c r="I13" s="68">
        <v>33</v>
      </c>
      <c r="J13" s="68">
        <v>37</v>
      </c>
      <c r="K13" s="68">
        <v>36</v>
      </c>
      <c r="L13" s="68">
        <v>32</v>
      </c>
      <c r="M13" s="165">
        <v>28</v>
      </c>
      <c r="N13" s="22">
        <v>28</v>
      </c>
      <c r="O13" s="22">
        <v>24</v>
      </c>
      <c r="P13" s="334">
        <v>18.002666666666666</v>
      </c>
    </row>
    <row r="14" spans="1:16" x14ac:dyDescent="0.2">
      <c r="A14" s="149" t="s">
        <v>1241</v>
      </c>
      <c r="B14" s="231" t="s">
        <v>1242</v>
      </c>
      <c r="C14" s="8">
        <v>1</v>
      </c>
      <c r="D14" s="8" t="s">
        <v>1243</v>
      </c>
      <c r="E14" s="68">
        <v>89</v>
      </c>
      <c r="F14" s="68">
        <v>74</v>
      </c>
      <c r="G14" s="68">
        <v>72</v>
      </c>
      <c r="H14" s="68">
        <v>80</v>
      </c>
      <c r="I14" s="68">
        <v>84</v>
      </c>
      <c r="J14" s="68">
        <v>80</v>
      </c>
      <c r="K14" s="68">
        <v>80</v>
      </c>
      <c r="L14" s="68">
        <v>79</v>
      </c>
      <c r="M14" s="165">
        <v>82</v>
      </c>
      <c r="N14" s="22">
        <v>85</v>
      </c>
      <c r="O14" s="22">
        <v>89</v>
      </c>
      <c r="P14" s="334">
        <v>98.014750000000006</v>
      </c>
    </row>
    <row r="15" spans="1:16" x14ac:dyDescent="0.2">
      <c r="A15" s="63" t="s">
        <v>1244</v>
      </c>
      <c r="B15" s="231" t="s">
        <v>1245</v>
      </c>
      <c r="C15" s="8">
        <v>1</v>
      </c>
      <c r="D15" s="8" t="s">
        <v>1246</v>
      </c>
      <c r="E15" s="80" t="s">
        <v>2384</v>
      </c>
      <c r="F15" s="80" t="s">
        <v>2384</v>
      </c>
      <c r="G15" s="80" t="s">
        <v>2384</v>
      </c>
      <c r="H15" s="80" t="s">
        <v>2384</v>
      </c>
      <c r="I15" s="80" t="s">
        <v>2384</v>
      </c>
      <c r="J15" s="68">
        <v>8</v>
      </c>
      <c r="K15" s="68">
        <v>14</v>
      </c>
      <c r="L15" s="68">
        <v>16</v>
      </c>
      <c r="M15" s="165">
        <v>16</v>
      </c>
      <c r="N15" s="22">
        <v>17</v>
      </c>
      <c r="O15" s="22">
        <v>19</v>
      </c>
      <c r="P15" s="334">
        <v>22.75</v>
      </c>
    </row>
    <row r="16" spans="1:16" x14ac:dyDescent="0.2">
      <c r="A16" s="149" t="s">
        <v>1247</v>
      </c>
      <c r="B16" s="231" t="s">
        <v>1248</v>
      </c>
      <c r="C16" s="8">
        <v>1</v>
      </c>
      <c r="D16" s="8" t="s">
        <v>1249</v>
      </c>
      <c r="E16" s="68">
        <v>20</v>
      </c>
      <c r="F16" s="68">
        <v>20</v>
      </c>
      <c r="G16" s="68">
        <v>18</v>
      </c>
      <c r="H16" s="68">
        <v>17</v>
      </c>
      <c r="I16" s="68">
        <v>17</v>
      </c>
      <c r="J16" s="68">
        <v>15</v>
      </c>
      <c r="K16" s="68">
        <v>13</v>
      </c>
      <c r="L16" s="68">
        <v>13</v>
      </c>
      <c r="M16" s="165">
        <v>14</v>
      </c>
      <c r="N16" s="22">
        <v>16</v>
      </c>
      <c r="O16" s="22">
        <v>18</v>
      </c>
      <c r="P16" s="334">
        <v>17.569916666666668</v>
      </c>
    </row>
    <row r="17" spans="1:17" x14ac:dyDescent="0.2">
      <c r="A17" s="149" t="s">
        <v>1250</v>
      </c>
      <c r="B17" s="231" t="s">
        <v>1251</v>
      </c>
      <c r="C17" s="8">
        <v>1</v>
      </c>
      <c r="D17" s="8" t="s">
        <v>1252</v>
      </c>
      <c r="E17" s="68">
        <v>1</v>
      </c>
      <c r="F17" s="68">
        <v>4</v>
      </c>
      <c r="G17" s="68">
        <v>8</v>
      </c>
      <c r="H17" s="68">
        <v>10</v>
      </c>
      <c r="I17" s="68">
        <v>9</v>
      </c>
      <c r="J17" s="68">
        <v>9</v>
      </c>
      <c r="K17" s="68">
        <v>10</v>
      </c>
      <c r="L17" s="68">
        <v>10</v>
      </c>
      <c r="M17" s="165">
        <v>10</v>
      </c>
      <c r="N17" s="22">
        <v>10</v>
      </c>
      <c r="O17" s="22">
        <v>11</v>
      </c>
      <c r="P17" s="334">
        <v>11.061500000000001</v>
      </c>
    </row>
    <row r="18" spans="1:17" x14ac:dyDescent="0.2">
      <c r="A18" s="149" t="s">
        <v>1253</v>
      </c>
      <c r="B18" s="29" t="s">
        <v>1254</v>
      </c>
      <c r="C18" s="8">
        <v>1</v>
      </c>
      <c r="D18" s="8" t="s">
        <v>1255</v>
      </c>
      <c r="E18" s="80" t="s">
        <v>2384</v>
      </c>
      <c r="F18" s="80" t="s">
        <v>2384</v>
      </c>
      <c r="G18" s="80" t="s">
        <v>2384</v>
      </c>
      <c r="H18" s="80" t="s">
        <v>2384</v>
      </c>
      <c r="I18" s="68">
        <v>2</v>
      </c>
      <c r="J18" s="68">
        <v>3</v>
      </c>
      <c r="K18" s="68">
        <v>3</v>
      </c>
      <c r="L18" s="68">
        <v>3</v>
      </c>
      <c r="M18" s="165">
        <v>2</v>
      </c>
      <c r="N18" s="68" t="s">
        <v>2384</v>
      </c>
      <c r="O18" s="68" t="s">
        <v>2384</v>
      </c>
      <c r="P18" s="311" t="s">
        <v>2384</v>
      </c>
    </row>
    <row r="19" spans="1:17" x14ac:dyDescent="0.2">
      <c r="A19" s="31"/>
      <c r="B19" s="31"/>
      <c r="C19" s="75"/>
      <c r="D19" s="75"/>
      <c r="E19" s="75"/>
      <c r="F19" s="75"/>
      <c r="G19" s="75"/>
      <c r="H19" s="75"/>
      <c r="I19" s="75"/>
      <c r="J19" s="75"/>
      <c r="K19" s="75"/>
      <c r="L19" s="75"/>
      <c r="M19" s="75"/>
      <c r="N19" s="75"/>
      <c r="O19" s="75"/>
      <c r="P19" s="337"/>
      <c r="Q19" s="31"/>
    </row>
    <row r="20" spans="1:17" x14ac:dyDescent="0.2">
      <c r="A20" s="5" t="s">
        <v>1256</v>
      </c>
      <c r="B20" s="5" t="s">
        <v>1257</v>
      </c>
      <c r="C20" s="8" t="s">
        <v>1258</v>
      </c>
      <c r="D20" s="8" t="s">
        <v>1259</v>
      </c>
      <c r="E20" s="8">
        <v>3.8</v>
      </c>
      <c r="F20" s="8">
        <v>3.7</v>
      </c>
      <c r="G20" s="8">
        <v>3.7</v>
      </c>
      <c r="H20" s="8">
        <v>3.9</v>
      </c>
      <c r="I20" s="8">
        <v>4.0999999999999996</v>
      </c>
      <c r="J20" s="26">
        <v>4.5</v>
      </c>
      <c r="K20" s="68">
        <v>4.8</v>
      </c>
      <c r="L20" s="89">
        <v>5.1515088307931398</v>
      </c>
      <c r="M20" s="165">
        <v>5.3</v>
      </c>
      <c r="N20" s="8">
        <v>5.4</v>
      </c>
      <c r="O20" s="8">
        <v>5.5</v>
      </c>
      <c r="P20" s="307">
        <v>5.7</v>
      </c>
    </row>
    <row r="21" spans="1:17" x14ac:dyDescent="0.2">
      <c r="A21" s="5" t="s">
        <v>1260</v>
      </c>
      <c r="B21" s="5" t="s">
        <v>1261</v>
      </c>
      <c r="C21" s="8">
        <v>3</v>
      </c>
      <c r="D21" s="8" t="s">
        <v>1262</v>
      </c>
      <c r="E21" s="8">
        <v>479</v>
      </c>
      <c r="F21" s="8">
        <v>512</v>
      </c>
      <c r="G21" s="8">
        <v>566</v>
      </c>
      <c r="H21" s="8">
        <v>606</v>
      </c>
      <c r="I21" s="8">
        <v>633</v>
      </c>
      <c r="J21" s="68">
        <v>720</v>
      </c>
      <c r="K21" s="68">
        <v>748</v>
      </c>
      <c r="L21" s="68">
        <v>755</v>
      </c>
      <c r="M21" s="13">
        <v>775</v>
      </c>
      <c r="N21" s="8">
        <v>778</v>
      </c>
      <c r="O21" s="8">
        <v>803</v>
      </c>
      <c r="P21" s="307">
        <v>837</v>
      </c>
    </row>
    <row r="22" spans="1:17" x14ac:dyDescent="0.2">
      <c r="A22" s="5" t="s">
        <v>1263</v>
      </c>
      <c r="B22" s="5" t="s">
        <v>1264</v>
      </c>
      <c r="C22" s="8" t="s">
        <v>1265</v>
      </c>
      <c r="D22" s="8" t="s">
        <v>1266</v>
      </c>
      <c r="E22" s="8">
        <v>83</v>
      </c>
      <c r="F22" s="8">
        <v>81</v>
      </c>
      <c r="G22" s="8">
        <v>92</v>
      </c>
      <c r="H22" s="8">
        <v>91</v>
      </c>
      <c r="I22" s="8">
        <v>91</v>
      </c>
      <c r="J22" s="68">
        <v>82</v>
      </c>
      <c r="K22" s="68">
        <v>90</v>
      </c>
      <c r="L22" s="68">
        <v>90</v>
      </c>
      <c r="M22" s="165">
        <v>83</v>
      </c>
      <c r="N22" s="165">
        <v>83</v>
      </c>
      <c r="O22" s="8">
        <v>87</v>
      </c>
      <c r="P22" s="307">
        <v>84</v>
      </c>
    </row>
    <row r="23" spans="1:17" x14ac:dyDescent="0.2">
      <c r="C23" s="5"/>
      <c r="D23" s="5"/>
      <c r="E23" s="5"/>
      <c r="F23" s="5"/>
      <c r="G23" s="5"/>
      <c r="H23" s="5"/>
      <c r="I23" s="5"/>
      <c r="J23" s="5"/>
      <c r="K23" s="5"/>
      <c r="L23" s="5"/>
      <c r="M23" s="5"/>
      <c r="N23" s="5"/>
      <c r="O23" s="5"/>
      <c r="P23" s="5"/>
    </row>
    <row r="24" spans="1:17" x14ac:dyDescent="0.2">
      <c r="A24" s="4"/>
    </row>
    <row r="25" spans="1:17" x14ac:dyDescent="0.2">
      <c r="A25" s="196" t="s">
        <v>1267</v>
      </c>
      <c r="B25" s="184"/>
      <c r="C25" s="184"/>
    </row>
    <row r="26" spans="1:17" x14ac:dyDescent="0.2">
      <c r="A26" s="129" t="s">
        <v>1268</v>
      </c>
      <c r="B26" s="181"/>
      <c r="C26" s="181"/>
    </row>
    <row r="27" spans="1:17" x14ac:dyDescent="0.2">
      <c r="A27" s="129" t="s">
        <v>1269</v>
      </c>
      <c r="B27" s="184"/>
      <c r="C27" s="184"/>
      <c r="L27" s="23"/>
      <c r="M27" s="23"/>
      <c r="N27" s="23"/>
      <c r="O27" s="23"/>
      <c r="P27" s="23"/>
    </row>
    <row r="28" spans="1:17" x14ac:dyDescent="0.2">
      <c r="A28" s="129" t="s">
        <v>1270</v>
      </c>
      <c r="B28" s="129"/>
      <c r="C28" s="129"/>
    </row>
    <row r="29" spans="1:17" x14ac:dyDescent="0.2">
      <c r="B29" s="184"/>
      <c r="C29" s="184"/>
    </row>
    <row r="30" spans="1:17" s="4" customFormat="1" x14ac:dyDescent="0.2">
      <c r="C30" s="23"/>
      <c r="D30" s="8"/>
      <c r="E30" s="8"/>
      <c r="F30" s="8"/>
      <c r="G30" s="8"/>
      <c r="H30" s="8"/>
      <c r="I30" s="23"/>
      <c r="J30" s="23"/>
      <c r="K30" s="23"/>
      <c r="L30" s="23"/>
      <c r="M30" s="23"/>
      <c r="N30" s="23"/>
      <c r="O30" s="23"/>
      <c r="P30" s="23"/>
    </row>
    <row r="31" spans="1:17" x14ac:dyDescent="0.2">
      <c r="A31" s="4"/>
    </row>
    <row r="33" spans="1:16" x14ac:dyDescent="0.2">
      <c r="O33" s="13"/>
      <c r="P33" s="13"/>
    </row>
    <row r="34" spans="1:16" x14ac:dyDescent="0.2">
      <c r="O34" s="13"/>
      <c r="P34" s="13"/>
    </row>
    <row r="35" spans="1:16" x14ac:dyDescent="0.2">
      <c r="O35" s="13"/>
      <c r="P35" s="13"/>
    </row>
    <row r="36" spans="1:16" x14ac:dyDescent="0.2">
      <c r="L36" s="26"/>
      <c r="M36" s="26"/>
    </row>
    <row r="38" spans="1:16" x14ac:dyDescent="0.2">
      <c r="A38" s="4"/>
    </row>
    <row r="39" spans="1:16" x14ac:dyDescent="0.2">
      <c r="O39" s="13"/>
      <c r="P39" s="13"/>
    </row>
    <row r="40" spans="1:16" x14ac:dyDescent="0.2">
      <c r="O40" s="13"/>
      <c r="P40" s="13"/>
    </row>
    <row r="41" spans="1:16" x14ac:dyDescent="0.2">
      <c r="O41" s="13"/>
      <c r="P41" s="13"/>
    </row>
    <row r="42" spans="1:16" x14ac:dyDescent="0.2">
      <c r="O42" s="13"/>
      <c r="P42" s="13"/>
    </row>
    <row r="43" spans="1:16" x14ac:dyDescent="0.2">
      <c r="O43" s="13"/>
      <c r="P43" s="13"/>
    </row>
    <row r="44" spans="1:16" x14ac:dyDescent="0.2">
      <c r="O44" s="13"/>
      <c r="P44" s="13"/>
    </row>
    <row r="45" spans="1:16" x14ac:dyDescent="0.2">
      <c r="O45" s="13"/>
      <c r="P45" s="13"/>
    </row>
    <row r="46" spans="1:16" x14ac:dyDescent="0.2">
      <c r="A46" s="76"/>
      <c r="M46" s="13"/>
      <c r="N46" s="13"/>
      <c r="O46" s="13"/>
      <c r="P46" s="13"/>
    </row>
    <row r="48" spans="1:16" x14ac:dyDescent="0.2">
      <c r="A48" s="4"/>
    </row>
    <row r="56" spans="1:16" x14ac:dyDescent="0.2">
      <c r="A56" s="76"/>
      <c r="B56" s="76"/>
      <c r="M56" s="13"/>
      <c r="N56" s="13"/>
      <c r="O56" s="13"/>
      <c r="P56" s="13"/>
    </row>
    <row r="58" spans="1:16" x14ac:dyDescent="0.2">
      <c r="A58" s="4"/>
    </row>
    <row r="67" spans="1:28" x14ac:dyDescent="0.2">
      <c r="O67" s="13"/>
      <c r="P67" s="13"/>
    </row>
    <row r="68" spans="1:28" x14ac:dyDescent="0.2">
      <c r="O68" s="13"/>
      <c r="P68" s="13"/>
    </row>
    <row r="69" spans="1:28" x14ac:dyDescent="0.2">
      <c r="O69" s="13"/>
      <c r="P69" s="13"/>
    </row>
    <row r="70" spans="1:28" x14ac:dyDescent="0.2">
      <c r="O70" s="13"/>
      <c r="P70" s="13"/>
    </row>
    <row r="71" spans="1:28" x14ac:dyDescent="0.2">
      <c r="O71" s="13"/>
      <c r="P71" s="13"/>
    </row>
    <row r="74" spans="1:28" x14ac:dyDescent="0.2">
      <c r="A74" s="4"/>
    </row>
    <row r="75" spans="1:28" s="4" customFormat="1" x14ac:dyDescent="0.2">
      <c r="C75" s="23"/>
      <c r="D75" s="8"/>
      <c r="E75" s="8"/>
      <c r="F75" s="8"/>
      <c r="G75" s="8"/>
      <c r="H75" s="8"/>
      <c r="I75" s="23"/>
      <c r="J75" s="23"/>
      <c r="K75" s="23"/>
      <c r="L75" s="23"/>
      <c r="M75" s="23"/>
      <c r="N75" s="23"/>
      <c r="O75" s="23"/>
      <c r="P75" s="23"/>
    </row>
    <row r="76" spans="1:28" x14ac:dyDescent="0.2">
      <c r="A76" s="4"/>
    </row>
    <row r="77" spans="1:28" x14ac:dyDescent="0.2">
      <c r="L77" s="71"/>
    </row>
    <row r="78" spans="1:28" ht="15" x14ac:dyDescent="0.25">
      <c r="A78" s="14"/>
      <c r="L78" s="71"/>
      <c r="Q78" s="77"/>
      <c r="W78" s="45"/>
      <c r="X78" s="45"/>
      <c r="Y78" s="45"/>
      <c r="Z78" s="45"/>
      <c r="AA78" s="45"/>
      <c r="AB78" s="45"/>
    </row>
    <row r="79" spans="1:28" x14ac:dyDescent="0.2">
      <c r="A79" s="49"/>
      <c r="L79" s="78"/>
      <c r="Q79" s="45"/>
    </row>
    <row r="80" spans="1:28" x14ac:dyDescent="0.2">
      <c r="Q80" s="45"/>
      <c r="R80" s="45"/>
    </row>
    <row r="81" spans="1:1" x14ac:dyDescent="0.2">
      <c r="A81" s="4"/>
    </row>
  </sheetData>
  <phoneticPr fontId="13" type="noConversion"/>
  <conditionalFormatting sqref="K20:K22 K5:K6 K8:K18">
    <cfRule type="cellIs" dxfId="2316" priority="129" stopIfTrue="1" operator="equal">
      <formula>"-"</formula>
    </cfRule>
  </conditionalFormatting>
  <conditionalFormatting sqref="K15">
    <cfRule type="cellIs" dxfId="2315" priority="128" stopIfTrue="1" operator="equal">
      <formula>"-"</formula>
    </cfRule>
  </conditionalFormatting>
  <conditionalFormatting sqref="K6 K8:K14">
    <cfRule type="cellIs" dxfId="2314" priority="127" stopIfTrue="1" operator="equal">
      <formula>"-"</formula>
    </cfRule>
  </conditionalFormatting>
  <conditionalFormatting sqref="K16:K18">
    <cfRule type="cellIs" dxfId="2313" priority="126" stopIfTrue="1" operator="equal">
      <formula>"-"</formula>
    </cfRule>
  </conditionalFormatting>
  <conditionalFormatting sqref="K21:K22">
    <cfRule type="cellIs" dxfId="2312" priority="125" stopIfTrue="1" operator="equal">
      <formula>"-"</formula>
    </cfRule>
  </conditionalFormatting>
  <conditionalFormatting sqref="J5:J6 J8:J18">
    <cfRule type="cellIs" dxfId="2311" priority="123" stopIfTrue="1" operator="equal">
      <formula>"-"</formula>
    </cfRule>
    <cfRule type="containsText" dxfId="2310" priority="124" stopIfTrue="1" operator="containsText" text="leer">
      <formula>NOT(ISERROR(SEARCH("leer",J5)))</formula>
    </cfRule>
  </conditionalFormatting>
  <conditionalFormatting sqref="J5:J6 J8:J18">
    <cfRule type="cellIs" dxfId="2309" priority="121" stopIfTrue="1" operator="equal">
      <formula>"-"</formula>
    </cfRule>
    <cfRule type="containsText" dxfId="2308" priority="122" stopIfTrue="1" operator="containsText" text="leer">
      <formula>NOT(ISERROR(SEARCH("leer",J5)))</formula>
    </cfRule>
  </conditionalFormatting>
  <conditionalFormatting sqref="J20:J22">
    <cfRule type="cellIs" dxfId="2307" priority="119" stopIfTrue="1" operator="equal">
      <formula>"-"</formula>
    </cfRule>
    <cfRule type="containsText" dxfId="2306" priority="120" stopIfTrue="1" operator="containsText" text="leer">
      <formula>NOT(ISERROR(SEARCH("leer",J20)))</formula>
    </cfRule>
  </conditionalFormatting>
  <conditionalFormatting sqref="J20:J22">
    <cfRule type="cellIs" dxfId="2305" priority="117" stopIfTrue="1" operator="equal">
      <formula>"-"</formula>
    </cfRule>
    <cfRule type="containsText" dxfId="2304" priority="118" stopIfTrue="1" operator="containsText" text="leer">
      <formula>NOT(ISERROR(SEARCH("leer",J20)))</formula>
    </cfRule>
  </conditionalFormatting>
  <conditionalFormatting sqref="I5:I6 I8:I14 I16:I18">
    <cfRule type="cellIs" dxfId="2303" priority="115" stopIfTrue="1" operator="equal">
      <formula>"-"</formula>
    </cfRule>
    <cfRule type="containsText" dxfId="2302" priority="116" stopIfTrue="1" operator="containsText" text="leer">
      <formula>NOT(ISERROR(SEARCH("leer",I5)))</formula>
    </cfRule>
  </conditionalFormatting>
  <conditionalFormatting sqref="I5:I6 I8:I14 I16:I18">
    <cfRule type="cellIs" dxfId="2301" priority="113" stopIfTrue="1" operator="equal">
      <formula>"-"</formula>
    </cfRule>
    <cfRule type="containsText" dxfId="2300" priority="114" stopIfTrue="1" operator="containsText" text="leer">
      <formula>NOT(ISERROR(SEARCH("leer",I5)))</formula>
    </cfRule>
  </conditionalFormatting>
  <conditionalFormatting sqref="I20:I22">
    <cfRule type="cellIs" dxfId="2299" priority="111" stopIfTrue="1" operator="equal">
      <formula>"-"</formula>
    </cfRule>
    <cfRule type="containsText" dxfId="2298" priority="112" stopIfTrue="1" operator="containsText" text="leer">
      <formula>NOT(ISERROR(SEARCH("leer",I20)))</formula>
    </cfRule>
  </conditionalFormatting>
  <conditionalFormatting sqref="I20:I22">
    <cfRule type="cellIs" dxfId="2297" priority="109" stopIfTrue="1" operator="equal">
      <formula>"-"</formula>
    </cfRule>
    <cfRule type="containsText" dxfId="2296" priority="110" stopIfTrue="1" operator="containsText" text="leer">
      <formula>NOT(ISERROR(SEARCH("leer",I20)))</formula>
    </cfRule>
  </conditionalFormatting>
  <conditionalFormatting sqref="I6 I8:I14 I16:I18">
    <cfRule type="cellIs" dxfId="2295" priority="107" stopIfTrue="1" operator="equal">
      <formula>"-"</formula>
    </cfRule>
    <cfRule type="containsText" dxfId="2294" priority="108" stopIfTrue="1" operator="containsText" text="leer">
      <formula>NOT(ISERROR(SEARCH("leer",I6)))</formula>
    </cfRule>
  </conditionalFormatting>
  <conditionalFormatting sqref="I6 I8:I14 I16:I18">
    <cfRule type="cellIs" dxfId="2293" priority="105" stopIfTrue="1" operator="equal">
      <formula>"-"</formula>
    </cfRule>
    <cfRule type="containsText" dxfId="2292" priority="106" stopIfTrue="1" operator="containsText" text="leer">
      <formula>NOT(ISERROR(SEARCH("leer",I6)))</formula>
    </cfRule>
  </conditionalFormatting>
  <conditionalFormatting sqref="I6 I8:I14 I16:I18">
    <cfRule type="cellIs" dxfId="2291" priority="103" stopIfTrue="1" operator="equal">
      <formula>"-"</formula>
    </cfRule>
    <cfRule type="containsText" dxfId="2290" priority="104" stopIfTrue="1" operator="containsText" text="leer">
      <formula>NOT(ISERROR(SEARCH("leer",I6)))</formula>
    </cfRule>
  </conditionalFormatting>
  <conditionalFormatting sqref="I6 I8:I14 I16:I18">
    <cfRule type="cellIs" dxfId="2289" priority="101" stopIfTrue="1" operator="equal">
      <formula>"-"</formula>
    </cfRule>
    <cfRule type="containsText" dxfId="2288" priority="102" stopIfTrue="1" operator="containsText" text="leer">
      <formula>NOT(ISERROR(SEARCH("leer",I6)))</formula>
    </cfRule>
  </conditionalFormatting>
  <conditionalFormatting sqref="I6 I8:I14 I16:I18">
    <cfRule type="cellIs" dxfId="2287" priority="99" stopIfTrue="1" operator="equal">
      <formula>"-"</formula>
    </cfRule>
    <cfRule type="containsText" dxfId="2286" priority="100" stopIfTrue="1" operator="containsText" text="leer">
      <formula>NOT(ISERROR(SEARCH("leer",I6)))</formula>
    </cfRule>
  </conditionalFormatting>
  <conditionalFormatting sqref="I20:I22">
    <cfRule type="cellIs" dxfId="2285" priority="97" stopIfTrue="1" operator="equal">
      <formula>"-"</formula>
    </cfRule>
    <cfRule type="containsText" dxfId="2284" priority="98" stopIfTrue="1" operator="containsText" text="leer">
      <formula>NOT(ISERROR(SEARCH("leer",I20)))</formula>
    </cfRule>
  </conditionalFormatting>
  <conditionalFormatting sqref="I20:I22">
    <cfRule type="cellIs" dxfId="2283" priority="95" stopIfTrue="1" operator="equal">
      <formula>"-"</formula>
    </cfRule>
    <cfRule type="containsText" dxfId="2282" priority="96" stopIfTrue="1" operator="containsText" text="leer">
      <formula>NOT(ISERROR(SEARCH("leer",I20)))</formula>
    </cfRule>
  </conditionalFormatting>
  <conditionalFormatting sqref="I20:I22">
    <cfRule type="cellIs" dxfId="2281" priority="93" stopIfTrue="1" operator="equal">
      <formula>"-"</formula>
    </cfRule>
    <cfRule type="containsText" dxfId="2280" priority="94" stopIfTrue="1" operator="containsText" text="leer">
      <formula>NOT(ISERROR(SEARCH("leer",I20)))</formula>
    </cfRule>
  </conditionalFormatting>
  <conditionalFormatting sqref="I20:I22">
    <cfRule type="cellIs" dxfId="2279" priority="91" stopIfTrue="1" operator="equal">
      <formula>"-"</formula>
    </cfRule>
    <cfRule type="containsText" dxfId="2278" priority="92" stopIfTrue="1" operator="containsText" text="leer">
      <formula>NOT(ISERROR(SEARCH("leer",I20)))</formula>
    </cfRule>
  </conditionalFormatting>
  <conditionalFormatting sqref="I20:I22">
    <cfRule type="cellIs" dxfId="2277" priority="89" stopIfTrue="1" operator="equal">
      <formula>"-"</formula>
    </cfRule>
    <cfRule type="containsText" dxfId="2276" priority="90" stopIfTrue="1" operator="containsText" text="leer">
      <formula>NOT(ISERROR(SEARCH("leer",I20)))</formula>
    </cfRule>
  </conditionalFormatting>
  <conditionalFormatting sqref="I5">
    <cfRule type="cellIs" dxfId="2275" priority="87" stopIfTrue="1" operator="equal">
      <formula>"-"</formula>
    </cfRule>
    <cfRule type="containsText" dxfId="2274" priority="88" stopIfTrue="1" operator="containsText" text="leer">
      <formula>NOT(ISERROR(SEARCH("leer",I5)))</formula>
    </cfRule>
  </conditionalFormatting>
  <conditionalFormatting sqref="I5">
    <cfRule type="cellIs" dxfId="2273" priority="85" stopIfTrue="1" operator="equal">
      <formula>"-"</formula>
    </cfRule>
    <cfRule type="containsText" dxfId="2272" priority="86" stopIfTrue="1" operator="containsText" text="leer">
      <formula>NOT(ISERROR(SEARCH("leer",I5)))</formula>
    </cfRule>
  </conditionalFormatting>
  <conditionalFormatting sqref="I5">
    <cfRule type="cellIs" dxfId="2271" priority="83" stopIfTrue="1" operator="equal">
      <formula>"-"</formula>
    </cfRule>
    <cfRule type="containsText" dxfId="2270" priority="84" stopIfTrue="1" operator="containsText" text="leer">
      <formula>NOT(ISERROR(SEARCH("leer",I5)))</formula>
    </cfRule>
  </conditionalFormatting>
  <conditionalFormatting sqref="I5">
    <cfRule type="cellIs" dxfId="2269" priority="81" stopIfTrue="1" operator="equal">
      <formula>"-"</formula>
    </cfRule>
    <cfRule type="containsText" dxfId="2268" priority="82" stopIfTrue="1" operator="containsText" text="leer">
      <formula>NOT(ISERROR(SEARCH("leer",I5)))</formula>
    </cfRule>
  </conditionalFormatting>
  <conditionalFormatting sqref="I5">
    <cfRule type="cellIs" dxfId="2267" priority="79" stopIfTrue="1" operator="equal">
      <formula>"-"</formula>
    </cfRule>
    <cfRule type="containsText" dxfId="2266" priority="80" stopIfTrue="1" operator="containsText" text="leer">
      <formula>NOT(ISERROR(SEARCH("leer",I5)))</formula>
    </cfRule>
  </conditionalFormatting>
  <conditionalFormatting sqref="I18">
    <cfRule type="cellIs" dxfId="2265" priority="77" stopIfTrue="1" operator="equal">
      <formula>"-"</formula>
    </cfRule>
    <cfRule type="containsText" dxfId="2264" priority="78" stopIfTrue="1" operator="containsText" text="leer">
      <formula>NOT(ISERROR(SEARCH("leer",I18)))</formula>
    </cfRule>
  </conditionalFormatting>
  <conditionalFormatting sqref="I18">
    <cfRule type="cellIs" dxfId="2263" priority="75" stopIfTrue="1" operator="equal">
      <formula>"-"</formula>
    </cfRule>
    <cfRule type="containsText" dxfId="2262" priority="76" stopIfTrue="1" operator="containsText" text="leer">
      <formula>NOT(ISERROR(SEARCH("leer",I18)))</formula>
    </cfRule>
  </conditionalFormatting>
  <conditionalFormatting sqref="I5:I6 I8:I14 I16:I18">
    <cfRule type="cellIs" dxfId="2261" priority="73" stopIfTrue="1" operator="equal">
      <formula>"-"</formula>
    </cfRule>
    <cfRule type="containsText" dxfId="2260" priority="74" stopIfTrue="1" operator="containsText" text="leer">
      <formula>NOT(ISERROR(SEARCH("leer",I5)))</formula>
    </cfRule>
  </conditionalFormatting>
  <conditionalFormatting sqref="I5:I6 I8:I14 I16:I18">
    <cfRule type="cellIs" dxfId="2259" priority="71" stopIfTrue="1" operator="equal">
      <formula>"-"</formula>
    </cfRule>
    <cfRule type="containsText" dxfId="2258" priority="72" stopIfTrue="1" operator="containsText" text="leer">
      <formula>NOT(ISERROR(SEARCH("leer",I5)))</formula>
    </cfRule>
  </conditionalFormatting>
  <conditionalFormatting sqref="I20:I22">
    <cfRule type="cellIs" dxfId="2257" priority="69" stopIfTrue="1" operator="equal">
      <formula>"-"</formula>
    </cfRule>
    <cfRule type="containsText" dxfId="2256" priority="70" stopIfTrue="1" operator="containsText" text="leer">
      <formula>NOT(ISERROR(SEARCH("leer",I20)))</formula>
    </cfRule>
  </conditionalFormatting>
  <conditionalFormatting sqref="I20:I22">
    <cfRule type="cellIs" dxfId="2255" priority="67" stopIfTrue="1" operator="equal">
      <formula>"-"</formula>
    </cfRule>
    <cfRule type="containsText" dxfId="2254" priority="68" stopIfTrue="1" operator="containsText" text="leer">
      <formula>NOT(ISERROR(SEARCH("leer",I20)))</formula>
    </cfRule>
  </conditionalFormatting>
  <conditionalFormatting sqref="I6 I8:I14 I16:I18">
    <cfRule type="cellIs" dxfId="2253" priority="65" stopIfTrue="1" operator="equal">
      <formula>"-"</formula>
    </cfRule>
    <cfRule type="containsText" dxfId="2252" priority="66" stopIfTrue="1" operator="containsText" text="leer">
      <formula>NOT(ISERROR(SEARCH("leer",I6)))</formula>
    </cfRule>
  </conditionalFormatting>
  <conditionalFormatting sqref="I6 I8:I14 I16:I18">
    <cfRule type="cellIs" dxfId="2251" priority="63" stopIfTrue="1" operator="equal">
      <formula>"-"</formula>
    </cfRule>
    <cfRule type="containsText" dxfId="2250" priority="64" stopIfTrue="1" operator="containsText" text="leer">
      <formula>NOT(ISERROR(SEARCH("leer",I6)))</formula>
    </cfRule>
  </conditionalFormatting>
  <conditionalFormatting sqref="I6 I8:I14 I16:I18">
    <cfRule type="cellIs" dxfId="2249" priority="61" stopIfTrue="1" operator="equal">
      <formula>"-"</formula>
    </cfRule>
    <cfRule type="containsText" dxfId="2248" priority="62" stopIfTrue="1" operator="containsText" text="leer">
      <formula>NOT(ISERROR(SEARCH("leer",I6)))</formula>
    </cfRule>
  </conditionalFormatting>
  <conditionalFormatting sqref="I6 I8:I14 I16:I18">
    <cfRule type="cellIs" dxfId="2247" priority="59" stopIfTrue="1" operator="equal">
      <formula>"-"</formula>
    </cfRule>
    <cfRule type="containsText" dxfId="2246" priority="60" stopIfTrue="1" operator="containsText" text="leer">
      <formula>NOT(ISERROR(SEARCH("leer",I6)))</formula>
    </cfRule>
  </conditionalFormatting>
  <conditionalFormatting sqref="I6 I8:I14 I16:I18">
    <cfRule type="cellIs" dxfId="2245" priority="57" stopIfTrue="1" operator="equal">
      <formula>"-"</formula>
    </cfRule>
    <cfRule type="containsText" dxfId="2244" priority="58" stopIfTrue="1" operator="containsText" text="leer">
      <formula>NOT(ISERROR(SEARCH("leer",I6)))</formula>
    </cfRule>
  </conditionalFormatting>
  <conditionalFormatting sqref="I20:I22">
    <cfRule type="cellIs" dxfId="2243" priority="55" stopIfTrue="1" operator="equal">
      <formula>"-"</formula>
    </cfRule>
    <cfRule type="containsText" dxfId="2242" priority="56" stopIfTrue="1" operator="containsText" text="leer">
      <formula>NOT(ISERROR(SEARCH("leer",I20)))</formula>
    </cfRule>
  </conditionalFormatting>
  <conditionalFormatting sqref="I20:I22">
    <cfRule type="cellIs" dxfId="2241" priority="53" stopIfTrue="1" operator="equal">
      <formula>"-"</formula>
    </cfRule>
    <cfRule type="containsText" dxfId="2240" priority="54" stopIfTrue="1" operator="containsText" text="leer">
      <formula>NOT(ISERROR(SEARCH("leer",I20)))</formula>
    </cfRule>
  </conditionalFormatting>
  <conditionalFormatting sqref="I20:I22">
    <cfRule type="cellIs" dxfId="2239" priority="51" stopIfTrue="1" operator="equal">
      <formula>"-"</formula>
    </cfRule>
    <cfRule type="containsText" dxfId="2238" priority="52" stopIfTrue="1" operator="containsText" text="leer">
      <formula>NOT(ISERROR(SEARCH("leer",I20)))</formula>
    </cfRule>
  </conditionalFormatting>
  <conditionalFormatting sqref="I20:I22">
    <cfRule type="cellIs" dxfId="2237" priority="49" stopIfTrue="1" operator="equal">
      <formula>"-"</formula>
    </cfRule>
    <cfRule type="containsText" dxfId="2236" priority="50" stopIfTrue="1" operator="containsText" text="leer">
      <formula>NOT(ISERROR(SEARCH("leer",I20)))</formula>
    </cfRule>
  </conditionalFormatting>
  <conditionalFormatting sqref="I20:I22">
    <cfRule type="cellIs" dxfId="2235" priority="47" stopIfTrue="1" operator="equal">
      <formula>"-"</formula>
    </cfRule>
    <cfRule type="containsText" dxfId="2234" priority="48" stopIfTrue="1" operator="containsText" text="leer">
      <formula>NOT(ISERROR(SEARCH("leer",I20)))</formula>
    </cfRule>
  </conditionalFormatting>
  <conditionalFormatting sqref="I5">
    <cfRule type="cellIs" dxfId="2233" priority="45" stopIfTrue="1" operator="equal">
      <formula>"-"</formula>
    </cfRule>
    <cfRule type="containsText" dxfId="2232" priority="46" stopIfTrue="1" operator="containsText" text="leer">
      <formula>NOT(ISERROR(SEARCH("leer",I5)))</formula>
    </cfRule>
  </conditionalFormatting>
  <conditionalFormatting sqref="I5">
    <cfRule type="cellIs" dxfId="2231" priority="43" stopIfTrue="1" operator="equal">
      <formula>"-"</formula>
    </cfRule>
    <cfRule type="containsText" dxfId="2230" priority="44" stopIfTrue="1" operator="containsText" text="leer">
      <formula>NOT(ISERROR(SEARCH("leer",I5)))</formula>
    </cfRule>
  </conditionalFormatting>
  <conditionalFormatting sqref="I5">
    <cfRule type="cellIs" dxfId="2229" priority="41" stopIfTrue="1" operator="equal">
      <formula>"-"</formula>
    </cfRule>
    <cfRule type="containsText" dxfId="2228" priority="42" stopIfTrue="1" operator="containsText" text="leer">
      <formula>NOT(ISERROR(SEARCH("leer",I5)))</formula>
    </cfRule>
  </conditionalFormatting>
  <conditionalFormatting sqref="I5">
    <cfRule type="cellIs" dxfId="2227" priority="39" stopIfTrue="1" operator="equal">
      <formula>"-"</formula>
    </cfRule>
    <cfRule type="containsText" dxfId="2226" priority="40" stopIfTrue="1" operator="containsText" text="leer">
      <formula>NOT(ISERROR(SEARCH("leer",I5)))</formula>
    </cfRule>
  </conditionalFormatting>
  <conditionalFormatting sqref="I5">
    <cfRule type="cellIs" dxfId="2225" priority="37" stopIfTrue="1" operator="equal">
      <formula>"-"</formula>
    </cfRule>
    <cfRule type="containsText" dxfId="2224" priority="38" stopIfTrue="1" operator="containsText" text="leer">
      <formula>NOT(ISERROR(SEARCH("leer",I5)))</formula>
    </cfRule>
  </conditionalFormatting>
  <conditionalFormatting sqref="H5:H6 H8:H14 H16:H17">
    <cfRule type="cellIs" dxfId="2223" priority="35" stopIfTrue="1" operator="equal">
      <formula>"-"</formula>
    </cfRule>
    <cfRule type="containsText" dxfId="2222" priority="36" stopIfTrue="1" operator="containsText" text="leer">
      <formula>NOT(ISERROR(SEARCH("leer",H5)))</formula>
    </cfRule>
  </conditionalFormatting>
  <conditionalFormatting sqref="H5:H6 H8:H14 H16:H17">
    <cfRule type="cellIs" dxfId="2221" priority="34" stopIfTrue="1" operator="equal">
      <formula>"-"</formula>
    </cfRule>
  </conditionalFormatting>
  <conditionalFormatting sqref="H5:H6 H8:H14 H16:H17">
    <cfRule type="cellIs" dxfId="2220" priority="32" stopIfTrue="1" operator="equal">
      <formula>"-"</formula>
    </cfRule>
    <cfRule type="containsText" dxfId="2219" priority="33" stopIfTrue="1" operator="containsText" text="leer">
      <formula>NOT(ISERROR(SEARCH("leer",H5)))</formula>
    </cfRule>
  </conditionalFormatting>
  <conditionalFormatting sqref="H5:H6 H8:H14 H16:H17">
    <cfRule type="cellIs" dxfId="2218" priority="31" stopIfTrue="1" operator="equal">
      <formula>"-"</formula>
    </cfRule>
  </conditionalFormatting>
  <conditionalFormatting sqref="H20:H22">
    <cfRule type="cellIs" dxfId="2217" priority="29" stopIfTrue="1" operator="equal">
      <formula>"-"</formula>
    </cfRule>
    <cfRule type="containsText" dxfId="2216" priority="30" stopIfTrue="1" operator="containsText" text="leer">
      <formula>NOT(ISERROR(SEARCH("leer",H20)))</formula>
    </cfRule>
  </conditionalFormatting>
  <conditionalFormatting sqref="H20:H22">
    <cfRule type="cellIs" dxfId="2215" priority="28" stopIfTrue="1" operator="equal">
      <formula>"-"</formula>
    </cfRule>
  </conditionalFormatting>
  <conditionalFormatting sqref="H20:H22">
    <cfRule type="cellIs" dxfId="2214" priority="26" stopIfTrue="1" operator="equal">
      <formula>"-"</formula>
    </cfRule>
    <cfRule type="containsText" dxfId="2213" priority="27" stopIfTrue="1" operator="containsText" text="leer">
      <formula>NOT(ISERROR(SEARCH("leer",H20)))</formula>
    </cfRule>
  </conditionalFormatting>
  <conditionalFormatting sqref="H20:H22">
    <cfRule type="cellIs" dxfId="2212" priority="25" stopIfTrue="1" operator="equal">
      <formula>"-"</formula>
    </cfRule>
  </conditionalFormatting>
  <conditionalFormatting sqref="H5:H6 H8:H14 H16:H17">
    <cfRule type="cellIs" dxfId="2211" priority="23" stopIfTrue="1" operator="equal">
      <formula>"-"</formula>
    </cfRule>
    <cfRule type="containsText" dxfId="2210" priority="24" stopIfTrue="1" operator="containsText" text="leer">
      <formula>NOT(ISERROR(SEARCH("leer",H5)))</formula>
    </cfRule>
  </conditionalFormatting>
  <conditionalFormatting sqref="H5:H6 H8:H14 H16:H17">
    <cfRule type="cellIs" dxfId="2209" priority="22" stopIfTrue="1" operator="equal">
      <formula>"-"</formula>
    </cfRule>
  </conditionalFormatting>
  <conditionalFormatting sqref="H5:H6 H8:H14 H16:H17">
    <cfRule type="cellIs" dxfId="2208" priority="20" stopIfTrue="1" operator="equal">
      <formula>"-"</formula>
    </cfRule>
    <cfRule type="containsText" dxfId="2207" priority="21" stopIfTrue="1" operator="containsText" text="leer">
      <formula>NOT(ISERROR(SEARCH("leer",H5)))</formula>
    </cfRule>
  </conditionalFormatting>
  <conditionalFormatting sqref="H5:H6 H8:H14 H16:H17">
    <cfRule type="cellIs" dxfId="2206" priority="19" stopIfTrue="1" operator="equal">
      <formula>"-"</formula>
    </cfRule>
  </conditionalFormatting>
  <conditionalFormatting sqref="H20:H22">
    <cfRule type="cellIs" dxfId="2205" priority="17" stopIfTrue="1" operator="equal">
      <formula>"-"</formula>
    </cfRule>
    <cfRule type="containsText" dxfId="2204" priority="18" stopIfTrue="1" operator="containsText" text="leer">
      <formula>NOT(ISERROR(SEARCH("leer",H20)))</formula>
    </cfRule>
  </conditionalFormatting>
  <conditionalFormatting sqref="H20:H22">
    <cfRule type="cellIs" dxfId="2203" priority="16" stopIfTrue="1" operator="equal">
      <formula>"-"</formula>
    </cfRule>
  </conditionalFormatting>
  <conditionalFormatting sqref="H20:H22">
    <cfRule type="cellIs" dxfId="2202" priority="14" stopIfTrue="1" operator="equal">
      <formula>"-"</formula>
    </cfRule>
    <cfRule type="containsText" dxfId="2201" priority="15" stopIfTrue="1" operator="containsText" text="leer">
      <formula>NOT(ISERROR(SEARCH("leer",H20)))</formula>
    </cfRule>
  </conditionalFormatting>
  <conditionalFormatting sqref="H20:H22">
    <cfRule type="cellIs" dxfId="2200" priority="13" stopIfTrue="1" operator="equal">
      <formula>"-"</formula>
    </cfRule>
  </conditionalFormatting>
  <conditionalFormatting sqref="G22">
    <cfRule type="cellIs" dxfId="2199" priority="11" stopIfTrue="1" operator="equal">
      <formula>"-"</formula>
    </cfRule>
    <cfRule type="containsText" dxfId="2198" priority="12" stopIfTrue="1" operator="containsText" text="leer">
      <formula>NOT(ISERROR(SEARCH("leer",G22)))</formula>
    </cfRule>
  </conditionalFormatting>
  <conditionalFormatting sqref="G22">
    <cfRule type="cellIs" dxfId="2197" priority="10" stopIfTrue="1" operator="equal">
      <formula>"-"</formula>
    </cfRule>
  </conditionalFormatting>
  <conditionalFormatting sqref="G22">
    <cfRule type="cellIs" dxfId="2196" priority="8" stopIfTrue="1" operator="equal">
      <formula>"-"</formula>
    </cfRule>
    <cfRule type="containsText" dxfId="2195" priority="9" stopIfTrue="1" operator="containsText" text="leer">
      <formula>NOT(ISERROR(SEARCH("leer",G22)))</formula>
    </cfRule>
  </conditionalFormatting>
  <conditionalFormatting sqref="G22">
    <cfRule type="cellIs" dxfId="2194" priority="7" stopIfTrue="1" operator="equal">
      <formula>"-"</formula>
    </cfRule>
  </conditionalFormatting>
  <conditionalFormatting sqref="G22">
    <cfRule type="cellIs" dxfId="2193" priority="5" stopIfTrue="1" operator="equal">
      <formula>"-"</formula>
    </cfRule>
    <cfRule type="containsText" dxfId="2192" priority="6" stopIfTrue="1" operator="containsText" text="leer">
      <formula>NOT(ISERROR(SEARCH("leer",G22)))</formula>
    </cfRule>
  </conditionalFormatting>
  <conditionalFormatting sqref="G22">
    <cfRule type="cellIs" dxfId="2191" priority="4" stopIfTrue="1" operator="equal">
      <formula>"-"</formula>
    </cfRule>
  </conditionalFormatting>
  <conditionalFormatting sqref="G22">
    <cfRule type="cellIs" dxfId="2190" priority="2" stopIfTrue="1" operator="equal">
      <formula>"-"</formula>
    </cfRule>
    <cfRule type="containsText" dxfId="2189" priority="3" stopIfTrue="1" operator="containsText" text="leer">
      <formula>NOT(ISERROR(SEARCH("leer",G22)))</formula>
    </cfRule>
  </conditionalFormatting>
  <conditionalFormatting sqref="G22">
    <cfRule type="cellIs" dxfId="2188" priority="1" stopIfTrue="1" operator="equal">
      <formula>"-"</formula>
    </cfRule>
  </conditionalFormatting>
  <hyperlinks>
    <hyperlink ref="A1" location="Index!A1" display="zurück"/>
  </hyperlinks>
  <pageMargins left="0.79000000000000015" right="0.79000000000000015" top="0.98" bottom="0.98" header="0.51" footer="0.51"/>
  <pageSetup paperSize="9" scale="40" orientation="portrait" horizontalDpi="4294967292" verticalDpi="4294967292" r:id="rId1"/>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B61"/>
  <sheetViews>
    <sheetView showRuler="0" zoomScale="70" zoomScaleNormal="70" workbookViewId="0"/>
  </sheetViews>
  <sheetFormatPr baseColWidth="10" defaultColWidth="10.7109375" defaultRowHeight="12.75" x14ac:dyDescent="0.2"/>
  <cols>
    <col min="1" max="1" width="20" style="5" customWidth="1"/>
    <col min="2" max="2" width="11.28515625" style="5" customWidth="1"/>
    <col min="3" max="3" width="8.140625" style="8" customWidth="1"/>
    <col min="4" max="5" width="12.28515625" style="8" customWidth="1"/>
    <col min="6" max="6" width="11.42578125" style="8" customWidth="1"/>
    <col min="7" max="7" width="12.28515625" style="8" customWidth="1"/>
    <col min="8" max="16" width="11.42578125" style="8" customWidth="1"/>
    <col min="17" max="16384" width="10.7109375" style="5"/>
  </cols>
  <sheetData>
    <row r="1" spans="1:20" x14ac:dyDescent="0.2">
      <c r="A1" s="92" t="s">
        <v>1271</v>
      </c>
      <c r="D1" s="5"/>
      <c r="E1" s="5"/>
      <c r="F1" s="5"/>
      <c r="G1" s="5"/>
      <c r="H1" s="5"/>
    </row>
    <row r="2" spans="1:20" x14ac:dyDescent="0.2">
      <c r="D2" s="5"/>
      <c r="E2" s="5"/>
      <c r="F2" s="5"/>
      <c r="G2" s="5"/>
      <c r="H2" s="5"/>
    </row>
    <row r="3" spans="1:20" x14ac:dyDescent="0.2">
      <c r="A3" s="4" t="s">
        <v>1272</v>
      </c>
      <c r="C3" s="5" t="s">
        <v>1273</v>
      </c>
      <c r="D3" s="5" t="s">
        <v>1274</v>
      </c>
      <c r="E3" s="23">
        <v>2004</v>
      </c>
      <c r="F3" s="23">
        <v>2005</v>
      </c>
      <c r="G3" s="23">
        <v>2006</v>
      </c>
      <c r="H3" s="23">
        <v>2007</v>
      </c>
      <c r="I3" s="23">
        <v>2008</v>
      </c>
      <c r="J3" s="23">
        <v>2009</v>
      </c>
      <c r="K3" s="23">
        <v>2010</v>
      </c>
      <c r="L3" s="23">
        <v>2011</v>
      </c>
      <c r="M3" s="23">
        <v>2012</v>
      </c>
      <c r="N3" s="23">
        <v>2013</v>
      </c>
      <c r="O3" s="4">
        <v>2014</v>
      </c>
      <c r="P3" s="314">
        <v>2015</v>
      </c>
    </row>
    <row r="4" spans="1:20" x14ac:dyDescent="0.2">
      <c r="A4" s="4"/>
      <c r="P4" s="307"/>
    </row>
    <row r="5" spans="1:20" x14ac:dyDescent="0.2">
      <c r="A5" s="200" t="s">
        <v>1275</v>
      </c>
      <c r="B5" s="200" t="s">
        <v>1276</v>
      </c>
      <c r="C5" s="201">
        <v>1</v>
      </c>
      <c r="D5" s="75" t="s">
        <v>1277</v>
      </c>
      <c r="E5" s="201">
        <v>50</v>
      </c>
      <c r="F5" s="201">
        <v>53</v>
      </c>
      <c r="G5" s="201">
        <v>62</v>
      </c>
      <c r="H5" s="201">
        <v>63</v>
      </c>
      <c r="I5" s="201">
        <v>89</v>
      </c>
      <c r="J5" s="201">
        <v>105</v>
      </c>
      <c r="K5" s="201">
        <v>101</v>
      </c>
      <c r="L5" s="126">
        <v>98</v>
      </c>
      <c r="M5" s="165">
        <v>82</v>
      </c>
      <c r="N5" s="165">
        <v>89</v>
      </c>
      <c r="O5" s="75">
        <v>93</v>
      </c>
      <c r="P5" s="337">
        <v>87</v>
      </c>
      <c r="Q5" s="31"/>
      <c r="R5" s="31"/>
      <c r="S5" s="31"/>
      <c r="T5" s="31"/>
    </row>
    <row r="6" spans="1:20" x14ac:dyDescent="0.2">
      <c r="A6" s="195" t="s">
        <v>1278</v>
      </c>
      <c r="B6" s="31" t="s">
        <v>1279</v>
      </c>
      <c r="C6" s="75"/>
      <c r="D6" s="75" t="s">
        <v>1280</v>
      </c>
      <c r="E6" s="75">
        <v>20</v>
      </c>
      <c r="F6" s="75">
        <v>18</v>
      </c>
      <c r="G6" s="75">
        <v>22</v>
      </c>
      <c r="H6" s="75">
        <v>19</v>
      </c>
      <c r="I6" s="75">
        <v>23</v>
      </c>
      <c r="J6" s="126">
        <v>40</v>
      </c>
      <c r="K6" s="126">
        <v>46</v>
      </c>
      <c r="L6" s="126">
        <v>53</v>
      </c>
      <c r="M6" s="165">
        <v>68</v>
      </c>
      <c r="N6" s="165">
        <v>71</v>
      </c>
      <c r="O6" s="75">
        <v>74</v>
      </c>
      <c r="P6" s="337">
        <v>71</v>
      </c>
      <c r="Q6" s="31"/>
      <c r="R6" s="31"/>
      <c r="S6" s="31"/>
      <c r="T6" s="31"/>
    </row>
    <row r="7" spans="1:20" x14ac:dyDescent="0.2">
      <c r="A7" s="195" t="s">
        <v>1281</v>
      </c>
      <c r="B7" s="31" t="s">
        <v>1282</v>
      </c>
      <c r="C7" s="75"/>
      <c r="D7" s="75" t="s">
        <v>1283</v>
      </c>
      <c r="E7" s="75">
        <v>30</v>
      </c>
      <c r="F7" s="75">
        <v>35</v>
      </c>
      <c r="G7" s="75">
        <v>40</v>
      </c>
      <c r="H7" s="75">
        <v>44</v>
      </c>
      <c r="I7" s="75">
        <v>66</v>
      </c>
      <c r="J7" s="126">
        <v>65</v>
      </c>
      <c r="K7" s="126">
        <v>55</v>
      </c>
      <c r="L7" s="126">
        <v>45</v>
      </c>
      <c r="M7" s="165">
        <v>14</v>
      </c>
      <c r="N7" s="165">
        <v>18</v>
      </c>
      <c r="O7" s="75">
        <v>19</v>
      </c>
      <c r="P7" s="337">
        <v>16</v>
      </c>
      <c r="Q7" s="31"/>
      <c r="R7" s="31"/>
      <c r="S7" s="31"/>
      <c r="T7" s="31"/>
    </row>
    <row r="8" spans="1:20" x14ac:dyDescent="0.2">
      <c r="A8" s="31"/>
      <c r="B8" s="31"/>
      <c r="C8" s="75"/>
      <c r="I8" s="75"/>
      <c r="J8" s="75"/>
      <c r="K8" s="75"/>
      <c r="L8" s="75"/>
      <c r="M8" s="75"/>
      <c r="N8" s="75"/>
      <c r="O8" s="75"/>
      <c r="P8" s="75"/>
      <c r="Q8" s="31"/>
      <c r="R8" s="31"/>
      <c r="S8" s="31"/>
      <c r="T8" s="31"/>
    </row>
    <row r="9" spans="1:20" x14ac:dyDescent="0.2">
      <c r="A9" s="4"/>
      <c r="I9" s="126"/>
    </row>
    <row r="10" spans="1:20" s="4" customFormat="1" x14ac:dyDescent="0.2">
      <c r="A10" s="338" t="s">
        <v>1284</v>
      </c>
      <c r="B10" s="129"/>
      <c r="C10" s="129"/>
      <c r="I10" s="23"/>
      <c r="J10" s="23"/>
      <c r="K10" s="23"/>
      <c r="L10" s="23"/>
      <c r="M10" s="23"/>
      <c r="N10" s="23"/>
      <c r="O10" s="23"/>
      <c r="P10" s="23"/>
    </row>
    <row r="11" spans="1:20" x14ac:dyDescent="0.2">
      <c r="A11" s="4"/>
    </row>
    <row r="13" spans="1:20" x14ac:dyDescent="0.2">
      <c r="O13" s="13"/>
      <c r="P13" s="13"/>
    </row>
    <row r="14" spans="1:20" x14ac:dyDescent="0.2">
      <c r="O14" s="13"/>
      <c r="P14" s="13"/>
    </row>
    <row r="15" spans="1:20" x14ac:dyDescent="0.2">
      <c r="O15" s="13"/>
      <c r="P15" s="13"/>
    </row>
    <row r="16" spans="1:20" x14ac:dyDescent="0.2">
      <c r="L16" s="26"/>
      <c r="M16" s="26"/>
    </row>
    <row r="18" spans="1:16" x14ac:dyDescent="0.2">
      <c r="A18" s="4"/>
    </row>
    <row r="19" spans="1:16" x14ac:dyDescent="0.2">
      <c r="O19" s="13"/>
      <c r="P19" s="13"/>
    </row>
    <row r="20" spans="1:16" x14ac:dyDescent="0.2">
      <c r="O20" s="13"/>
      <c r="P20" s="13"/>
    </row>
    <row r="21" spans="1:16" x14ac:dyDescent="0.2">
      <c r="O21" s="13"/>
      <c r="P21" s="13"/>
    </row>
    <row r="22" spans="1:16" x14ac:dyDescent="0.2">
      <c r="O22" s="13"/>
      <c r="P22" s="13"/>
    </row>
    <row r="23" spans="1:16" x14ac:dyDescent="0.2">
      <c r="O23" s="13"/>
      <c r="P23" s="13"/>
    </row>
    <row r="24" spans="1:16" x14ac:dyDescent="0.2">
      <c r="O24" s="13"/>
      <c r="P24" s="13"/>
    </row>
    <row r="25" spans="1:16" x14ac:dyDescent="0.2">
      <c r="O25" s="13"/>
      <c r="P25" s="13"/>
    </row>
    <row r="26" spans="1:16" x14ac:dyDescent="0.2">
      <c r="A26" s="76"/>
      <c r="M26" s="13"/>
      <c r="N26" s="13"/>
      <c r="O26" s="13"/>
      <c r="P26" s="13"/>
    </row>
    <row r="28" spans="1:16" x14ac:dyDescent="0.2">
      <c r="A28" s="4"/>
    </row>
    <row r="36" spans="1:16" x14ac:dyDescent="0.2">
      <c r="A36" s="76"/>
      <c r="B36" s="76"/>
      <c r="M36" s="13"/>
      <c r="N36" s="13"/>
      <c r="O36" s="13"/>
      <c r="P36" s="13"/>
    </row>
    <row r="38" spans="1:16" x14ac:dyDescent="0.2">
      <c r="A38" s="4"/>
    </row>
    <row r="47" spans="1:16" x14ac:dyDescent="0.2">
      <c r="O47" s="13"/>
      <c r="P47" s="13"/>
    </row>
    <row r="48" spans="1:16" x14ac:dyDescent="0.2">
      <c r="O48" s="13"/>
      <c r="P48" s="13"/>
    </row>
    <row r="49" spans="1:28" x14ac:dyDescent="0.2">
      <c r="O49" s="13"/>
      <c r="P49" s="13"/>
    </row>
    <row r="50" spans="1:28" x14ac:dyDescent="0.2">
      <c r="O50" s="13"/>
      <c r="P50" s="13"/>
    </row>
    <row r="51" spans="1:28" x14ac:dyDescent="0.2">
      <c r="O51" s="13"/>
      <c r="P51" s="13"/>
    </row>
    <row r="54" spans="1:28" x14ac:dyDescent="0.2">
      <c r="A54" s="4"/>
    </row>
    <row r="55" spans="1:28" s="4" customFormat="1" x14ac:dyDescent="0.2">
      <c r="C55" s="23"/>
      <c r="D55" s="8"/>
      <c r="E55" s="8"/>
      <c r="F55" s="8"/>
      <c r="G55" s="8"/>
      <c r="H55" s="8"/>
      <c r="I55" s="23"/>
      <c r="J55" s="23"/>
      <c r="K55" s="23"/>
      <c r="L55" s="23"/>
      <c r="M55" s="23"/>
      <c r="N55" s="23"/>
      <c r="O55" s="23"/>
      <c r="P55" s="23"/>
    </row>
    <row r="56" spans="1:28" x14ac:dyDescent="0.2">
      <c r="A56" s="4"/>
    </row>
    <row r="57" spans="1:28" x14ac:dyDescent="0.2">
      <c r="L57" s="71"/>
    </row>
    <row r="58" spans="1:28" ht="15" x14ac:dyDescent="0.25">
      <c r="A58" s="14"/>
      <c r="L58" s="71"/>
      <c r="Q58" s="77"/>
      <c r="W58" s="45"/>
      <c r="X58" s="45"/>
      <c r="Y58" s="45"/>
      <c r="Z58" s="45"/>
      <c r="AA58" s="45"/>
      <c r="AB58" s="45"/>
    </row>
    <row r="59" spans="1:28" x14ac:dyDescent="0.2">
      <c r="A59" s="49"/>
      <c r="L59" s="78"/>
      <c r="Q59" s="45"/>
    </row>
    <row r="60" spans="1:28" x14ac:dyDescent="0.2">
      <c r="Q60" s="45"/>
      <c r="R60" s="45"/>
    </row>
    <row r="61" spans="1:28" x14ac:dyDescent="0.2">
      <c r="A61" s="4"/>
    </row>
  </sheetData>
  <phoneticPr fontId="13" type="noConversion"/>
  <conditionalFormatting sqref="I9">
    <cfRule type="cellIs" dxfId="2187" priority="191" stopIfTrue="1" operator="equal">
      <formula>"-"</formula>
    </cfRule>
    <cfRule type="containsText" dxfId="2186" priority="192" stopIfTrue="1" operator="containsText" text="leer">
      <formula>NOT(ISERROR(SEARCH("leer",I9)))</formula>
    </cfRule>
  </conditionalFormatting>
  <conditionalFormatting sqref="G5:G7">
    <cfRule type="cellIs" dxfId="2185" priority="1" stopIfTrue="1" operator="equal">
      <formula>"-"</formula>
    </cfRule>
  </conditionalFormatting>
  <conditionalFormatting sqref="K5:K7">
    <cfRule type="cellIs" dxfId="2184" priority="74" stopIfTrue="1" operator="equal">
      <formula>"-"</formula>
    </cfRule>
  </conditionalFormatting>
  <conditionalFormatting sqref="K6:K7">
    <cfRule type="cellIs" dxfId="2183" priority="73" stopIfTrue="1" operator="equal">
      <formula>"-"</formula>
    </cfRule>
  </conditionalFormatting>
  <conditionalFormatting sqref="I5:J7">
    <cfRule type="cellIs" dxfId="2182" priority="71" stopIfTrue="1" operator="equal">
      <formula>"-"</formula>
    </cfRule>
    <cfRule type="containsText" dxfId="2181" priority="72" stopIfTrue="1" operator="containsText" text="leer">
      <formula>NOT(ISERROR(SEARCH("leer",I5)))</formula>
    </cfRule>
  </conditionalFormatting>
  <conditionalFormatting sqref="I6">
    <cfRule type="cellIs" dxfId="2180" priority="69" stopIfTrue="1" operator="equal">
      <formula>"-"</formula>
    </cfRule>
    <cfRule type="containsText" dxfId="2179" priority="70" stopIfTrue="1" operator="containsText" text="leer">
      <formula>NOT(ISERROR(SEARCH("leer",I6)))</formula>
    </cfRule>
  </conditionalFormatting>
  <conditionalFormatting sqref="I6">
    <cfRule type="cellIs" dxfId="2178" priority="67" stopIfTrue="1" operator="equal">
      <formula>"-"</formula>
    </cfRule>
    <cfRule type="containsText" dxfId="2177" priority="68" stopIfTrue="1" operator="containsText" text="leer">
      <formula>NOT(ISERROR(SEARCH("leer",I6)))</formula>
    </cfRule>
  </conditionalFormatting>
  <conditionalFormatting sqref="I6:I7">
    <cfRule type="cellIs" dxfId="2176" priority="65" stopIfTrue="1" operator="equal">
      <formula>"-"</formula>
    </cfRule>
    <cfRule type="containsText" dxfId="2175" priority="66" stopIfTrue="1" operator="containsText" text="leer">
      <formula>NOT(ISERROR(SEARCH("leer",I6)))</formula>
    </cfRule>
  </conditionalFormatting>
  <conditionalFormatting sqref="I6:I7">
    <cfRule type="cellIs" dxfId="2174" priority="63" stopIfTrue="1" operator="equal">
      <formula>"-"</formula>
    </cfRule>
    <cfRule type="containsText" dxfId="2173" priority="64" stopIfTrue="1" operator="containsText" text="leer">
      <formula>NOT(ISERROR(SEARCH("leer",I6)))</formula>
    </cfRule>
  </conditionalFormatting>
  <conditionalFormatting sqref="I6:I7">
    <cfRule type="cellIs" dxfId="2172" priority="61" stopIfTrue="1" operator="equal">
      <formula>"-"</formula>
    </cfRule>
    <cfRule type="containsText" dxfId="2171" priority="62" stopIfTrue="1" operator="containsText" text="leer">
      <formula>NOT(ISERROR(SEARCH("leer",I6)))</formula>
    </cfRule>
  </conditionalFormatting>
  <conditionalFormatting sqref="I6:I7">
    <cfRule type="cellIs" dxfId="2170" priority="59" stopIfTrue="1" operator="equal">
      <formula>"-"</formula>
    </cfRule>
    <cfRule type="containsText" dxfId="2169" priority="60" stopIfTrue="1" operator="containsText" text="leer">
      <formula>NOT(ISERROR(SEARCH("leer",I6)))</formula>
    </cfRule>
  </conditionalFormatting>
  <conditionalFormatting sqref="I6:I7">
    <cfRule type="cellIs" dxfId="2168" priority="57" stopIfTrue="1" operator="equal">
      <formula>"-"</formula>
    </cfRule>
    <cfRule type="containsText" dxfId="2167" priority="58" stopIfTrue="1" operator="containsText" text="leer">
      <formula>NOT(ISERROR(SEARCH("leer",I6)))</formula>
    </cfRule>
  </conditionalFormatting>
  <conditionalFormatting sqref="I5">
    <cfRule type="cellIs" dxfId="2166" priority="55" stopIfTrue="1" operator="equal">
      <formula>"-"</formula>
    </cfRule>
    <cfRule type="containsText" dxfId="2165" priority="56" stopIfTrue="1" operator="containsText" text="leer">
      <formula>NOT(ISERROR(SEARCH("leer",I5)))</formula>
    </cfRule>
  </conditionalFormatting>
  <conditionalFormatting sqref="I5">
    <cfRule type="cellIs" dxfId="2164" priority="53" stopIfTrue="1" operator="equal">
      <formula>"-"</formula>
    </cfRule>
    <cfRule type="containsText" dxfId="2163" priority="54" stopIfTrue="1" operator="containsText" text="leer">
      <formula>NOT(ISERROR(SEARCH("leer",I5)))</formula>
    </cfRule>
  </conditionalFormatting>
  <conditionalFormatting sqref="I6">
    <cfRule type="cellIs" dxfId="2162" priority="51" stopIfTrue="1" operator="equal">
      <formula>"-"</formula>
    </cfRule>
    <cfRule type="containsText" dxfId="2161" priority="52" stopIfTrue="1" operator="containsText" text="leer">
      <formula>NOT(ISERROR(SEARCH("leer",I6)))</formula>
    </cfRule>
  </conditionalFormatting>
  <conditionalFormatting sqref="I6">
    <cfRule type="cellIs" dxfId="2160" priority="49" stopIfTrue="1" operator="equal">
      <formula>"-"</formula>
    </cfRule>
    <cfRule type="containsText" dxfId="2159" priority="50" stopIfTrue="1" operator="containsText" text="leer">
      <formula>NOT(ISERROR(SEARCH("leer",I6)))</formula>
    </cfRule>
  </conditionalFormatting>
  <conditionalFormatting sqref="I6:I7">
    <cfRule type="cellIs" dxfId="2158" priority="47" stopIfTrue="1" operator="equal">
      <formula>"-"</formula>
    </cfRule>
    <cfRule type="containsText" dxfId="2157" priority="48" stopIfTrue="1" operator="containsText" text="leer">
      <formula>NOT(ISERROR(SEARCH("leer",I6)))</formula>
    </cfRule>
  </conditionalFormatting>
  <conditionalFormatting sqref="I6:I7">
    <cfRule type="cellIs" dxfId="2156" priority="45" stopIfTrue="1" operator="equal">
      <formula>"-"</formula>
    </cfRule>
    <cfRule type="containsText" dxfId="2155" priority="46" stopIfTrue="1" operator="containsText" text="leer">
      <formula>NOT(ISERROR(SEARCH("leer",I6)))</formula>
    </cfRule>
  </conditionalFormatting>
  <conditionalFormatting sqref="I6:I7">
    <cfRule type="cellIs" dxfId="2154" priority="43" stopIfTrue="1" operator="equal">
      <formula>"-"</formula>
    </cfRule>
    <cfRule type="containsText" dxfId="2153" priority="44" stopIfTrue="1" operator="containsText" text="leer">
      <formula>NOT(ISERROR(SEARCH("leer",I6)))</formula>
    </cfRule>
  </conditionalFormatting>
  <conditionalFormatting sqref="I6:I7">
    <cfRule type="cellIs" dxfId="2152" priority="41" stopIfTrue="1" operator="equal">
      <formula>"-"</formula>
    </cfRule>
    <cfRule type="containsText" dxfId="2151" priority="42" stopIfTrue="1" operator="containsText" text="leer">
      <formula>NOT(ISERROR(SEARCH("leer",I6)))</formula>
    </cfRule>
  </conditionalFormatting>
  <conditionalFormatting sqref="I6:I7">
    <cfRule type="cellIs" dxfId="2150" priority="39" stopIfTrue="1" operator="equal">
      <formula>"-"</formula>
    </cfRule>
    <cfRule type="containsText" dxfId="2149" priority="40" stopIfTrue="1" operator="containsText" text="leer">
      <formula>NOT(ISERROR(SEARCH("leer",I6)))</formula>
    </cfRule>
  </conditionalFormatting>
  <conditionalFormatting sqref="I5">
    <cfRule type="cellIs" dxfId="2148" priority="37" stopIfTrue="1" operator="equal">
      <formula>"-"</formula>
    </cfRule>
    <cfRule type="containsText" dxfId="2147" priority="38" stopIfTrue="1" operator="containsText" text="leer">
      <formula>NOT(ISERROR(SEARCH("leer",I5)))</formula>
    </cfRule>
  </conditionalFormatting>
  <conditionalFormatting sqref="I5">
    <cfRule type="cellIs" dxfId="2146" priority="35" stopIfTrue="1" operator="equal">
      <formula>"-"</formula>
    </cfRule>
    <cfRule type="containsText" dxfId="2145" priority="36" stopIfTrue="1" operator="containsText" text="leer">
      <formula>NOT(ISERROR(SEARCH("leer",I5)))</formula>
    </cfRule>
  </conditionalFormatting>
  <conditionalFormatting sqref="I5">
    <cfRule type="cellIs" dxfId="2144" priority="33" stopIfTrue="1" operator="equal">
      <formula>"-"</formula>
    </cfRule>
    <cfRule type="containsText" dxfId="2143" priority="34" stopIfTrue="1" operator="containsText" text="leer">
      <formula>NOT(ISERROR(SEARCH("leer",I5)))</formula>
    </cfRule>
  </conditionalFormatting>
  <conditionalFormatting sqref="I5">
    <cfRule type="cellIs" dxfId="2142" priority="31" stopIfTrue="1" operator="equal">
      <formula>"-"</formula>
    </cfRule>
    <cfRule type="containsText" dxfId="2141" priority="32" stopIfTrue="1" operator="containsText" text="leer">
      <formula>NOT(ISERROR(SEARCH("leer",I5)))</formula>
    </cfRule>
  </conditionalFormatting>
  <conditionalFormatting sqref="I5">
    <cfRule type="cellIs" dxfId="2140" priority="29" stopIfTrue="1" operator="equal">
      <formula>"-"</formula>
    </cfRule>
    <cfRule type="containsText" dxfId="2139" priority="30" stopIfTrue="1" operator="containsText" text="leer">
      <formula>NOT(ISERROR(SEARCH("leer",I5)))</formula>
    </cfRule>
  </conditionalFormatting>
  <conditionalFormatting sqref="I5">
    <cfRule type="cellIs" dxfId="2138" priority="27" stopIfTrue="1" operator="equal">
      <formula>"-"</formula>
    </cfRule>
    <cfRule type="containsText" dxfId="2137" priority="28" stopIfTrue="1" operator="containsText" text="leer">
      <formula>NOT(ISERROR(SEARCH("leer",I5)))</formula>
    </cfRule>
  </conditionalFormatting>
  <conditionalFormatting sqref="I5">
    <cfRule type="cellIs" dxfId="2136" priority="25" stopIfTrue="1" operator="equal">
      <formula>"-"</formula>
    </cfRule>
    <cfRule type="containsText" dxfId="2135" priority="26" stopIfTrue="1" operator="containsText" text="leer">
      <formula>NOT(ISERROR(SEARCH("leer",I5)))</formula>
    </cfRule>
  </conditionalFormatting>
  <conditionalFormatting sqref="H5:H7">
    <cfRule type="cellIs" dxfId="2134" priority="23" stopIfTrue="1" operator="equal">
      <formula>"-"</formula>
    </cfRule>
    <cfRule type="containsText" dxfId="2133" priority="24" stopIfTrue="1" operator="containsText" text="leer">
      <formula>NOT(ISERROR(SEARCH("leer",H5)))</formula>
    </cfRule>
  </conditionalFormatting>
  <conditionalFormatting sqref="H5:H7">
    <cfRule type="cellIs" dxfId="2132" priority="22" stopIfTrue="1" operator="equal">
      <formula>"-"</formula>
    </cfRule>
  </conditionalFormatting>
  <conditionalFormatting sqref="H5:H7">
    <cfRule type="cellIs" dxfId="2131" priority="20" stopIfTrue="1" operator="equal">
      <formula>"-"</formula>
    </cfRule>
    <cfRule type="containsText" dxfId="2130" priority="21" stopIfTrue="1" operator="containsText" text="leer">
      <formula>NOT(ISERROR(SEARCH("leer",H5)))</formula>
    </cfRule>
  </conditionalFormatting>
  <conditionalFormatting sqref="H5:H7">
    <cfRule type="cellIs" dxfId="2129" priority="19" stopIfTrue="1" operator="equal">
      <formula>"-"</formula>
    </cfRule>
  </conditionalFormatting>
  <conditionalFormatting sqref="H5:H7">
    <cfRule type="cellIs" dxfId="2128" priority="17" stopIfTrue="1" operator="equal">
      <formula>"-"</formula>
    </cfRule>
    <cfRule type="containsText" dxfId="2127" priority="18" stopIfTrue="1" operator="containsText" text="leer">
      <formula>NOT(ISERROR(SEARCH("leer",H5)))</formula>
    </cfRule>
  </conditionalFormatting>
  <conditionalFormatting sqref="H5:H7">
    <cfRule type="cellIs" dxfId="2126" priority="16" stopIfTrue="1" operator="equal">
      <formula>"-"</formula>
    </cfRule>
  </conditionalFormatting>
  <conditionalFormatting sqref="H5:H7">
    <cfRule type="cellIs" dxfId="2125" priority="14" stopIfTrue="1" operator="equal">
      <formula>"-"</formula>
    </cfRule>
    <cfRule type="containsText" dxfId="2124" priority="15" stopIfTrue="1" operator="containsText" text="leer">
      <formula>NOT(ISERROR(SEARCH("leer",H5)))</formula>
    </cfRule>
  </conditionalFormatting>
  <conditionalFormatting sqref="H5:H7">
    <cfRule type="cellIs" dxfId="2123" priority="13" stopIfTrue="1" operator="equal">
      <formula>"-"</formula>
    </cfRule>
  </conditionalFormatting>
  <conditionalFormatting sqref="G5:G7">
    <cfRule type="cellIs" dxfId="2122" priority="11" stopIfTrue="1" operator="equal">
      <formula>"-"</formula>
    </cfRule>
    <cfRule type="containsText" dxfId="2121" priority="12" stopIfTrue="1" operator="containsText" text="leer">
      <formula>NOT(ISERROR(SEARCH("leer",G5)))</formula>
    </cfRule>
  </conditionalFormatting>
  <conditionalFormatting sqref="G5:G7">
    <cfRule type="cellIs" dxfId="2120" priority="10" stopIfTrue="1" operator="equal">
      <formula>"-"</formula>
    </cfRule>
  </conditionalFormatting>
  <conditionalFormatting sqref="G5:G7">
    <cfRule type="cellIs" dxfId="2119" priority="8" stopIfTrue="1" operator="equal">
      <formula>"-"</formula>
    </cfRule>
    <cfRule type="containsText" dxfId="2118" priority="9" stopIfTrue="1" operator="containsText" text="leer">
      <formula>NOT(ISERROR(SEARCH("leer",G5)))</formula>
    </cfRule>
  </conditionalFormatting>
  <conditionalFormatting sqref="G5:G7">
    <cfRule type="cellIs" dxfId="2117" priority="7" stopIfTrue="1" operator="equal">
      <formula>"-"</formula>
    </cfRule>
  </conditionalFormatting>
  <conditionalFormatting sqref="G5:G7">
    <cfRule type="cellIs" dxfId="2116" priority="5" stopIfTrue="1" operator="equal">
      <formula>"-"</formula>
    </cfRule>
    <cfRule type="containsText" dxfId="2115" priority="6" stopIfTrue="1" operator="containsText" text="leer">
      <formula>NOT(ISERROR(SEARCH("leer",G5)))</formula>
    </cfRule>
  </conditionalFormatting>
  <conditionalFormatting sqref="G5:G7">
    <cfRule type="cellIs" dxfId="2114" priority="4" stopIfTrue="1" operator="equal">
      <formula>"-"</formula>
    </cfRule>
  </conditionalFormatting>
  <conditionalFormatting sqref="G5:G7">
    <cfRule type="cellIs" dxfId="2113" priority="2" stopIfTrue="1" operator="equal">
      <formula>"-"</formula>
    </cfRule>
    <cfRule type="containsText" dxfId="2112" priority="3" stopIfTrue="1" operator="containsText" text="leer">
      <formula>NOT(ISERROR(SEARCH("leer",G5)))</formula>
    </cfRule>
  </conditionalFormatting>
  <hyperlinks>
    <hyperlink ref="A1" location="Index!A1" display="zurück"/>
  </hyperlinks>
  <pageMargins left="0.79000000000000015" right="0.79000000000000015" top="0.98" bottom="0.98" header="0.51" footer="0.51"/>
  <pageSetup paperSize="9" scale="45" orientation="portrait" horizontalDpi="4294967292" verticalDpi="4294967292" r:id="rId1"/>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194"/>
  <sheetViews>
    <sheetView showRuler="0" zoomScale="70" zoomScaleNormal="70" workbookViewId="0"/>
  </sheetViews>
  <sheetFormatPr baseColWidth="10" defaultColWidth="10.7109375" defaultRowHeight="12.75" x14ac:dyDescent="0.2"/>
  <cols>
    <col min="1" max="1" width="25.7109375" style="49" customWidth="1"/>
    <col min="2" max="2" width="21.85546875" style="14" customWidth="1"/>
    <col min="3" max="3" width="8.140625" style="17" customWidth="1"/>
    <col min="4" max="5" width="12.28515625" style="8" customWidth="1"/>
    <col min="6" max="6" width="11.42578125" style="8" customWidth="1"/>
    <col min="7" max="7" width="12.28515625" style="8" customWidth="1"/>
    <col min="8" max="8" width="11.42578125" style="8" customWidth="1"/>
    <col min="9" max="16" width="11.42578125" style="17" customWidth="1"/>
    <col min="17" max="16384" width="10.7109375" style="14"/>
  </cols>
  <sheetData>
    <row r="1" spans="1:16" s="5" customFormat="1" x14ac:dyDescent="0.2">
      <c r="A1" s="92" t="s">
        <v>1285</v>
      </c>
    </row>
    <row r="2" spans="1:16" s="5" customFormat="1" x14ac:dyDescent="0.2">
      <c r="A2" s="92"/>
    </row>
    <row r="3" spans="1:16" s="62" customFormat="1" x14ac:dyDescent="0.2">
      <c r="A3" s="102" t="s">
        <v>1286</v>
      </c>
      <c r="C3" s="5" t="s">
        <v>1287</v>
      </c>
      <c r="D3" s="5" t="s">
        <v>1288</v>
      </c>
      <c r="E3" s="23">
        <v>2004</v>
      </c>
      <c r="F3" s="23">
        <v>2005</v>
      </c>
      <c r="G3" s="23">
        <v>2006</v>
      </c>
      <c r="H3" s="23">
        <v>2007</v>
      </c>
      <c r="I3" s="23">
        <v>2008</v>
      </c>
      <c r="J3" s="23">
        <v>2009</v>
      </c>
      <c r="K3" s="23">
        <v>2010</v>
      </c>
      <c r="L3" s="23">
        <v>2011</v>
      </c>
      <c r="M3" s="23">
        <v>2012</v>
      </c>
      <c r="N3" s="23">
        <v>2013</v>
      </c>
      <c r="O3" s="4">
        <v>2014</v>
      </c>
      <c r="P3" s="314">
        <v>2015</v>
      </c>
    </row>
    <row r="4" spans="1:16" x14ac:dyDescent="0.2">
      <c r="E4" s="101"/>
      <c r="F4" s="101"/>
      <c r="G4" s="101"/>
      <c r="H4" s="101"/>
      <c r="I4" s="68"/>
      <c r="J4" s="68"/>
      <c r="K4" s="68"/>
      <c r="L4" s="68"/>
      <c r="M4" s="8"/>
      <c r="N4" s="8"/>
      <c r="O4" s="8"/>
      <c r="P4" s="307"/>
    </row>
    <row r="5" spans="1:16" ht="25.5" x14ac:dyDescent="0.2">
      <c r="A5" s="49" t="s">
        <v>1289</v>
      </c>
      <c r="E5" s="29"/>
      <c r="F5" s="29"/>
      <c r="G5" s="29"/>
      <c r="H5" s="29"/>
      <c r="I5" s="68"/>
      <c r="J5" s="68"/>
      <c r="K5" s="68"/>
      <c r="L5" s="68"/>
      <c r="M5" s="8"/>
      <c r="N5" s="8"/>
      <c r="O5" s="8"/>
      <c r="P5" s="307"/>
    </row>
    <row r="6" spans="1:16" x14ac:dyDescent="0.2">
      <c r="A6" s="103" t="s">
        <v>1290</v>
      </c>
      <c r="B6" s="14" t="s">
        <v>1291</v>
      </c>
      <c r="C6" s="227" t="s">
        <v>1292</v>
      </c>
      <c r="D6" s="8" t="s">
        <v>1293</v>
      </c>
      <c r="E6" s="88">
        <v>88.9</v>
      </c>
      <c r="F6" s="88">
        <v>86.6</v>
      </c>
      <c r="G6" s="88">
        <v>80.599999999999994</v>
      </c>
      <c r="H6" s="88">
        <v>74.066146516605684</v>
      </c>
      <c r="I6" s="68">
        <v>71.2</v>
      </c>
      <c r="J6" s="89">
        <v>66.5</v>
      </c>
      <c r="K6" s="89">
        <v>65.400000000000006</v>
      </c>
      <c r="L6" s="68">
        <v>64.3</v>
      </c>
      <c r="M6" s="207">
        <v>62.7</v>
      </c>
      <c r="N6" s="339">
        <v>62.8</v>
      </c>
      <c r="O6" s="39">
        <v>61.1</v>
      </c>
      <c r="P6" s="307">
        <v>61.5</v>
      </c>
    </row>
    <row r="7" spans="1:16" x14ac:dyDescent="0.2">
      <c r="A7" s="49" t="s">
        <v>1294</v>
      </c>
      <c r="C7" s="227"/>
      <c r="E7" s="88"/>
      <c r="F7" s="88"/>
      <c r="G7" s="88"/>
      <c r="H7" s="88"/>
      <c r="I7" s="68"/>
      <c r="J7" s="89"/>
      <c r="K7" s="89"/>
      <c r="L7" s="89"/>
      <c r="M7" s="8"/>
      <c r="N7" s="339"/>
      <c r="O7" s="39"/>
      <c r="P7" s="307"/>
    </row>
    <row r="8" spans="1:16" x14ac:dyDescent="0.2">
      <c r="A8" s="103" t="s">
        <v>1295</v>
      </c>
      <c r="B8" s="14" t="s">
        <v>1296</v>
      </c>
      <c r="C8" s="227" t="s">
        <v>1297</v>
      </c>
      <c r="D8" s="8" t="s">
        <v>1298</v>
      </c>
      <c r="E8" s="88">
        <v>2.1</v>
      </c>
      <c r="F8" s="88">
        <v>2.2999999999999998</v>
      </c>
      <c r="G8" s="88">
        <v>1.9</v>
      </c>
      <c r="H8" s="88">
        <v>1.8550484476052385</v>
      </c>
      <c r="I8" s="68">
        <v>2.2000000000000002</v>
      </c>
      <c r="J8" s="89">
        <v>1.5</v>
      </c>
      <c r="K8" s="339">
        <v>1.673</v>
      </c>
      <c r="L8" s="339">
        <v>2.9</v>
      </c>
      <c r="M8" s="339">
        <v>3.04</v>
      </c>
      <c r="N8" s="339">
        <v>2.96435438158939</v>
      </c>
      <c r="O8" s="39">
        <v>2.7</v>
      </c>
      <c r="P8" s="307">
        <v>2.2999999999999998</v>
      </c>
    </row>
    <row r="9" spans="1:16" x14ac:dyDescent="0.2">
      <c r="A9" s="103" t="s">
        <v>1299</v>
      </c>
      <c r="B9" s="14" t="s">
        <v>1300</v>
      </c>
      <c r="C9" s="227" t="s">
        <v>1301</v>
      </c>
      <c r="D9" s="8" t="s">
        <v>1302</v>
      </c>
      <c r="E9" s="88">
        <v>0</v>
      </c>
      <c r="F9" s="88">
        <v>0.1</v>
      </c>
      <c r="G9" s="88">
        <v>1.8</v>
      </c>
      <c r="H9" s="88">
        <v>3.1715344426799232</v>
      </c>
      <c r="I9" s="68">
        <v>5.5</v>
      </c>
      <c r="J9" s="89">
        <v>7.3</v>
      </c>
      <c r="K9" s="339">
        <v>9.93</v>
      </c>
      <c r="L9" s="339">
        <v>10</v>
      </c>
      <c r="M9" s="339">
        <v>9.8569999999999993</v>
      </c>
      <c r="N9" s="339">
        <v>9.4610747080829807</v>
      </c>
      <c r="O9" s="39">
        <v>10.7</v>
      </c>
      <c r="P9" s="307">
        <v>10.6</v>
      </c>
    </row>
    <row r="10" spans="1:16" x14ac:dyDescent="0.2">
      <c r="A10" s="103" t="s">
        <v>1303</v>
      </c>
      <c r="B10" s="14" t="s">
        <v>1304</v>
      </c>
      <c r="C10" s="227" t="s">
        <v>1305</v>
      </c>
      <c r="D10" s="8" t="s">
        <v>1306</v>
      </c>
      <c r="E10" s="88">
        <v>1.2</v>
      </c>
      <c r="F10" s="88">
        <v>1.3</v>
      </c>
      <c r="G10" s="340">
        <v>1.3</v>
      </c>
      <c r="H10" s="340">
        <v>0.9942691431333287</v>
      </c>
      <c r="I10" s="68">
        <v>1.1000000000000001</v>
      </c>
      <c r="J10" s="89">
        <v>0.9</v>
      </c>
      <c r="K10" s="89">
        <v>0.9</v>
      </c>
      <c r="L10" s="68">
        <v>0.9</v>
      </c>
      <c r="M10" s="26">
        <v>1</v>
      </c>
      <c r="N10" s="339">
        <v>0.67205740089936905</v>
      </c>
      <c r="O10" s="39">
        <v>0.8</v>
      </c>
      <c r="P10" s="310">
        <v>1</v>
      </c>
    </row>
    <row r="11" spans="1:16" s="29" customFormat="1" x14ac:dyDescent="0.2">
      <c r="A11" s="233" t="s">
        <v>1307</v>
      </c>
      <c r="B11" s="29" t="s">
        <v>1308</v>
      </c>
      <c r="C11" s="227">
        <v>3</v>
      </c>
      <c r="D11" s="8"/>
      <c r="E11" s="339" t="s">
        <v>2384</v>
      </c>
      <c r="F11" s="339" t="s">
        <v>2384</v>
      </c>
      <c r="G11" s="339" t="s">
        <v>2384</v>
      </c>
      <c r="H11" s="339" t="s">
        <v>2384</v>
      </c>
      <c r="I11" s="339" t="s">
        <v>2384</v>
      </c>
      <c r="J11" s="339" t="s">
        <v>2384</v>
      </c>
      <c r="K11" s="339" t="s">
        <v>2384</v>
      </c>
      <c r="L11" s="339" t="s">
        <v>2384</v>
      </c>
      <c r="M11" s="339" t="s">
        <v>2384</v>
      </c>
      <c r="N11" s="339">
        <v>0.48265351623020802</v>
      </c>
      <c r="O11" s="39">
        <v>0.5</v>
      </c>
      <c r="P11" s="307">
        <v>0.5</v>
      </c>
    </row>
    <row r="12" spans="1:16" ht="25.5" x14ac:dyDescent="0.2">
      <c r="A12" s="148" t="s">
        <v>1309</v>
      </c>
      <c r="B12" s="14" t="s">
        <v>1310</v>
      </c>
      <c r="C12" s="227">
        <v>1</v>
      </c>
      <c r="D12" s="8" t="s">
        <v>1311</v>
      </c>
      <c r="E12" s="88">
        <v>5.0999999999999996</v>
      </c>
      <c r="F12" s="88">
        <v>6.4</v>
      </c>
      <c r="G12" s="340">
        <v>6.4</v>
      </c>
      <c r="H12" s="340">
        <v>7.1</v>
      </c>
      <c r="I12" s="68">
        <v>5.8</v>
      </c>
      <c r="J12" s="89">
        <v>8.1999999999999993</v>
      </c>
      <c r="K12" s="89">
        <v>6</v>
      </c>
      <c r="L12" s="89">
        <v>6.9</v>
      </c>
      <c r="M12" s="26">
        <v>8.6</v>
      </c>
      <c r="N12" s="339">
        <v>8.2669597173411908</v>
      </c>
      <c r="O12" s="39">
        <v>7.2</v>
      </c>
      <c r="P12" s="307">
        <v>7.2</v>
      </c>
    </row>
    <row r="13" spans="1:16" x14ac:dyDescent="0.2">
      <c r="A13" s="49" t="s">
        <v>1312</v>
      </c>
      <c r="B13" s="14" t="s">
        <v>1313</v>
      </c>
      <c r="C13" s="227">
        <v>1</v>
      </c>
      <c r="D13" s="8" t="s">
        <v>1314</v>
      </c>
      <c r="E13" s="88">
        <v>2.7</v>
      </c>
      <c r="F13" s="88">
        <v>3.3</v>
      </c>
      <c r="G13" s="88">
        <v>8</v>
      </c>
      <c r="H13" s="88">
        <v>12.690740868604571</v>
      </c>
      <c r="I13" s="68">
        <v>14.2</v>
      </c>
      <c r="J13" s="89">
        <v>15.6</v>
      </c>
      <c r="K13" s="89">
        <v>16.100000000000001</v>
      </c>
      <c r="L13" s="89">
        <v>15</v>
      </c>
      <c r="M13" s="26">
        <v>14.8</v>
      </c>
      <c r="N13" s="339">
        <v>15.4</v>
      </c>
      <c r="O13" s="39">
        <v>17.100000000000001</v>
      </c>
      <c r="P13" s="307">
        <v>16.899999999999999</v>
      </c>
    </row>
    <row r="14" spans="1:16" x14ac:dyDescent="0.2">
      <c r="M14" s="14"/>
      <c r="N14" s="14"/>
      <c r="O14" s="14"/>
      <c r="P14" s="14"/>
    </row>
    <row r="15" spans="1:16" x14ac:dyDescent="0.2">
      <c r="M15" s="14"/>
      <c r="N15" s="14"/>
      <c r="O15" s="14"/>
      <c r="P15" s="14"/>
    </row>
    <row r="16" spans="1:16" x14ac:dyDescent="0.2">
      <c r="A16" s="129" t="s">
        <v>1315</v>
      </c>
      <c r="B16" s="184"/>
      <c r="C16" s="184"/>
      <c r="M16" s="14"/>
      <c r="N16" s="14"/>
      <c r="O16" s="14"/>
      <c r="P16" s="14"/>
    </row>
    <row r="17" spans="1:16" x14ac:dyDescent="0.2">
      <c r="A17" s="129" t="s">
        <v>1316</v>
      </c>
      <c r="B17" s="129"/>
      <c r="C17" s="129"/>
      <c r="M17" s="14"/>
      <c r="N17" s="14"/>
      <c r="O17" s="14"/>
      <c r="P17" s="14"/>
    </row>
    <row r="18" spans="1:16" s="258" customFormat="1" x14ac:dyDescent="0.2">
      <c r="A18" s="234" t="s">
        <v>1317</v>
      </c>
      <c r="B18" s="256"/>
      <c r="C18" s="256"/>
      <c r="D18" s="257"/>
      <c r="E18" s="257"/>
      <c r="F18" s="257"/>
      <c r="G18" s="257"/>
      <c r="H18" s="257"/>
      <c r="I18" s="257"/>
      <c r="J18" s="257"/>
      <c r="K18" s="257"/>
      <c r="L18" s="257"/>
    </row>
    <row r="19" spans="1:16" s="258" customFormat="1" x14ac:dyDescent="0.2">
      <c r="A19" s="234" t="s">
        <v>1318</v>
      </c>
      <c r="B19" s="234"/>
      <c r="C19" s="234"/>
      <c r="D19" s="257"/>
      <c r="E19" s="257"/>
      <c r="F19" s="257"/>
      <c r="G19" s="257"/>
      <c r="H19" s="257"/>
      <c r="I19" s="257"/>
      <c r="J19" s="257"/>
      <c r="K19" s="257"/>
      <c r="L19" s="257"/>
    </row>
    <row r="20" spans="1:16" x14ac:dyDescent="0.2">
      <c r="A20" s="234" t="s">
        <v>1319</v>
      </c>
      <c r="M20" s="14"/>
      <c r="N20" s="14"/>
      <c r="O20" s="14"/>
      <c r="P20" s="14"/>
    </row>
    <row r="21" spans="1:16" x14ac:dyDescent="0.2">
      <c r="M21" s="14"/>
      <c r="N21" s="14"/>
      <c r="O21" s="14"/>
      <c r="P21" s="14"/>
    </row>
    <row r="22" spans="1:16" x14ac:dyDescent="0.2">
      <c r="M22" s="14"/>
      <c r="N22" s="14"/>
      <c r="O22" s="14"/>
      <c r="P22" s="14"/>
    </row>
    <row r="23" spans="1:16" x14ac:dyDescent="0.2">
      <c r="M23" s="14"/>
      <c r="N23" s="14"/>
      <c r="O23" s="14"/>
      <c r="P23" s="14"/>
    </row>
    <row r="24" spans="1:16" x14ac:dyDescent="0.2">
      <c r="M24" s="14"/>
      <c r="N24" s="14"/>
      <c r="O24" s="14"/>
      <c r="P24" s="14"/>
    </row>
    <row r="25" spans="1:16" x14ac:dyDescent="0.2">
      <c r="M25" s="14"/>
      <c r="N25" s="14"/>
      <c r="O25" s="14"/>
      <c r="P25" s="14"/>
    </row>
    <row r="26" spans="1:16" x14ac:dyDescent="0.2">
      <c r="M26" s="14"/>
      <c r="N26" s="14"/>
      <c r="O26" s="14"/>
      <c r="P26" s="14"/>
    </row>
    <row r="27" spans="1:16" x14ac:dyDescent="0.2">
      <c r="M27" s="14"/>
      <c r="N27" s="14"/>
      <c r="O27" s="14"/>
      <c r="P27" s="14"/>
    </row>
    <row r="28" spans="1:16" x14ac:dyDescent="0.2">
      <c r="M28" s="14"/>
      <c r="N28" s="14"/>
      <c r="O28" s="14"/>
      <c r="P28" s="14"/>
    </row>
    <row r="29" spans="1:16" x14ac:dyDescent="0.2">
      <c r="M29" s="14"/>
      <c r="N29" s="14"/>
      <c r="O29" s="14"/>
      <c r="P29" s="14"/>
    </row>
    <row r="30" spans="1:16" x14ac:dyDescent="0.2">
      <c r="M30" s="14"/>
      <c r="N30" s="14"/>
      <c r="O30" s="14"/>
      <c r="P30" s="14"/>
    </row>
    <row r="31" spans="1:16" x14ac:dyDescent="0.2">
      <c r="M31" s="14"/>
      <c r="N31" s="14"/>
      <c r="O31" s="14"/>
      <c r="P31" s="14"/>
    </row>
    <row r="32" spans="1:16" x14ac:dyDescent="0.2">
      <c r="M32" s="14"/>
      <c r="N32" s="14"/>
      <c r="O32" s="14"/>
      <c r="P32" s="14"/>
    </row>
    <row r="33" spans="13:16" x14ac:dyDescent="0.2">
      <c r="M33" s="14"/>
      <c r="N33" s="14"/>
      <c r="O33" s="14"/>
      <c r="P33" s="14"/>
    </row>
    <row r="34" spans="13:16" x14ac:dyDescent="0.2">
      <c r="M34" s="14"/>
      <c r="N34" s="14"/>
      <c r="O34" s="14"/>
      <c r="P34" s="14"/>
    </row>
    <row r="35" spans="13:16" x14ac:dyDescent="0.2">
      <c r="M35" s="14"/>
      <c r="N35" s="14"/>
      <c r="O35" s="14"/>
      <c r="P35" s="14"/>
    </row>
    <row r="36" spans="13:16" x14ac:dyDescent="0.2">
      <c r="M36" s="14"/>
      <c r="N36" s="14"/>
      <c r="O36" s="14"/>
      <c r="P36" s="14"/>
    </row>
    <row r="37" spans="13:16" x14ac:dyDescent="0.2">
      <c r="M37" s="14"/>
      <c r="N37" s="14"/>
      <c r="O37" s="14"/>
      <c r="P37" s="14"/>
    </row>
    <row r="38" spans="13:16" x14ac:dyDescent="0.2">
      <c r="M38" s="14"/>
      <c r="N38" s="14"/>
      <c r="O38" s="14"/>
      <c r="P38" s="14"/>
    </row>
    <row r="39" spans="13:16" x14ac:dyDescent="0.2">
      <c r="M39" s="14"/>
      <c r="N39" s="14"/>
      <c r="O39" s="14"/>
      <c r="P39" s="14"/>
    </row>
    <row r="40" spans="13:16" x14ac:dyDescent="0.2">
      <c r="M40" s="14"/>
      <c r="N40" s="14"/>
      <c r="O40" s="14"/>
      <c r="P40" s="14"/>
    </row>
    <row r="41" spans="13:16" x14ac:dyDescent="0.2">
      <c r="M41" s="14"/>
      <c r="N41" s="14"/>
      <c r="O41" s="14"/>
      <c r="P41" s="14"/>
    </row>
    <row r="42" spans="13:16" x14ac:dyDescent="0.2">
      <c r="M42" s="14"/>
      <c r="N42" s="14"/>
      <c r="O42" s="14"/>
      <c r="P42" s="14"/>
    </row>
    <row r="43" spans="13:16" x14ac:dyDescent="0.2">
      <c r="M43" s="14"/>
      <c r="N43" s="14"/>
      <c r="O43" s="14"/>
      <c r="P43" s="14"/>
    </row>
    <row r="44" spans="13:16" x14ac:dyDescent="0.2">
      <c r="M44" s="14"/>
      <c r="N44" s="14"/>
      <c r="O44" s="14"/>
      <c r="P44" s="14"/>
    </row>
    <row r="45" spans="13:16" x14ac:dyDescent="0.2">
      <c r="M45" s="14"/>
      <c r="N45" s="14"/>
      <c r="O45" s="14"/>
      <c r="P45" s="14"/>
    </row>
    <row r="46" spans="13:16" x14ac:dyDescent="0.2">
      <c r="M46" s="14"/>
      <c r="N46" s="14"/>
      <c r="O46" s="14"/>
      <c r="P46" s="14"/>
    </row>
    <row r="47" spans="13:16" x14ac:dyDescent="0.2">
      <c r="M47" s="14"/>
      <c r="N47" s="14"/>
      <c r="O47" s="14"/>
      <c r="P47" s="14"/>
    </row>
    <row r="48" spans="13:16" x14ac:dyDescent="0.2">
      <c r="M48" s="14"/>
      <c r="N48" s="14"/>
      <c r="O48" s="14"/>
      <c r="P48" s="14"/>
    </row>
    <row r="49" spans="13:16" x14ac:dyDescent="0.2">
      <c r="M49" s="14"/>
      <c r="N49" s="14"/>
      <c r="O49" s="14"/>
      <c r="P49" s="14"/>
    </row>
    <row r="50" spans="13:16" x14ac:dyDescent="0.2">
      <c r="M50" s="14"/>
      <c r="N50" s="14"/>
      <c r="O50" s="14"/>
      <c r="P50" s="14"/>
    </row>
    <row r="51" spans="13:16" x14ac:dyDescent="0.2">
      <c r="M51" s="14"/>
      <c r="N51" s="14"/>
      <c r="O51" s="14"/>
      <c r="P51" s="14"/>
    </row>
    <row r="52" spans="13:16" x14ac:dyDescent="0.2">
      <c r="M52" s="14"/>
      <c r="N52" s="14"/>
      <c r="O52" s="14"/>
      <c r="P52" s="14"/>
    </row>
    <row r="53" spans="13:16" x14ac:dyDescent="0.2">
      <c r="M53" s="14"/>
      <c r="N53" s="14"/>
      <c r="O53" s="14"/>
      <c r="P53" s="14"/>
    </row>
    <row r="54" spans="13:16" x14ac:dyDescent="0.2">
      <c r="M54" s="14"/>
      <c r="N54" s="14"/>
      <c r="O54" s="14"/>
      <c r="P54" s="14"/>
    </row>
    <row r="55" spans="13:16" x14ac:dyDescent="0.2">
      <c r="M55" s="14"/>
      <c r="N55" s="14"/>
      <c r="O55" s="14"/>
      <c r="P55" s="14"/>
    </row>
    <row r="56" spans="13:16" x14ac:dyDescent="0.2">
      <c r="M56" s="14"/>
      <c r="N56" s="14"/>
      <c r="O56" s="14"/>
      <c r="P56" s="14"/>
    </row>
    <row r="57" spans="13:16" x14ac:dyDescent="0.2">
      <c r="M57" s="14"/>
      <c r="N57" s="14"/>
      <c r="O57" s="14"/>
      <c r="P57" s="14"/>
    </row>
    <row r="58" spans="13:16" x14ac:dyDescent="0.2">
      <c r="M58" s="14"/>
      <c r="N58" s="14"/>
      <c r="O58" s="14"/>
      <c r="P58" s="14"/>
    </row>
    <row r="59" spans="13:16" x14ac:dyDescent="0.2">
      <c r="M59" s="14"/>
      <c r="N59" s="14"/>
      <c r="O59" s="14"/>
      <c r="P59" s="14"/>
    </row>
    <row r="60" spans="13:16" x14ac:dyDescent="0.2">
      <c r="M60" s="14"/>
      <c r="N60" s="14"/>
      <c r="O60" s="14"/>
      <c r="P60" s="14"/>
    </row>
    <row r="61" spans="13:16" x14ac:dyDescent="0.2">
      <c r="M61" s="14"/>
      <c r="N61" s="14"/>
      <c r="O61" s="14"/>
      <c r="P61" s="14"/>
    </row>
    <row r="62" spans="13:16" x14ac:dyDescent="0.2">
      <c r="M62" s="14"/>
      <c r="N62" s="14"/>
      <c r="O62" s="14"/>
      <c r="P62" s="14"/>
    </row>
    <row r="63" spans="13:16" x14ac:dyDescent="0.2">
      <c r="M63" s="14"/>
      <c r="N63" s="14"/>
      <c r="O63" s="14"/>
      <c r="P63" s="14"/>
    </row>
    <row r="64" spans="13:16" x14ac:dyDescent="0.2">
      <c r="M64" s="14"/>
      <c r="N64" s="14"/>
      <c r="O64" s="14"/>
      <c r="P64" s="14"/>
    </row>
    <row r="65" spans="13:16" x14ac:dyDescent="0.2">
      <c r="M65" s="14"/>
      <c r="N65" s="14"/>
      <c r="O65" s="14"/>
      <c r="P65" s="14"/>
    </row>
    <row r="66" spans="13:16" x14ac:dyDescent="0.2">
      <c r="M66" s="14"/>
      <c r="N66" s="14"/>
      <c r="O66" s="14"/>
      <c r="P66" s="14"/>
    </row>
    <row r="67" spans="13:16" x14ac:dyDescent="0.2">
      <c r="M67" s="14"/>
      <c r="N67" s="14"/>
      <c r="O67" s="14"/>
      <c r="P67" s="14"/>
    </row>
    <row r="68" spans="13:16" x14ac:dyDescent="0.2">
      <c r="M68" s="14"/>
      <c r="N68" s="14"/>
      <c r="O68" s="14"/>
      <c r="P68" s="14"/>
    </row>
    <row r="69" spans="13:16" x14ac:dyDescent="0.2">
      <c r="M69" s="14"/>
      <c r="N69" s="14"/>
      <c r="O69" s="14"/>
      <c r="P69" s="14"/>
    </row>
    <row r="70" spans="13:16" x14ac:dyDescent="0.2">
      <c r="M70" s="14"/>
      <c r="N70" s="14"/>
      <c r="O70" s="14"/>
      <c r="P70" s="14"/>
    </row>
    <row r="71" spans="13:16" x14ac:dyDescent="0.2">
      <c r="M71" s="14"/>
      <c r="N71" s="14"/>
      <c r="O71" s="14"/>
      <c r="P71" s="14"/>
    </row>
    <row r="72" spans="13:16" x14ac:dyDescent="0.2">
      <c r="M72" s="14"/>
      <c r="N72" s="14"/>
      <c r="O72" s="14"/>
      <c r="P72" s="14"/>
    </row>
    <row r="73" spans="13:16" x14ac:dyDescent="0.2">
      <c r="M73" s="14"/>
      <c r="N73" s="14"/>
      <c r="O73" s="14"/>
      <c r="P73" s="14"/>
    </row>
    <row r="74" spans="13:16" x14ac:dyDescent="0.2">
      <c r="M74" s="14"/>
      <c r="N74" s="14"/>
      <c r="O74" s="14"/>
      <c r="P74" s="14"/>
    </row>
    <row r="75" spans="13:16" x14ac:dyDescent="0.2">
      <c r="M75" s="14"/>
      <c r="N75" s="14"/>
      <c r="O75" s="14"/>
      <c r="P75" s="14"/>
    </row>
    <row r="76" spans="13:16" x14ac:dyDescent="0.2">
      <c r="M76" s="14"/>
      <c r="N76" s="14"/>
      <c r="O76" s="14"/>
      <c r="P76" s="14"/>
    </row>
    <row r="77" spans="13:16" x14ac:dyDescent="0.2">
      <c r="M77" s="14"/>
      <c r="N77" s="14"/>
      <c r="O77" s="14"/>
      <c r="P77" s="14"/>
    </row>
    <row r="78" spans="13:16" x14ac:dyDescent="0.2">
      <c r="M78" s="14"/>
      <c r="N78" s="14"/>
      <c r="O78" s="14"/>
      <c r="P78" s="14"/>
    </row>
    <row r="79" spans="13:16" x14ac:dyDescent="0.2">
      <c r="M79" s="14"/>
      <c r="N79" s="14"/>
      <c r="O79" s="14"/>
      <c r="P79" s="14"/>
    </row>
    <row r="80" spans="13:16" x14ac:dyDescent="0.2">
      <c r="M80" s="14"/>
      <c r="N80" s="14"/>
      <c r="O80" s="14"/>
      <c r="P80" s="14"/>
    </row>
    <row r="81" spans="13:16" x14ac:dyDescent="0.2">
      <c r="M81" s="14"/>
      <c r="N81" s="14"/>
      <c r="O81" s="14"/>
      <c r="P81" s="14"/>
    </row>
    <row r="82" spans="13:16" x14ac:dyDescent="0.2">
      <c r="M82" s="14"/>
      <c r="N82" s="14"/>
      <c r="O82" s="14"/>
      <c r="P82" s="14"/>
    </row>
    <row r="83" spans="13:16" x14ac:dyDescent="0.2">
      <c r="M83" s="14"/>
      <c r="N83" s="14"/>
      <c r="O83" s="14"/>
      <c r="P83" s="14"/>
    </row>
    <row r="84" spans="13:16" x14ac:dyDescent="0.2">
      <c r="M84" s="14"/>
      <c r="N84" s="14"/>
      <c r="O84" s="14"/>
      <c r="P84" s="14"/>
    </row>
    <row r="85" spans="13:16" x14ac:dyDescent="0.2">
      <c r="M85" s="14"/>
      <c r="N85" s="14"/>
      <c r="O85" s="14"/>
      <c r="P85" s="14"/>
    </row>
    <row r="86" spans="13:16" x14ac:dyDescent="0.2">
      <c r="M86" s="14"/>
      <c r="N86" s="14"/>
      <c r="O86" s="14"/>
      <c r="P86" s="14"/>
    </row>
    <row r="87" spans="13:16" x14ac:dyDescent="0.2">
      <c r="M87" s="14"/>
      <c r="N87" s="14"/>
      <c r="O87" s="14"/>
      <c r="P87" s="14"/>
    </row>
    <row r="88" spans="13:16" x14ac:dyDescent="0.2">
      <c r="M88" s="14"/>
      <c r="N88" s="14"/>
      <c r="O88" s="14"/>
      <c r="P88" s="14"/>
    </row>
    <row r="89" spans="13:16" x14ac:dyDescent="0.2">
      <c r="M89" s="14"/>
      <c r="N89" s="14"/>
      <c r="O89" s="14"/>
      <c r="P89" s="14"/>
    </row>
    <row r="90" spans="13:16" x14ac:dyDescent="0.2">
      <c r="M90" s="14"/>
      <c r="N90" s="14"/>
      <c r="O90" s="14"/>
      <c r="P90" s="14"/>
    </row>
    <row r="91" spans="13:16" x14ac:dyDescent="0.2">
      <c r="M91" s="14"/>
      <c r="N91" s="14"/>
      <c r="O91" s="14"/>
      <c r="P91" s="14"/>
    </row>
    <row r="92" spans="13:16" x14ac:dyDescent="0.2">
      <c r="M92" s="14"/>
      <c r="N92" s="14"/>
      <c r="O92" s="14"/>
      <c r="P92" s="14"/>
    </row>
    <row r="93" spans="13:16" x14ac:dyDescent="0.2">
      <c r="M93" s="14"/>
      <c r="N93" s="14"/>
      <c r="O93" s="14"/>
      <c r="P93" s="14"/>
    </row>
    <row r="94" spans="13:16" x14ac:dyDescent="0.2">
      <c r="M94" s="14"/>
      <c r="N94" s="14"/>
      <c r="O94" s="14"/>
      <c r="P94" s="14"/>
    </row>
    <row r="95" spans="13:16" x14ac:dyDescent="0.2">
      <c r="M95" s="14"/>
      <c r="N95" s="14"/>
      <c r="O95" s="14"/>
      <c r="P95" s="14"/>
    </row>
    <row r="96" spans="13:16" x14ac:dyDescent="0.2">
      <c r="M96" s="14"/>
      <c r="N96" s="14"/>
      <c r="O96" s="14"/>
      <c r="P96" s="14"/>
    </row>
    <row r="97" spans="13:16" x14ac:dyDescent="0.2">
      <c r="M97" s="14"/>
      <c r="N97" s="14"/>
      <c r="O97" s="14"/>
      <c r="P97" s="14"/>
    </row>
    <row r="98" spans="13:16" x14ac:dyDescent="0.2">
      <c r="M98" s="14"/>
      <c r="N98" s="14"/>
      <c r="O98" s="14"/>
      <c r="P98" s="14"/>
    </row>
    <row r="99" spans="13:16" x14ac:dyDescent="0.2">
      <c r="M99" s="14"/>
      <c r="N99" s="14"/>
      <c r="O99" s="14"/>
      <c r="P99" s="14"/>
    </row>
    <row r="100" spans="13:16" x14ac:dyDescent="0.2">
      <c r="M100" s="14"/>
      <c r="N100" s="14"/>
      <c r="O100" s="14"/>
      <c r="P100" s="14"/>
    </row>
    <row r="101" spans="13:16" x14ac:dyDescent="0.2">
      <c r="M101" s="14"/>
      <c r="N101" s="14"/>
      <c r="O101" s="14"/>
      <c r="P101" s="14"/>
    </row>
    <row r="102" spans="13:16" x14ac:dyDescent="0.2">
      <c r="M102" s="14"/>
      <c r="N102" s="14"/>
      <c r="O102" s="14"/>
      <c r="P102" s="14"/>
    </row>
    <row r="103" spans="13:16" x14ac:dyDescent="0.2">
      <c r="M103" s="14"/>
      <c r="N103" s="14"/>
      <c r="O103" s="14"/>
      <c r="P103" s="14"/>
    </row>
    <row r="104" spans="13:16" x14ac:dyDescent="0.2">
      <c r="M104" s="14"/>
      <c r="N104" s="14"/>
      <c r="O104" s="14"/>
      <c r="P104" s="14"/>
    </row>
    <row r="105" spans="13:16" x14ac:dyDescent="0.2">
      <c r="M105" s="14"/>
      <c r="N105" s="14"/>
      <c r="O105" s="14"/>
      <c r="P105" s="14"/>
    </row>
    <row r="106" spans="13:16" x14ac:dyDescent="0.2">
      <c r="M106" s="14"/>
      <c r="N106" s="14"/>
      <c r="O106" s="14"/>
      <c r="P106" s="14"/>
    </row>
    <row r="107" spans="13:16" x14ac:dyDescent="0.2">
      <c r="M107" s="14"/>
      <c r="N107" s="14"/>
      <c r="O107" s="14"/>
      <c r="P107" s="14"/>
    </row>
    <row r="108" spans="13:16" x14ac:dyDescent="0.2">
      <c r="M108" s="14"/>
      <c r="N108" s="14"/>
      <c r="O108" s="14"/>
      <c r="P108" s="14"/>
    </row>
    <row r="109" spans="13:16" x14ac:dyDescent="0.2">
      <c r="M109" s="14"/>
      <c r="N109" s="14"/>
      <c r="O109" s="14"/>
      <c r="P109" s="14"/>
    </row>
    <row r="110" spans="13:16" x14ac:dyDescent="0.2">
      <c r="M110" s="14"/>
      <c r="N110" s="14"/>
      <c r="O110" s="14"/>
      <c r="P110" s="14"/>
    </row>
    <row r="111" spans="13:16" x14ac:dyDescent="0.2">
      <c r="M111" s="14"/>
      <c r="N111" s="14"/>
      <c r="O111" s="14"/>
      <c r="P111" s="14"/>
    </row>
    <row r="112" spans="13:16" x14ac:dyDescent="0.2">
      <c r="M112" s="14"/>
      <c r="N112" s="14"/>
      <c r="O112" s="14"/>
      <c r="P112" s="14"/>
    </row>
    <row r="113" spans="13:16" x14ac:dyDescent="0.2">
      <c r="M113" s="14"/>
      <c r="N113" s="14"/>
      <c r="O113" s="14"/>
      <c r="P113" s="14"/>
    </row>
    <row r="114" spans="13:16" x14ac:dyDescent="0.2">
      <c r="M114" s="14"/>
      <c r="N114" s="14"/>
      <c r="O114" s="14"/>
      <c r="P114" s="14"/>
    </row>
    <row r="115" spans="13:16" x14ac:dyDescent="0.2">
      <c r="M115" s="14"/>
      <c r="N115" s="14"/>
      <c r="O115" s="14"/>
      <c r="P115" s="14"/>
    </row>
    <row r="116" spans="13:16" x14ac:dyDescent="0.2">
      <c r="M116" s="14"/>
      <c r="N116" s="14"/>
      <c r="O116" s="14"/>
      <c r="P116" s="14"/>
    </row>
    <row r="117" spans="13:16" x14ac:dyDescent="0.2">
      <c r="M117" s="14"/>
      <c r="N117" s="14"/>
      <c r="O117" s="14"/>
      <c r="P117" s="14"/>
    </row>
    <row r="118" spans="13:16" x14ac:dyDescent="0.2">
      <c r="M118" s="14"/>
      <c r="N118" s="14"/>
      <c r="O118" s="14"/>
      <c r="P118" s="14"/>
    </row>
    <row r="119" spans="13:16" x14ac:dyDescent="0.2">
      <c r="M119" s="14"/>
      <c r="N119" s="14"/>
      <c r="O119" s="14"/>
      <c r="P119" s="14"/>
    </row>
    <row r="120" spans="13:16" x14ac:dyDescent="0.2">
      <c r="M120" s="14"/>
      <c r="N120" s="14"/>
      <c r="O120" s="14"/>
      <c r="P120" s="14"/>
    </row>
    <row r="121" spans="13:16" x14ac:dyDescent="0.2">
      <c r="M121" s="14"/>
      <c r="N121" s="14"/>
      <c r="O121" s="14"/>
      <c r="P121" s="14"/>
    </row>
    <row r="122" spans="13:16" x14ac:dyDescent="0.2">
      <c r="M122" s="14"/>
      <c r="N122" s="14"/>
      <c r="O122" s="14"/>
      <c r="P122" s="14"/>
    </row>
    <row r="123" spans="13:16" x14ac:dyDescent="0.2">
      <c r="M123" s="14"/>
      <c r="N123" s="14"/>
      <c r="O123" s="14"/>
      <c r="P123" s="14"/>
    </row>
    <row r="124" spans="13:16" x14ac:dyDescent="0.2">
      <c r="M124" s="14"/>
      <c r="N124" s="14"/>
      <c r="O124" s="14"/>
      <c r="P124" s="14"/>
    </row>
    <row r="125" spans="13:16" x14ac:dyDescent="0.2">
      <c r="M125" s="14"/>
      <c r="N125" s="14"/>
      <c r="O125" s="14"/>
      <c r="P125" s="14"/>
    </row>
    <row r="126" spans="13:16" x14ac:dyDescent="0.2">
      <c r="M126" s="14"/>
      <c r="N126" s="14"/>
      <c r="O126" s="14"/>
      <c r="P126" s="14"/>
    </row>
    <row r="127" spans="13:16" x14ac:dyDescent="0.2">
      <c r="M127" s="14"/>
      <c r="N127" s="14"/>
      <c r="O127" s="14"/>
      <c r="P127" s="14"/>
    </row>
    <row r="128" spans="13:16" x14ac:dyDescent="0.2">
      <c r="M128" s="14"/>
      <c r="N128" s="14"/>
      <c r="O128" s="14"/>
      <c r="P128" s="14"/>
    </row>
    <row r="129" spans="13:16" x14ac:dyDescent="0.2">
      <c r="M129" s="14"/>
      <c r="N129" s="14"/>
      <c r="O129" s="14"/>
      <c r="P129" s="14"/>
    </row>
    <row r="130" spans="13:16" x14ac:dyDescent="0.2">
      <c r="M130" s="14"/>
      <c r="N130" s="14"/>
      <c r="O130" s="14"/>
      <c r="P130" s="14"/>
    </row>
    <row r="131" spans="13:16" x14ac:dyDescent="0.2">
      <c r="M131" s="14"/>
      <c r="N131" s="14"/>
      <c r="O131" s="14"/>
      <c r="P131" s="14"/>
    </row>
    <row r="132" spans="13:16" x14ac:dyDescent="0.2">
      <c r="M132" s="14"/>
      <c r="N132" s="14"/>
      <c r="O132" s="14"/>
      <c r="P132" s="14"/>
    </row>
    <row r="133" spans="13:16" x14ac:dyDescent="0.2">
      <c r="M133" s="14"/>
      <c r="N133" s="14"/>
      <c r="O133" s="14"/>
      <c r="P133" s="14"/>
    </row>
    <row r="134" spans="13:16" x14ac:dyDescent="0.2">
      <c r="M134" s="14"/>
      <c r="N134" s="14"/>
      <c r="O134" s="14"/>
      <c r="P134" s="14"/>
    </row>
    <row r="135" spans="13:16" x14ac:dyDescent="0.2">
      <c r="M135" s="14"/>
      <c r="N135" s="14"/>
      <c r="O135" s="14"/>
      <c r="P135" s="14"/>
    </row>
    <row r="136" spans="13:16" x14ac:dyDescent="0.2">
      <c r="M136" s="14"/>
      <c r="N136" s="14"/>
      <c r="O136" s="14"/>
      <c r="P136" s="14"/>
    </row>
    <row r="137" spans="13:16" x14ac:dyDescent="0.2">
      <c r="M137" s="14"/>
      <c r="N137" s="14"/>
      <c r="O137" s="14"/>
      <c r="P137" s="14"/>
    </row>
    <row r="138" spans="13:16" x14ac:dyDescent="0.2">
      <c r="M138" s="14"/>
      <c r="N138" s="14"/>
      <c r="O138" s="14"/>
      <c r="P138" s="14"/>
    </row>
    <row r="139" spans="13:16" x14ac:dyDescent="0.2">
      <c r="M139" s="14"/>
      <c r="N139" s="14"/>
      <c r="O139" s="14"/>
      <c r="P139" s="14"/>
    </row>
    <row r="140" spans="13:16" x14ac:dyDescent="0.2">
      <c r="M140" s="14"/>
      <c r="N140" s="14"/>
      <c r="O140" s="14"/>
      <c r="P140" s="14"/>
    </row>
    <row r="141" spans="13:16" x14ac:dyDescent="0.2">
      <c r="M141" s="14"/>
      <c r="N141" s="14"/>
      <c r="O141" s="14"/>
      <c r="P141" s="14"/>
    </row>
    <row r="142" spans="13:16" x14ac:dyDescent="0.2">
      <c r="M142" s="14"/>
      <c r="N142" s="14"/>
      <c r="O142" s="14"/>
      <c r="P142" s="14"/>
    </row>
    <row r="143" spans="13:16" x14ac:dyDescent="0.2">
      <c r="M143" s="14"/>
      <c r="N143" s="14"/>
      <c r="O143" s="14"/>
      <c r="P143" s="14"/>
    </row>
    <row r="144" spans="13:16" x14ac:dyDescent="0.2">
      <c r="M144" s="14"/>
      <c r="N144" s="14"/>
      <c r="O144" s="14"/>
      <c r="P144" s="14"/>
    </row>
    <row r="145" spans="13:16" x14ac:dyDescent="0.2">
      <c r="M145" s="14"/>
      <c r="N145" s="14"/>
      <c r="O145" s="14"/>
      <c r="P145" s="14"/>
    </row>
    <row r="146" spans="13:16" x14ac:dyDescent="0.2">
      <c r="M146" s="14"/>
      <c r="N146" s="14"/>
      <c r="O146" s="14"/>
      <c r="P146" s="14"/>
    </row>
    <row r="147" spans="13:16" x14ac:dyDescent="0.2">
      <c r="M147" s="14"/>
      <c r="N147" s="14"/>
      <c r="O147" s="14"/>
      <c r="P147" s="14"/>
    </row>
    <row r="148" spans="13:16" x14ac:dyDescent="0.2">
      <c r="M148" s="14"/>
      <c r="N148" s="14"/>
      <c r="O148" s="14"/>
      <c r="P148" s="14"/>
    </row>
    <row r="149" spans="13:16" x14ac:dyDescent="0.2">
      <c r="M149" s="14"/>
      <c r="N149" s="14"/>
      <c r="O149" s="14"/>
      <c r="P149" s="14"/>
    </row>
    <row r="150" spans="13:16" x14ac:dyDescent="0.2">
      <c r="M150" s="14"/>
      <c r="N150" s="14"/>
      <c r="O150" s="14"/>
      <c r="P150" s="14"/>
    </row>
    <row r="151" spans="13:16" x14ac:dyDescent="0.2">
      <c r="M151" s="14"/>
      <c r="N151" s="14"/>
      <c r="O151" s="14"/>
      <c r="P151" s="14"/>
    </row>
    <row r="152" spans="13:16" x14ac:dyDescent="0.2">
      <c r="M152" s="14"/>
      <c r="N152" s="14"/>
      <c r="O152" s="14"/>
      <c r="P152" s="14"/>
    </row>
    <row r="153" spans="13:16" x14ac:dyDescent="0.2">
      <c r="M153" s="14"/>
      <c r="N153" s="14"/>
      <c r="O153" s="14"/>
      <c r="P153" s="14"/>
    </row>
    <row r="154" spans="13:16" x14ac:dyDescent="0.2">
      <c r="M154" s="14"/>
      <c r="N154" s="14"/>
      <c r="O154" s="14"/>
      <c r="P154" s="14"/>
    </row>
    <row r="155" spans="13:16" x14ac:dyDescent="0.2">
      <c r="M155" s="14"/>
      <c r="N155" s="14"/>
      <c r="O155" s="14"/>
      <c r="P155" s="14"/>
    </row>
    <row r="156" spans="13:16" x14ac:dyDescent="0.2">
      <c r="M156" s="14"/>
      <c r="N156" s="14"/>
      <c r="O156" s="14"/>
      <c r="P156" s="14"/>
    </row>
    <row r="157" spans="13:16" x14ac:dyDescent="0.2">
      <c r="M157" s="14"/>
      <c r="N157" s="14"/>
      <c r="O157" s="14"/>
      <c r="P157" s="14"/>
    </row>
    <row r="158" spans="13:16" x14ac:dyDescent="0.2">
      <c r="M158" s="14"/>
      <c r="N158" s="14"/>
      <c r="O158" s="14"/>
      <c r="P158" s="14"/>
    </row>
    <row r="159" spans="13:16" x14ac:dyDescent="0.2">
      <c r="M159" s="14"/>
      <c r="N159" s="14"/>
      <c r="O159" s="14"/>
      <c r="P159" s="14"/>
    </row>
    <row r="160" spans="13:16" x14ac:dyDescent="0.2">
      <c r="M160" s="14"/>
      <c r="N160" s="14"/>
      <c r="O160" s="14"/>
      <c r="P160" s="14"/>
    </row>
    <row r="161" spans="13:16" x14ac:dyDescent="0.2">
      <c r="M161" s="14"/>
      <c r="N161" s="14"/>
      <c r="O161" s="14"/>
      <c r="P161" s="14"/>
    </row>
    <row r="162" spans="13:16" x14ac:dyDescent="0.2">
      <c r="M162" s="14"/>
      <c r="N162" s="14"/>
      <c r="O162" s="14"/>
      <c r="P162" s="14"/>
    </row>
    <row r="163" spans="13:16" x14ac:dyDescent="0.2">
      <c r="M163" s="14"/>
      <c r="N163" s="14"/>
      <c r="O163" s="14"/>
      <c r="P163" s="14"/>
    </row>
    <row r="164" spans="13:16" x14ac:dyDescent="0.2">
      <c r="M164" s="14"/>
      <c r="N164" s="14"/>
      <c r="O164" s="14"/>
      <c r="P164" s="14"/>
    </row>
    <row r="165" spans="13:16" x14ac:dyDescent="0.2">
      <c r="M165" s="14"/>
      <c r="N165" s="14"/>
      <c r="O165" s="14"/>
      <c r="P165" s="14"/>
    </row>
    <row r="166" spans="13:16" x14ac:dyDescent="0.2">
      <c r="M166" s="14"/>
      <c r="N166" s="14"/>
      <c r="O166" s="14"/>
      <c r="P166" s="14"/>
    </row>
    <row r="167" spans="13:16" x14ac:dyDescent="0.2">
      <c r="M167" s="14"/>
      <c r="N167" s="14"/>
      <c r="O167" s="14"/>
      <c r="P167" s="14"/>
    </row>
    <row r="168" spans="13:16" x14ac:dyDescent="0.2">
      <c r="M168" s="14"/>
      <c r="N168" s="14"/>
      <c r="O168" s="14"/>
      <c r="P168" s="14"/>
    </row>
    <row r="169" spans="13:16" x14ac:dyDescent="0.2">
      <c r="M169" s="14"/>
      <c r="N169" s="14"/>
      <c r="O169" s="14"/>
      <c r="P169" s="14"/>
    </row>
    <row r="170" spans="13:16" x14ac:dyDescent="0.2">
      <c r="M170" s="14"/>
      <c r="N170" s="14"/>
      <c r="O170" s="14"/>
      <c r="P170" s="14"/>
    </row>
    <row r="171" spans="13:16" x14ac:dyDescent="0.2">
      <c r="M171" s="14"/>
      <c r="N171" s="14"/>
      <c r="O171" s="14"/>
      <c r="P171" s="14"/>
    </row>
    <row r="172" spans="13:16" x14ac:dyDescent="0.2">
      <c r="M172" s="14"/>
      <c r="N172" s="14"/>
      <c r="O172" s="14"/>
      <c r="P172" s="14"/>
    </row>
    <row r="173" spans="13:16" x14ac:dyDescent="0.2">
      <c r="M173" s="14"/>
      <c r="N173" s="14"/>
      <c r="O173" s="14"/>
      <c r="P173" s="14"/>
    </row>
    <row r="174" spans="13:16" x14ac:dyDescent="0.2">
      <c r="M174" s="14"/>
      <c r="N174" s="14"/>
      <c r="O174" s="14"/>
      <c r="P174" s="14"/>
    </row>
    <row r="175" spans="13:16" x14ac:dyDescent="0.2">
      <c r="M175" s="14"/>
      <c r="N175" s="14"/>
      <c r="O175" s="14"/>
      <c r="P175" s="14"/>
    </row>
    <row r="176" spans="13:16" x14ac:dyDescent="0.2">
      <c r="M176" s="14"/>
      <c r="N176" s="14"/>
      <c r="O176" s="14"/>
      <c r="P176" s="14"/>
    </row>
    <row r="177" spans="13:16" x14ac:dyDescent="0.2">
      <c r="M177" s="14"/>
      <c r="N177" s="14"/>
      <c r="O177" s="14"/>
      <c r="P177" s="14"/>
    </row>
    <row r="178" spans="13:16" x14ac:dyDescent="0.2">
      <c r="M178" s="14"/>
      <c r="N178" s="14"/>
      <c r="O178" s="14"/>
      <c r="P178" s="14"/>
    </row>
    <row r="179" spans="13:16" x14ac:dyDescent="0.2">
      <c r="M179" s="14"/>
      <c r="N179" s="14"/>
      <c r="O179" s="14"/>
      <c r="P179" s="14"/>
    </row>
    <row r="180" spans="13:16" x14ac:dyDescent="0.2">
      <c r="M180" s="14"/>
      <c r="N180" s="14"/>
      <c r="O180" s="14"/>
      <c r="P180" s="14"/>
    </row>
    <row r="181" spans="13:16" x14ac:dyDescent="0.2">
      <c r="M181" s="14"/>
      <c r="N181" s="14"/>
      <c r="O181" s="14"/>
      <c r="P181" s="14"/>
    </row>
    <row r="182" spans="13:16" x14ac:dyDescent="0.2">
      <c r="M182" s="14"/>
      <c r="N182" s="14"/>
      <c r="O182" s="14"/>
      <c r="P182" s="14"/>
    </row>
    <row r="183" spans="13:16" x14ac:dyDescent="0.2">
      <c r="M183" s="14"/>
      <c r="N183" s="14"/>
      <c r="O183" s="14"/>
      <c r="P183" s="14"/>
    </row>
    <row r="184" spans="13:16" x14ac:dyDescent="0.2">
      <c r="M184" s="14"/>
      <c r="N184" s="14"/>
      <c r="O184" s="14"/>
      <c r="P184" s="14"/>
    </row>
    <row r="185" spans="13:16" x14ac:dyDescent="0.2">
      <c r="M185" s="14"/>
      <c r="N185" s="14"/>
      <c r="O185" s="14"/>
      <c r="P185" s="14"/>
    </row>
    <row r="186" spans="13:16" x14ac:dyDescent="0.2">
      <c r="M186" s="14"/>
      <c r="N186" s="14"/>
      <c r="O186" s="14"/>
      <c r="P186" s="14"/>
    </row>
    <row r="187" spans="13:16" x14ac:dyDescent="0.2">
      <c r="M187" s="14"/>
      <c r="N187" s="14"/>
      <c r="O187" s="14"/>
      <c r="P187" s="14"/>
    </row>
    <row r="188" spans="13:16" x14ac:dyDescent="0.2">
      <c r="M188" s="14"/>
      <c r="N188" s="14"/>
      <c r="O188" s="14"/>
      <c r="P188" s="14"/>
    </row>
    <row r="189" spans="13:16" x14ac:dyDescent="0.2">
      <c r="M189" s="14"/>
      <c r="N189" s="14"/>
      <c r="O189" s="14"/>
      <c r="P189" s="14"/>
    </row>
    <row r="190" spans="13:16" x14ac:dyDescent="0.2">
      <c r="M190" s="14"/>
      <c r="N190" s="14"/>
      <c r="O190" s="14"/>
      <c r="P190" s="14"/>
    </row>
    <row r="191" spans="13:16" x14ac:dyDescent="0.2">
      <c r="M191" s="14"/>
      <c r="N191" s="14"/>
      <c r="O191" s="14"/>
      <c r="P191" s="14"/>
    </row>
    <row r="192" spans="13:16" x14ac:dyDescent="0.2">
      <c r="M192" s="14"/>
      <c r="N192" s="14"/>
      <c r="O192" s="14"/>
      <c r="P192" s="14"/>
    </row>
    <row r="193" spans="13:16" x14ac:dyDescent="0.2">
      <c r="M193" s="14"/>
      <c r="N193" s="14"/>
      <c r="O193" s="14"/>
      <c r="P193" s="14"/>
    </row>
    <row r="194" spans="13:16" x14ac:dyDescent="0.2">
      <c r="M194" s="14"/>
      <c r="N194" s="14"/>
      <c r="O194" s="14"/>
      <c r="P194" s="14"/>
    </row>
  </sheetData>
  <phoneticPr fontId="13" type="noConversion"/>
  <conditionalFormatting sqref="I8">
    <cfRule type="cellIs" dxfId="2111" priority="1" stopIfTrue="1" operator="equal">
      <formula>"-"</formula>
    </cfRule>
  </conditionalFormatting>
  <conditionalFormatting sqref="K6:K10 K12:K13">
    <cfRule type="cellIs" dxfId="2110" priority="188" operator="equal">
      <formula>"-"</formula>
    </cfRule>
  </conditionalFormatting>
  <conditionalFormatting sqref="K6:K10 K12:K13">
    <cfRule type="cellIs" dxfId="2109" priority="187" operator="equal">
      <formula>"-"</formula>
    </cfRule>
  </conditionalFormatting>
  <conditionalFormatting sqref="J6">
    <cfRule type="cellIs" dxfId="2108" priority="185" stopIfTrue="1" operator="equal">
      <formula>"-"</formula>
    </cfRule>
    <cfRule type="containsText" dxfId="2107" priority="186" stopIfTrue="1" operator="containsText" text="leer">
      <formula>NOT(ISERROR(SEARCH("leer",J6)))</formula>
    </cfRule>
  </conditionalFormatting>
  <conditionalFormatting sqref="J6">
    <cfRule type="cellIs" dxfId="2106" priority="183" stopIfTrue="1" operator="equal">
      <formula>"-"</formula>
    </cfRule>
    <cfRule type="containsText" dxfId="2105" priority="184" stopIfTrue="1" operator="containsText" text="leer">
      <formula>NOT(ISERROR(SEARCH("leer",J6)))</formula>
    </cfRule>
  </conditionalFormatting>
  <conditionalFormatting sqref="J10 J12:J13">
    <cfRule type="cellIs" dxfId="2104" priority="181" stopIfTrue="1" operator="equal">
      <formula>"-"</formula>
    </cfRule>
    <cfRule type="containsText" dxfId="2103" priority="182" stopIfTrue="1" operator="containsText" text="leer">
      <formula>NOT(ISERROR(SEARCH("leer",J10)))</formula>
    </cfRule>
  </conditionalFormatting>
  <conditionalFormatting sqref="J10 J12:J13">
    <cfRule type="cellIs" dxfId="2102" priority="179" stopIfTrue="1" operator="equal">
      <formula>"-"</formula>
    </cfRule>
    <cfRule type="containsText" dxfId="2101" priority="180" stopIfTrue="1" operator="containsText" text="leer">
      <formula>NOT(ISERROR(SEARCH("leer",J10)))</formula>
    </cfRule>
  </conditionalFormatting>
  <conditionalFormatting sqref="I6">
    <cfRule type="cellIs" dxfId="2100" priority="177" stopIfTrue="1" operator="equal">
      <formula>"-"</formula>
    </cfRule>
    <cfRule type="containsText" dxfId="2099" priority="178" stopIfTrue="1" operator="containsText" text="leer">
      <formula>NOT(ISERROR(SEARCH("leer",I6)))</formula>
    </cfRule>
  </conditionalFormatting>
  <conditionalFormatting sqref="I6">
    <cfRule type="cellIs" dxfId="2098" priority="175" stopIfTrue="1" operator="equal">
      <formula>"-"</formula>
    </cfRule>
    <cfRule type="containsText" dxfId="2097" priority="176" stopIfTrue="1" operator="containsText" text="leer">
      <formula>NOT(ISERROR(SEARCH("leer",I6)))</formula>
    </cfRule>
  </conditionalFormatting>
  <conditionalFormatting sqref="I10 I12:I13">
    <cfRule type="cellIs" dxfId="2096" priority="173" stopIfTrue="1" operator="equal">
      <formula>"-"</formula>
    </cfRule>
    <cfRule type="containsText" dxfId="2095" priority="174" stopIfTrue="1" operator="containsText" text="leer">
      <formula>NOT(ISERROR(SEARCH("leer",I10)))</formula>
    </cfRule>
  </conditionalFormatting>
  <conditionalFormatting sqref="I10 I12:I13">
    <cfRule type="cellIs" dxfId="2094" priority="171" stopIfTrue="1" operator="equal">
      <formula>"-"</formula>
    </cfRule>
    <cfRule type="containsText" dxfId="2093" priority="172" stopIfTrue="1" operator="containsText" text="leer">
      <formula>NOT(ISERROR(SEARCH("leer",I10)))</formula>
    </cfRule>
  </conditionalFormatting>
  <conditionalFormatting sqref="I6">
    <cfRule type="cellIs" dxfId="2092" priority="169" stopIfTrue="1" operator="equal">
      <formula>"-"</formula>
    </cfRule>
    <cfRule type="containsText" dxfId="2091" priority="170" stopIfTrue="1" operator="containsText" text="leer">
      <formula>NOT(ISERROR(SEARCH("leer",I6)))</formula>
    </cfRule>
  </conditionalFormatting>
  <conditionalFormatting sqref="I6">
    <cfRule type="cellIs" dxfId="2090" priority="167" stopIfTrue="1" operator="equal">
      <formula>"-"</formula>
    </cfRule>
    <cfRule type="containsText" dxfId="2089" priority="168" stopIfTrue="1" operator="containsText" text="leer">
      <formula>NOT(ISERROR(SEARCH("leer",I6)))</formula>
    </cfRule>
  </conditionalFormatting>
  <conditionalFormatting sqref="I6">
    <cfRule type="cellIs" dxfId="2088" priority="165" stopIfTrue="1" operator="equal">
      <formula>"-"</formula>
    </cfRule>
    <cfRule type="containsText" dxfId="2087" priority="166" stopIfTrue="1" operator="containsText" text="leer">
      <formula>NOT(ISERROR(SEARCH("leer",I6)))</formula>
    </cfRule>
  </conditionalFormatting>
  <conditionalFormatting sqref="I6">
    <cfRule type="cellIs" dxfId="2086" priority="163" stopIfTrue="1" operator="equal">
      <formula>"-"</formula>
    </cfRule>
    <cfRule type="containsText" dxfId="2085" priority="164" stopIfTrue="1" operator="containsText" text="leer">
      <formula>NOT(ISERROR(SEARCH("leer",I6)))</formula>
    </cfRule>
  </conditionalFormatting>
  <conditionalFormatting sqref="I6">
    <cfRule type="cellIs" dxfId="2084" priority="161" stopIfTrue="1" operator="equal">
      <formula>"-"</formula>
    </cfRule>
    <cfRule type="containsText" dxfId="2083" priority="162" stopIfTrue="1" operator="containsText" text="leer">
      <formula>NOT(ISERROR(SEARCH("leer",I6)))</formula>
    </cfRule>
  </conditionalFormatting>
  <conditionalFormatting sqref="I6">
    <cfRule type="cellIs" dxfId="2082" priority="159" stopIfTrue="1" operator="equal">
      <formula>"-"</formula>
    </cfRule>
    <cfRule type="containsText" dxfId="2081" priority="160" stopIfTrue="1" operator="containsText" text="leer">
      <formula>NOT(ISERROR(SEARCH("leer",I6)))</formula>
    </cfRule>
  </conditionalFormatting>
  <conditionalFormatting sqref="I6">
    <cfRule type="cellIs" dxfId="2080" priority="157" stopIfTrue="1" operator="equal">
      <formula>"-"</formula>
    </cfRule>
    <cfRule type="containsText" dxfId="2079" priority="158" stopIfTrue="1" operator="containsText" text="leer">
      <formula>NOT(ISERROR(SEARCH("leer",I6)))</formula>
    </cfRule>
  </conditionalFormatting>
  <conditionalFormatting sqref="I6">
    <cfRule type="cellIs" dxfId="2078" priority="155" stopIfTrue="1" operator="equal">
      <formula>"-"</formula>
    </cfRule>
    <cfRule type="containsText" dxfId="2077" priority="156" stopIfTrue="1" operator="containsText" text="leer">
      <formula>NOT(ISERROR(SEARCH("leer",I6)))</formula>
    </cfRule>
  </conditionalFormatting>
  <conditionalFormatting sqref="I6">
    <cfRule type="cellIs" dxfId="2076" priority="153" stopIfTrue="1" operator="equal">
      <formula>"-"</formula>
    </cfRule>
    <cfRule type="containsText" dxfId="2075" priority="154" stopIfTrue="1" operator="containsText" text="leer">
      <formula>NOT(ISERROR(SEARCH("leer",I6)))</formula>
    </cfRule>
  </conditionalFormatting>
  <conditionalFormatting sqref="I10 I12:I13">
    <cfRule type="cellIs" dxfId="2074" priority="151" stopIfTrue="1" operator="equal">
      <formula>"-"</formula>
    </cfRule>
    <cfRule type="containsText" dxfId="2073" priority="152" stopIfTrue="1" operator="containsText" text="leer">
      <formula>NOT(ISERROR(SEARCH("leer",I10)))</formula>
    </cfRule>
  </conditionalFormatting>
  <conditionalFormatting sqref="I10 I12:I13">
    <cfRule type="cellIs" dxfId="2072" priority="149" stopIfTrue="1" operator="equal">
      <formula>"-"</formula>
    </cfRule>
    <cfRule type="containsText" dxfId="2071" priority="150" stopIfTrue="1" operator="containsText" text="leer">
      <formula>NOT(ISERROR(SEARCH("leer",I10)))</formula>
    </cfRule>
  </conditionalFormatting>
  <conditionalFormatting sqref="I10 I12:I13">
    <cfRule type="cellIs" dxfId="2070" priority="147" stopIfTrue="1" operator="equal">
      <formula>"-"</formula>
    </cfRule>
    <cfRule type="containsText" dxfId="2069" priority="148" stopIfTrue="1" operator="containsText" text="leer">
      <formula>NOT(ISERROR(SEARCH("leer",I10)))</formula>
    </cfRule>
  </conditionalFormatting>
  <conditionalFormatting sqref="I10 I12:I13">
    <cfRule type="cellIs" dxfId="2068" priority="145" stopIfTrue="1" operator="equal">
      <formula>"-"</formula>
    </cfRule>
    <cfRule type="containsText" dxfId="2067" priority="146" stopIfTrue="1" operator="containsText" text="leer">
      <formula>NOT(ISERROR(SEARCH("leer",I10)))</formula>
    </cfRule>
  </conditionalFormatting>
  <conditionalFormatting sqref="I10 I12:I13">
    <cfRule type="cellIs" dxfId="2066" priority="143" stopIfTrue="1" operator="equal">
      <formula>"-"</formula>
    </cfRule>
    <cfRule type="containsText" dxfId="2065" priority="144" stopIfTrue="1" operator="containsText" text="leer">
      <formula>NOT(ISERROR(SEARCH("leer",I10)))</formula>
    </cfRule>
  </conditionalFormatting>
  <conditionalFormatting sqref="I10 I12:I13">
    <cfRule type="cellIs" dxfId="2064" priority="141" stopIfTrue="1" operator="equal">
      <formula>"-"</formula>
    </cfRule>
    <cfRule type="containsText" dxfId="2063" priority="142" stopIfTrue="1" operator="containsText" text="leer">
      <formula>NOT(ISERROR(SEARCH("leer",I10)))</formula>
    </cfRule>
  </conditionalFormatting>
  <conditionalFormatting sqref="I10 I12:I13">
    <cfRule type="cellIs" dxfId="2062" priority="139" stopIfTrue="1" operator="equal">
      <formula>"-"</formula>
    </cfRule>
    <cfRule type="containsText" dxfId="2061" priority="140" stopIfTrue="1" operator="containsText" text="leer">
      <formula>NOT(ISERROR(SEARCH("leer",I10)))</formula>
    </cfRule>
  </conditionalFormatting>
  <conditionalFormatting sqref="I10 I12:I13">
    <cfRule type="cellIs" dxfId="2060" priority="137" stopIfTrue="1" operator="equal">
      <formula>"-"</formula>
    </cfRule>
    <cfRule type="containsText" dxfId="2059" priority="138" stopIfTrue="1" operator="containsText" text="leer">
      <formula>NOT(ISERROR(SEARCH("leer",I10)))</formula>
    </cfRule>
  </conditionalFormatting>
  <conditionalFormatting sqref="I10 I12:I13">
    <cfRule type="cellIs" dxfId="2058" priority="135" stopIfTrue="1" operator="equal">
      <formula>"-"</formula>
    </cfRule>
    <cfRule type="containsText" dxfId="2057" priority="136" stopIfTrue="1" operator="containsText" text="leer">
      <formula>NOT(ISERROR(SEARCH("leer",I10)))</formula>
    </cfRule>
  </conditionalFormatting>
  <conditionalFormatting sqref="I6">
    <cfRule type="cellIs" dxfId="2056" priority="133" stopIfTrue="1" operator="equal">
      <formula>"-"</formula>
    </cfRule>
    <cfRule type="containsText" dxfId="2055" priority="134" stopIfTrue="1" operator="containsText" text="leer">
      <formula>NOT(ISERROR(SEARCH("leer",I6)))</formula>
    </cfRule>
  </conditionalFormatting>
  <conditionalFormatting sqref="I6">
    <cfRule type="cellIs" dxfId="2054" priority="131" stopIfTrue="1" operator="equal">
      <formula>"-"</formula>
    </cfRule>
    <cfRule type="containsText" dxfId="2053" priority="132" stopIfTrue="1" operator="containsText" text="leer">
      <formula>NOT(ISERROR(SEARCH("leer",I6)))</formula>
    </cfRule>
  </conditionalFormatting>
  <conditionalFormatting sqref="I10 I12:I13">
    <cfRule type="cellIs" dxfId="2052" priority="129" stopIfTrue="1" operator="equal">
      <formula>"-"</formula>
    </cfRule>
    <cfRule type="containsText" dxfId="2051" priority="130" stopIfTrue="1" operator="containsText" text="leer">
      <formula>NOT(ISERROR(SEARCH("leer",I10)))</formula>
    </cfRule>
  </conditionalFormatting>
  <conditionalFormatting sqref="I10 I12:I13">
    <cfRule type="cellIs" dxfId="2050" priority="127" stopIfTrue="1" operator="equal">
      <formula>"-"</formula>
    </cfRule>
    <cfRule type="containsText" dxfId="2049" priority="128" stopIfTrue="1" operator="containsText" text="leer">
      <formula>NOT(ISERROR(SEARCH("leer",I10)))</formula>
    </cfRule>
  </conditionalFormatting>
  <conditionalFormatting sqref="I6">
    <cfRule type="cellIs" dxfId="2048" priority="125" stopIfTrue="1" operator="equal">
      <formula>"-"</formula>
    </cfRule>
    <cfRule type="containsText" dxfId="2047" priority="126" stopIfTrue="1" operator="containsText" text="leer">
      <formula>NOT(ISERROR(SEARCH("leer",I6)))</formula>
    </cfRule>
  </conditionalFormatting>
  <conditionalFormatting sqref="I6">
    <cfRule type="cellIs" dxfId="2046" priority="123" stopIfTrue="1" operator="equal">
      <formula>"-"</formula>
    </cfRule>
    <cfRule type="containsText" dxfId="2045" priority="124" stopIfTrue="1" operator="containsText" text="leer">
      <formula>NOT(ISERROR(SEARCH("leer",I6)))</formula>
    </cfRule>
  </conditionalFormatting>
  <conditionalFormatting sqref="I6">
    <cfRule type="cellIs" dxfId="2044" priority="121" stopIfTrue="1" operator="equal">
      <formula>"-"</formula>
    </cfRule>
    <cfRule type="containsText" dxfId="2043" priority="122" stopIfTrue="1" operator="containsText" text="leer">
      <formula>NOT(ISERROR(SEARCH("leer",I6)))</formula>
    </cfRule>
  </conditionalFormatting>
  <conditionalFormatting sqref="I6">
    <cfRule type="cellIs" dxfId="2042" priority="119" stopIfTrue="1" operator="equal">
      <formula>"-"</formula>
    </cfRule>
    <cfRule type="containsText" dxfId="2041" priority="120" stopIfTrue="1" operator="containsText" text="leer">
      <formula>NOT(ISERROR(SEARCH("leer",I6)))</formula>
    </cfRule>
  </conditionalFormatting>
  <conditionalFormatting sqref="I6">
    <cfRule type="cellIs" dxfId="2040" priority="117" stopIfTrue="1" operator="equal">
      <formula>"-"</formula>
    </cfRule>
    <cfRule type="containsText" dxfId="2039" priority="118" stopIfTrue="1" operator="containsText" text="leer">
      <formula>NOT(ISERROR(SEARCH("leer",I6)))</formula>
    </cfRule>
  </conditionalFormatting>
  <conditionalFormatting sqref="I6">
    <cfRule type="cellIs" dxfId="2038" priority="115" stopIfTrue="1" operator="equal">
      <formula>"-"</formula>
    </cfRule>
    <cfRule type="containsText" dxfId="2037" priority="116" stopIfTrue="1" operator="containsText" text="leer">
      <formula>NOT(ISERROR(SEARCH("leer",I6)))</formula>
    </cfRule>
  </conditionalFormatting>
  <conditionalFormatting sqref="I6">
    <cfRule type="cellIs" dxfId="2036" priority="113" stopIfTrue="1" operator="equal">
      <formula>"-"</formula>
    </cfRule>
    <cfRule type="containsText" dxfId="2035" priority="114" stopIfTrue="1" operator="containsText" text="leer">
      <formula>NOT(ISERROR(SEARCH("leer",I6)))</formula>
    </cfRule>
  </conditionalFormatting>
  <conditionalFormatting sqref="I6">
    <cfRule type="cellIs" dxfId="2034" priority="111" stopIfTrue="1" operator="equal">
      <formula>"-"</formula>
    </cfRule>
    <cfRule type="containsText" dxfId="2033" priority="112" stopIfTrue="1" operator="containsText" text="leer">
      <formula>NOT(ISERROR(SEARCH("leer",I6)))</formula>
    </cfRule>
  </conditionalFormatting>
  <conditionalFormatting sqref="I6">
    <cfRule type="cellIs" dxfId="2032" priority="109" stopIfTrue="1" operator="equal">
      <formula>"-"</formula>
    </cfRule>
    <cfRule type="containsText" dxfId="2031" priority="110" stopIfTrue="1" operator="containsText" text="leer">
      <formula>NOT(ISERROR(SEARCH("leer",I6)))</formula>
    </cfRule>
  </conditionalFormatting>
  <conditionalFormatting sqref="I10 I12:I13">
    <cfRule type="cellIs" dxfId="2030" priority="107" stopIfTrue="1" operator="equal">
      <formula>"-"</formula>
    </cfRule>
    <cfRule type="containsText" dxfId="2029" priority="108" stopIfTrue="1" operator="containsText" text="leer">
      <formula>NOT(ISERROR(SEARCH("leer",I10)))</formula>
    </cfRule>
  </conditionalFormatting>
  <conditionalFormatting sqref="I10 I12:I13">
    <cfRule type="cellIs" dxfId="2028" priority="105" stopIfTrue="1" operator="equal">
      <formula>"-"</formula>
    </cfRule>
    <cfRule type="containsText" dxfId="2027" priority="106" stopIfTrue="1" operator="containsText" text="leer">
      <formula>NOT(ISERROR(SEARCH("leer",I10)))</formula>
    </cfRule>
  </conditionalFormatting>
  <conditionalFormatting sqref="I10 I12:I13">
    <cfRule type="cellIs" dxfId="2026" priority="103" stopIfTrue="1" operator="equal">
      <formula>"-"</formula>
    </cfRule>
    <cfRule type="containsText" dxfId="2025" priority="104" stopIfTrue="1" operator="containsText" text="leer">
      <formula>NOT(ISERROR(SEARCH("leer",I10)))</formula>
    </cfRule>
  </conditionalFormatting>
  <conditionalFormatting sqref="I10 I12:I13">
    <cfRule type="cellIs" dxfId="2024" priority="101" stopIfTrue="1" operator="equal">
      <formula>"-"</formula>
    </cfRule>
    <cfRule type="containsText" dxfId="2023" priority="102" stopIfTrue="1" operator="containsText" text="leer">
      <formula>NOT(ISERROR(SEARCH("leer",I10)))</formula>
    </cfRule>
  </conditionalFormatting>
  <conditionalFormatting sqref="I10 I12:I13">
    <cfRule type="cellIs" dxfId="2022" priority="99" stopIfTrue="1" operator="equal">
      <formula>"-"</formula>
    </cfRule>
    <cfRule type="containsText" dxfId="2021" priority="100" stopIfTrue="1" operator="containsText" text="leer">
      <formula>NOT(ISERROR(SEARCH("leer",I10)))</formula>
    </cfRule>
  </conditionalFormatting>
  <conditionalFormatting sqref="I10 I12:I13">
    <cfRule type="cellIs" dxfId="2020" priority="97" stopIfTrue="1" operator="equal">
      <formula>"-"</formula>
    </cfRule>
    <cfRule type="containsText" dxfId="2019" priority="98" stopIfTrue="1" operator="containsText" text="leer">
      <formula>NOT(ISERROR(SEARCH("leer",I10)))</formula>
    </cfRule>
  </conditionalFormatting>
  <conditionalFormatting sqref="I10 I12:I13">
    <cfRule type="cellIs" dxfId="2018" priority="95" stopIfTrue="1" operator="equal">
      <formula>"-"</formula>
    </cfRule>
    <cfRule type="containsText" dxfId="2017" priority="96" stopIfTrue="1" operator="containsText" text="leer">
      <formula>NOT(ISERROR(SEARCH("leer",I10)))</formula>
    </cfRule>
  </conditionalFormatting>
  <conditionalFormatting sqref="I10 I12:I13">
    <cfRule type="cellIs" dxfId="2016" priority="93" stopIfTrue="1" operator="equal">
      <formula>"-"</formula>
    </cfRule>
    <cfRule type="containsText" dxfId="2015" priority="94" stopIfTrue="1" operator="containsText" text="leer">
      <formula>NOT(ISERROR(SEARCH("leer",I10)))</formula>
    </cfRule>
  </conditionalFormatting>
  <conditionalFormatting sqref="I10 I12:I13">
    <cfRule type="cellIs" dxfId="2014" priority="91" stopIfTrue="1" operator="equal">
      <formula>"-"</formula>
    </cfRule>
    <cfRule type="containsText" dxfId="2013" priority="92" stopIfTrue="1" operator="containsText" text="leer">
      <formula>NOT(ISERROR(SEARCH("leer",I10)))</formula>
    </cfRule>
  </conditionalFormatting>
  <conditionalFormatting sqref="H6">
    <cfRule type="cellIs" dxfId="2012" priority="89" stopIfTrue="1" operator="equal">
      <formula>"-"</formula>
    </cfRule>
    <cfRule type="containsText" dxfId="2011" priority="90" stopIfTrue="1" operator="containsText" text="leer">
      <formula>NOT(ISERROR(SEARCH("leer",H6)))</formula>
    </cfRule>
  </conditionalFormatting>
  <conditionalFormatting sqref="H6">
    <cfRule type="cellIs" dxfId="2010" priority="88" stopIfTrue="1" operator="equal">
      <formula>"-"</formula>
    </cfRule>
  </conditionalFormatting>
  <conditionalFormatting sqref="H6">
    <cfRule type="cellIs" dxfId="2009" priority="86" stopIfTrue="1" operator="equal">
      <formula>"-"</formula>
    </cfRule>
    <cfRule type="containsText" dxfId="2008" priority="87" stopIfTrue="1" operator="containsText" text="leer">
      <formula>NOT(ISERROR(SEARCH("leer",H6)))</formula>
    </cfRule>
  </conditionalFormatting>
  <conditionalFormatting sqref="H6">
    <cfRule type="cellIs" dxfId="2007" priority="85" stopIfTrue="1" operator="equal">
      <formula>"-"</formula>
    </cfRule>
  </conditionalFormatting>
  <conditionalFormatting sqref="H10 H12:H13">
    <cfRule type="cellIs" dxfId="2006" priority="83" stopIfTrue="1" operator="equal">
      <formula>"-"</formula>
    </cfRule>
    <cfRule type="containsText" dxfId="2005" priority="84" stopIfTrue="1" operator="containsText" text="leer">
      <formula>NOT(ISERROR(SEARCH("leer",H10)))</formula>
    </cfRule>
  </conditionalFormatting>
  <conditionalFormatting sqref="H10 H12:H13">
    <cfRule type="cellIs" dxfId="2004" priority="82" stopIfTrue="1" operator="equal">
      <formula>"-"</formula>
    </cfRule>
  </conditionalFormatting>
  <conditionalFormatting sqref="H10 H12:H13">
    <cfRule type="cellIs" dxfId="2003" priority="80" stopIfTrue="1" operator="equal">
      <formula>"-"</formula>
    </cfRule>
    <cfRule type="containsText" dxfId="2002" priority="81" stopIfTrue="1" operator="containsText" text="leer">
      <formula>NOT(ISERROR(SEARCH("leer",H10)))</formula>
    </cfRule>
  </conditionalFormatting>
  <conditionalFormatting sqref="H10 H12:H13">
    <cfRule type="cellIs" dxfId="2001" priority="79" stopIfTrue="1" operator="equal">
      <formula>"-"</formula>
    </cfRule>
  </conditionalFormatting>
  <conditionalFormatting sqref="H6">
    <cfRule type="cellIs" dxfId="2000" priority="77" stopIfTrue="1" operator="equal">
      <formula>"-"</formula>
    </cfRule>
    <cfRule type="containsText" dxfId="1999" priority="78" stopIfTrue="1" operator="containsText" text="leer">
      <formula>NOT(ISERROR(SEARCH("leer",H6)))</formula>
    </cfRule>
  </conditionalFormatting>
  <conditionalFormatting sqref="H6">
    <cfRule type="cellIs" dxfId="1998" priority="76" stopIfTrue="1" operator="equal">
      <formula>"-"</formula>
    </cfRule>
  </conditionalFormatting>
  <conditionalFormatting sqref="H6">
    <cfRule type="cellIs" dxfId="1997" priority="74" stopIfTrue="1" operator="equal">
      <formula>"-"</formula>
    </cfRule>
    <cfRule type="containsText" dxfId="1996" priority="75" stopIfTrue="1" operator="containsText" text="leer">
      <formula>NOT(ISERROR(SEARCH("leer",H6)))</formula>
    </cfRule>
  </conditionalFormatting>
  <conditionalFormatting sqref="H6">
    <cfRule type="cellIs" dxfId="1995" priority="73" stopIfTrue="1" operator="equal">
      <formula>"-"</formula>
    </cfRule>
  </conditionalFormatting>
  <conditionalFormatting sqref="H10 H12:H13">
    <cfRule type="cellIs" dxfId="1994" priority="71" stopIfTrue="1" operator="equal">
      <formula>"-"</formula>
    </cfRule>
    <cfRule type="containsText" dxfId="1993" priority="72" stopIfTrue="1" operator="containsText" text="leer">
      <formula>NOT(ISERROR(SEARCH("leer",H10)))</formula>
    </cfRule>
  </conditionalFormatting>
  <conditionalFormatting sqref="H10 H12:H13">
    <cfRule type="cellIs" dxfId="1992" priority="70" stopIfTrue="1" operator="equal">
      <formula>"-"</formula>
    </cfRule>
  </conditionalFormatting>
  <conditionalFormatting sqref="H10 H12:H13">
    <cfRule type="cellIs" dxfId="1991" priority="68" stopIfTrue="1" operator="equal">
      <formula>"-"</formula>
    </cfRule>
    <cfRule type="containsText" dxfId="1990" priority="69" stopIfTrue="1" operator="containsText" text="leer">
      <formula>NOT(ISERROR(SEARCH("leer",H10)))</formula>
    </cfRule>
  </conditionalFormatting>
  <conditionalFormatting sqref="H10 H12:H13">
    <cfRule type="cellIs" dxfId="1989" priority="67" stopIfTrue="1" operator="equal">
      <formula>"-"</formula>
    </cfRule>
  </conditionalFormatting>
  <conditionalFormatting sqref="I9">
    <cfRule type="cellIs" dxfId="1988" priority="23" stopIfTrue="1" operator="equal">
      <formula>"-"</formula>
    </cfRule>
    <cfRule type="containsText" dxfId="1987" priority="24" stopIfTrue="1" operator="containsText" text="leer">
      <formula>NOT(ISERROR(SEARCH("leer",I9)))</formula>
    </cfRule>
  </conditionalFormatting>
  <conditionalFormatting sqref="I9">
    <cfRule type="cellIs" dxfId="1986" priority="17" stopIfTrue="1" operator="equal">
      <formula>"-"</formula>
    </cfRule>
    <cfRule type="containsText" dxfId="1985" priority="18" stopIfTrue="1" operator="containsText" text="leer">
      <formula>NOT(ISERROR(SEARCH("leer",I9)))</formula>
    </cfRule>
  </conditionalFormatting>
  <conditionalFormatting sqref="I9">
    <cfRule type="cellIs" dxfId="1984" priority="11" stopIfTrue="1" operator="equal">
      <formula>"-"</formula>
    </cfRule>
    <cfRule type="containsText" dxfId="1983" priority="12" stopIfTrue="1" operator="containsText" text="leer">
      <formula>NOT(ISERROR(SEARCH("leer",I9)))</formula>
    </cfRule>
  </conditionalFormatting>
  <conditionalFormatting sqref="I9">
    <cfRule type="cellIs" dxfId="1982" priority="5" stopIfTrue="1" operator="equal">
      <formula>"-"</formula>
    </cfRule>
    <cfRule type="containsText" dxfId="1981" priority="6" stopIfTrue="1" operator="containsText" text="leer">
      <formula>NOT(ISERROR(SEARCH("leer",I9)))</formula>
    </cfRule>
  </conditionalFormatting>
  <conditionalFormatting sqref="H8:H9">
    <cfRule type="cellIs" dxfId="1980" priority="4" stopIfTrue="1" operator="equal">
      <formula>"-"</formula>
    </cfRule>
  </conditionalFormatting>
  <conditionalFormatting sqref="I8">
    <cfRule type="cellIs" dxfId="1979" priority="2" stopIfTrue="1" operator="equal">
      <formula>"-"</formula>
    </cfRule>
    <cfRule type="containsText" dxfId="1978" priority="3" stopIfTrue="1" operator="containsText" text="leer">
      <formula>NOT(ISERROR(SEARCH("leer",I8)))</formula>
    </cfRule>
  </conditionalFormatting>
  <conditionalFormatting sqref="G6:G10 G12:G13">
    <cfRule type="cellIs" dxfId="1977" priority="65" stopIfTrue="1" operator="equal">
      <formula>"-"</formula>
    </cfRule>
    <cfRule type="containsText" dxfId="1976" priority="66" stopIfTrue="1" operator="containsText" text="leer">
      <formula>NOT(ISERROR(SEARCH("leer",G6)))</formula>
    </cfRule>
  </conditionalFormatting>
  <conditionalFormatting sqref="G6:G10 G12:G13">
    <cfRule type="cellIs" dxfId="1975" priority="64" stopIfTrue="1" operator="equal">
      <formula>"-"</formula>
    </cfRule>
  </conditionalFormatting>
  <conditionalFormatting sqref="G6:G10 G12:G13">
    <cfRule type="cellIs" dxfId="1974" priority="62" stopIfTrue="1" operator="equal">
      <formula>"-"</formula>
    </cfRule>
    <cfRule type="containsText" dxfId="1973" priority="63" stopIfTrue="1" operator="containsText" text="leer">
      <formula>NOT(ISERROR(SEARCH("leer",G6)))</formula>
    </cfRule>
  </conditionalFormatting>
  <conditionalFormatting sqref="G6:G10 G12:G13">
    <cfRule type="cellIs" dxfId="1972" priority="61" stopIfTrue="1" operator="equal">
      <formula>"-"</formula>
    </cfRule>
  </conditionalFormatting>
  <conditionalFormatting sqref="G6:G10 G12:G13">
    <cfRule type="cellIs" dxfId="1971" priority="59" stopIfTrue="1" operator="equal">
      <formula>"-"</formula>
    </cfRule>
    <cfRule type="containsText" dxfId="1970" priority="60" stopIfTrue="1" operator="containsText" text="leer">
      <formula>NOT(ISERROR(SEARCH("leer",G6)))</formula>
    </cfRule>
  </conditionalFormatting>
  <conditionalFormatting sqref="G6:G10 G12:G13">
    <cfRule type="cellIs" dxfId="1969" priority="58" stopIfTrue="1" operator="equal">
      <formula>"-"</formula>
    </cfRule>
  </conditionalFormatting>
  <conditionalFormatting sqref="G6:G10 G12:G13">
    <cfRule type="cellIs" dxfId="1968" priority="56" stopIfTrue="1" operator="equal">
      <formula>"-"</formula>
    </cfRule>
    <cfRule type="containsText" dxfId="1967" priority="57" stopIfTrue="1" operator="containsText" text="leer">
      <formula>NOT(ISERROR(SEARCH("leer",G6)))</formula>
    </cfRule>
  </conditionalFormatting>
  <conditionalFormatting sqref="G6:G10 G12:G13">
    <cfRule type="cellIs" dxfId="1966" priority="55" stopIfTrue="1" operator="equal">
      <formula>"-"</formula>
    </cfRule>
  </conditionalFormatting>
  <conditionalFormatting sqref="H8:H9">
    <cfRule type="cellIs" dxfId="1965" priority="53" stopIfTrue="1" operator="equal">
      <formula>"-"</formula>
    </cfRule>
    <cfRule type="containsText" dxfId="1964" priority="54" stopIfTrue="1" operator="containsText" text="leer">
      <formula>NOT(ISERROR(SEARCH("leer",H8)))</formula>
    </cfRule>
  </conditionalFormatting>
  <conditionalFormatting sqref="J8:J9">
    <cfRule type="cellIs" dxfId="1963" priority="51" stopIfTrue="1" operator="equal">
      <formula>"-"</formula>
    </cfRule>
    <cfRule type="containsText" dxfId="1962" priority="52" stopIfTrue="1" operator="containsText" text="leer">
      <formula>NOT(ISERROR(SEARCH("leer",J8)))</formula>
    </cfRule>
  </conditionalFormatting>
  <conditionalFormatting sqref="J8:J9">
    <cfRule type="cellIs" dxfId="1961" priority="49" stopIfTrue="1" operator="equal">
      <formula>"-"</formula>
    </cfRule>
    <cfRule type="containsText" dxfId="1960" priority="50" stopIfTrue="1" operator="containsText" text="leer">
      <formula>NOT(ISERROR(SEARCH("leer",J8)))</formula>
    </cfRule>
  </conditionalFormatting>
  <conditionalFormatting sqref="I9">
    <cfRule type="cellIs" dxfId="1959" priority="47" stopIfTrue="1" operator="equal">
      <formula>"-"</formula>
    </cfRule>
    <cfRule type="containsText" dxfId="1958" priority="48" stopIfTrue="1" operator="containsText" text="leer">
      <formula>NOT(ISERROR(SEARCH("leer",I9)))</formula>
    </cfRule>
  </conditionalFormatting>
  <conditionalFormatting sqref="I9">
    <cfRule type="cellIs" dxfId="1957" priority="45" stopIfTrue="1" operator="equal">
      <formula>"-"</formula>
    </cfRule>
    <cfRule type="containsText" dxfId="1956" priority="46" stopIfTrue="1" operator="containsText" text="leer">
      <formula>NOT(ISERROR(SEARCH("leer",I9)))</formula>
    </cfRule>
  </conditionalFormatting>
  <conditionalFormatting sqref="I9">
    <cfRule type="cellIs" dxfId="1955" priority="43" stopIfTrue="1" operator="equal">
      <formula>"-"</formula>
    </cfRule>
    <cfRule type="containsText" dxfId="1954" priority="44" stopIfTrue="1" operator="containsText" text="leer">
      <formula>NOT(ISERROR(SEARCH("leer",I9)))</formula>
    </cfRule>
  </conditionalFormatting>
  <conditionalFormatting sqref="I9">
    <cfRule type="cellIs" dxfId="1953" priority="41" stopIfTrue="1" operator="equal">
      <formula>"-"</formula>
    </cfRule>
    <cfRule type="containsText" dxfId="1952" priority="42" stopIfTrue="1" operator="containsText" text="leer">
      <formula>NOT(ISERROR(SEARCH("leer",I9)))</formula>
    </cfRule>
  </conditionalFormatting>
  <conditionalFormatting sqref="I9">
    <cfRule type="cellIs" dxfId="1951" priority="39" stopIfTrue="1" operator="equal">
      <formula>"-"</formula>
    </cfRule>
    <cfRule type="containsText" dxfId="1950" priority="40" stopIfTrue="1" operator="containsText" text="leer">
      <formula>NOT(ISERROR(SEARCH("leer",I9)))</formula>
    </cfRule>
  </conditionalFormatting>
  <conditionalFormatting sqref="I9">
    <cfRule type="cellIs" dxfId="1949" priority="37" stopIfTrue="1" operator="equal">
      <formula>"-"</formula>
    </cfRule>
    <cfRule type="containsText" dxfId="1948" priority="38" stopIfTrue="1" operator="containsText" text="leer">
      <formula>NOT(ISERROR(SEARCH("leer",I9)))</formula>
    </cfRule>
  </conditionalFormatting>
  <conditionalFormatting sqref="I9">
    <cfRule type="cellIs" dxfId="1947" priority="35" stopIfTrue="1" operator="equal">
      <formula>"-"</formula>
    </cfRule>
    <cfRule type="containsText" dxfId="1946" priority="36" stopIfTrue="1" operator="containsText" text="leer">
      <formula>NOT(ISERROR(SEARCH("leer",I9)))</formula>
    </cfRule>
  </conditionalFormatting>
  <conditionalFormatting sqref="I9">
    <cfRule type="cellIs" dxfId="1945" priority="33" stopIfTrue="1" operator="equal">
      <formula>"-"</formula>
    </cfRule>
    <cfRule type="containsText" dxfId="1944" priority="34" stopIfTrue="1" operator="containsText" text="leer">
      <formula>NOT(ISERROR(SEARCH("leer",I9)))</formula>
    </cfRule>
  </conditionalFormatting>
  <conditionalFormatting sqref="I9">
    <cfRule type="cellIs" dxfId="1943" priority="31" stopIfTrue="1" operator="equal">
      <formula>"-"</formula>
    </cfRule>
    <cfRule type="containsText" dxfId="1942" priority="32" stopIfTrue="1" operator="containsText" text="leer">
      <formula>NOT(ISERROR(SEARCH("leer",I9)))</formula>
    </cfRule>
  </conditionalFormatting>
  <conditionalFormatting sqref="I9">
    <cfRule type="cellIs" dxfId="1941" priority="29" stopIfTrue="1" operator="equal">
      <formula>"-"</formula>
    </cfRule>
    <cfRule type="containsText" dxfId="1940" priority="30" stopIfTrue="1" operator="containsText" text="leer">
      <formula>NOT(ISERROR(SEARCH("leer",I9)))</formula>
    </cfRule>
  </conditionalFormatting>
  <conditionalFormatting sqref="I9">
    <cfRule type="cellIs" dxfId="1939" priority="27" stopIfTrue="1" operator="equal">
      <formula>"-"</formula>
    </cfRule>
    <cfRule type="containsText" dxfId="1938" priority="28" stopIfTrue="1" operator="containsText" text="leer">
      <formula>NOT(ISERROR(SEARCH("leer",I9)))</formula>
    </cfRule>
  </conditionalFormatting>
  <conditionalFormatting sqref="I9">
    <cfRule type="cellIs" dxfId="1937" priority="25" stopIfTrue="1" operator="equal">
      <formula>"-"</formula>
    </cfRule>
    <cfRule type="containsText" dxfId="1936" priority="26" stopIfTrue="1" operator="containsText" text="leer">
      <formula>NOT(ISERROR(SEARCH("leer",I9)))</formula>
    </cfRule>
  </conditionalFormatting>
  <conditionalFormatting sqref="I9">
    <cfRule type="cellIs" dxfId="1935" priority="21" stopIfTrue="1" operator="equal">
      <formula>"-"</formula>
    </cfRule>
    <cfRule type="containsText" dxfId="1934" priority="22" stopIfTrue="1" operator="containsText" text="leer">
      <formula>NOT(ISERROR(SEARCH("leer",I9)))</formula>
    </cfRule>
  </conditionalFormatting>
  <conditionalFormatting sqref="I9">
    <cfRule type="cellIs" dxfId="1933" priority="19" stopIfTrue="1" operator="equal">
      <formula>"-"</formula>
    </cfRule>
    <cfRule type="containsText" dxfId="1932" priority="20" stopIfTrue="1" operator="containsText" text="leer">
      <formula>NOT(ISERROR(SEARCH("leer",I9)))</formula>
    </cfRule>
  </conditionalFormatting>
  <conditionalFormatting sqref="I9">
    <cfRule type="cellIs" dxfId="1931" priority="15" stopIfTrue="1" operator="equal">
      <formula>"-"</formula>
    </cfRule>
    <cfRule type="containsText" dxfId="1930" priority="16" stopIfTrue="1" operator="containsText" text="leer">
      <formula>NOT(ISERROR(SEARCH("leer",I9)))</formula>
    </cfRule>
  </conditionalFormatting>
  <conditionalFormatting sqref="I9">
    <cfRule type="cellIs" dxfId="1929" priority="13" stopIfTrue="1" operator="equal">
      <formula>"-"</formula>
    </cfRule>
    <cfRule type="containsText" dxfId="1928" priority="14" stopIfTrue="1" operator="containsText" text="leer">
      <formula>NOT(ISERROR(SEARCH("leer",I9)))</formula>
    </cfRule>
  </conditionalFormatting>
  <conditionalFormatting sqref="I9">
    <cfRule type="cellIs" dxfId="1927" priority="9" stopIfTrue="1" operator="equal">
      <formula>"-"</formula>
    </cfRule>
    <cfRule type="containsText" dxfId="1926" priority="10" stopIfTrue="1" operator="containsText" text="leer">
      <formula>NOT(ISERROR(SEARCH("leer",I9)))</formula>
    </cfRule>
  </conditionalFormatting>
  <conditionalFormatting sqref="I9">
    <cfRule type="cellIs" dxfId="1925" priority="7" stopIfTrue="1" operator="equal">
      <formula>"-"</formula>
    </cfRule>
    <cfRule type="containsText" dxfId="1924" priority="8" stopIfTrue="1" operator="containsText" text="leer">
      <formula>NOT(ISERROR(SEARCH("leer",I9)))</formula>
    </cfRule>
  </conditionalFormatting>
  <hyperlinks>
    <hyperlink ref="A1" location="Index!A1" display="zurück"/>
  </hyperlinks>
  <pageMargins left="0.79000000000000015" right="0.79000000000000015" top="0.98" bottom="0.98" header="0.51" footer="0.51"/>
  <pageSetup paperSize="9" scale="41" orientation="portrait" horizontalDpi="4294967292" verticalDpi="4294967292" r:id="rId1"/>
  <ignoredErrors>
    <ignoredError sqref="C9" twoDigitTextYear="1"/>
  </ignoredErrors>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198"/>
  <sheetViews>
    <sheetView showRuler="0" zoomScale="70" zoomScaleNormal="70" workbookViewId="0">
      <selection activeCell="L50" sqref="L50"/>
    </sheetView>
  </sheetViews>
  <sheetFormatPr baseColWidth="10" defaultColWidth="10.7109375" defaultRowHeight="12.75" x14ac:dyDescent="0.2"/>
  <cols>
    <col min="1" max="1" width="82.140625" style="12" customWidth="1"/>
    <col min="2" max="2" width="11.28515625" style="5" bestFit="1" customWidth="1"/>
    <col min="3" max="3" width="8.140625" style="8" bestFit="1" customWidth="1"/>
    <col min="4" max="5" width="12.28515625" style="8" customWidth="1"/>
    <col min="6" max="16" width="11.42578125" style="8" customWidth="1"/>
    <col min="17" max="16384" width="10.7109375" style="5"/>
  </cols>
  <sheetData>
    <row r="1" spans="1:16" x14ac:dyDescent="0.2">
      <c r="A1" s="92" t="s">
        <v>1320</v>
      </c>
      <c r="C1" s="5"/>
      <c r="D1" s="5"/>
      <c r="E1" s="5"/>
      <c r="F1" s="5"/>
      <c r="G1" s="5"/>
      <c r="H1" s="5"/>
      <c r="I1" s="5"/>
      <c r="J1" s="5"/>
      <c r="K1" s="5"/>
      <c r="L1" s="5"/>
      <c r="M1" s="5"/>
      <c r="N1" s="5"/>
      <c r="O1" s="5"/>
      <c r="P1" s="5"/>
    </row>
    <row r="2" spans="1:16" x14ac:dyDescent="0.2">
      <c r="A2" s="92"/>
      <c r="C2" s="5"/>
      <c r="D2" s="5"/>
      <c r="E2" s="5"/>
      <c r="F2" s="5"/>
      <c r="G2" s="5"/>
      <c r="H2" s="5"/>
      <c r="I2" s="5"/>
      <c r="J2" s="5"/>
      <c r="K2" s="5"/>
      <c r="L2" s="29"/>
      <c r="M2" s="5"/>
      <c r="N2" s="5"/>
      <c r="O2" s="5"/>
      <c r="P2" s="5"/>
    </row>
    <row r="3" spans="1:16" s="4" customFormat="1" x14ac:dyDescent="0.2">
      <c r="A3" s="86" t="s">
        <v>1321</v>
      </c>
      <c r="C3" t="s">
        <v>1322</v>
      </c>
      <c r="D3" s="5" t="s">
        <v>1323</v>
      </c>
      <c r="E3" s="23">
        <v>2004</v>
      </c>
      <c r="F3" s="23">
        <v>2005</v>
      </c>
      <c r="G3" s="23">
        <v>2006</v>
      </c>
      <c r="H3" s="23">
        <v>2007</v>
      </c>
      <c r="I3" s="23">
        <v>2008</v>
      </c>
      <c r="J3" s="23">
        <v>2009</v>
      </c>
      <c r="K3" s="23">
        <v>2010</v>
      </c>
      <c r="L3" s="23">
        <v>2011</v>
      </c>
      <c r="M3" s="23">
        <v>2012</v>
      </c>
      <c r="N3" s="23">
        <v>2013</v>
      </c>
      <c r="O3" s="4">
        <v>2014</v>
      </c>
      <c r="P3" s="314">
        <v>2015</v>
      </c>
    </row>
    <row r="4" spans="1:16" x14ac:dyDescent="0.2">
      <c r="A4" s="5"/>
      <c r="E4" s="5"/>
      <c r="F4" s="5"/>
      <c r="G4" s="5"/>
      <c r="H4" s="5"/>
      <c r="I4" s="68"/>
      <c r="J4" s="68"/>
      <c r="P4" s="307"/>
    </row>
    <row r="5" spans="1:16" x14ac:dyDescent="0.2">
      <c r="A5" s="12" t="s">
        <v>1324</v>
      </c>
      <c r="B5" s="5" t="s">
        <v>1325</v>
      </c>
      <c r="C5" s="8">
        <v>1</v>
      </c>
      <c r="D5" s="165"/>
      <c r="E5" s="169">
        <v>231750</v>
      </c>
      <c r="F5" s="169">
        <v>251500</v>
      </c>
      <c r="G5" s="169">
        <v>250000</v>
      </c>
      <c r="H5" s="169">
        <v>245000</v>
      </c>
      <c r="I5" s="156">
        <v>248560</v>
      </c>
      <c r="J5" s="156">
        <v>292785</v>
      </c>
      <c r="K5" s="156">
        <v>254859</v>
      </c>
      <c r="L5" s="156">
        <v>252650</v>
      </c>
      <c r="M5" s="177">
        <v>251700</v>
      </c>
      <c r="N5" s="177">
        <v>252000</v>
      </c>
      <c r="O5" s="19">
        <v>252000</v>
      </c>
      <c r="P5" s="308">
        <v>252135</v>
      </c>
    </row>
    <row r="6" spans="1:16" x14ac:dyDescent="0.2">
      <c r="A6" s="162" t="s">
        <v>1326</v>
      </c>
      <c r="B6" s="5" t="s">
        <v>1327</v>
      </c>
      <c r="C6" s="8">
        <v>1</v>
      </c>
      <c r="D6" s="165"/>
      <c r="E6" s="169">
        <v>84506</v>
      </c>
      <c r="F6" s="169">
        <v>83106</v>
      </c>
      <c r="G6" s="169">
        <v>80880</v>
      </c>
      <c r="H6" s="169">
        <v>83698</v>
      </c>
      <c r="I6" s="156">
        <v>84525</v>
      </c>
      <c r="J6" s="156">
        <v>100739</v>
      </c>
      <c r="K6" s="156">
        <v>97782</v>
      </c>
      <c r="L6" s="156">
        <v>108456</v>
      </c>
      <c r="M6" s="177">
        <v>99800</v>
      </c>
      <c r="N6" s="177">
        <v>99226</v>
      </c>
      <c r="O6" s="19">
        <v>91858</v>
      </c>
      <c r="P6" s="308">
        <v>89037</v>
      </c>
    </row>
    <row r="7" spans="1:16" x14ac:dyDescent="0.2">
      <c r="A7" s="12" t="s">
        <v>1328</v>
      </c>
      <c r="B7" s="5" t="s">
        <v>1329</v>
      </c>
      <c r="C7" s="165" t="s">
        <v>1330</v>
      </c>
      <c r="D7" s="165"/>
      <c r="E7" s="147">
        <v>700000</v>
      </c>
      <c r="F7" s="147">
        <v>689000</v>
      </c>
      <c r="G7" s="156">
        <v>787830</v>
      </c>
      <c r="H7" s="156">
        <v>817138</v>
      </c>
      <c r="I7" s="156">
        <v>829387</v>
      </c>
      <c r="J7" s="156">
        <v>789101</v>
      </c>
      <c r="K7" s="156">
        <v>903384</v>
      </c>
      <c r="L7" s="156">
        <v>924501</v>
      </c>
      <c r="M7" s="177">
        <v>1059476</v>
      </c>
      <c r="N7" s="177">
        <v>766732</v>
      </c>
      <c r="O7" s="19">
        <v>824585</v>
      </c>
      <c r="P7" s="308">
        <v>984521</v>
      </c>
    </row>
    <row r="8" spans="1:16" x14ac:dyDescent="0.2">
      <c r="A8" s="12" t="s">
        <v>1331</v>
      </c>
      <c r="B8" s="5" t="s">
        <v>1332</v>
      </c>
      <c r="C8" s="8">
        <v>1</v>
      </c>
      <c r="D8" s="165"/>
      <c r="E8" s="169">
        <v>374160</v>
      </c>
      <c r="F8" s="169">
        <v>426498</v>
      </c>
      <c r="G8" s="169">
        <v>444187</v>
      </c>
      <c r="H8" s="169">
        <v>487611</v>
      </c>
      <c r="I8" s="341">
        <v>492781</v>
      </c>
      <c r="J8" s="156">
        <v>491200</v>
      </c>
      <c r="K8" s="156">
        <v>495590</v>
      </c>
      <c r="L8" s="156">
        <v>504986</v>
      </c>
      <c r="M8" s="177">
        <v>515441</v>
      </c>
      <c r="N8" s="177">
        <v>499281</v>
      </c>
      <c r="O8" s="19">
        <v>477719</v>
      </c>
      <c r="P8" s="308">
        <v>591574</v>
      </c>
    </row>
    <row r="9" spans="1:16" x14ac:dyDescent="0.2">
      <c r="A9" s="162" t="s">
        <v>1333</v>
      </c>
      <c r="B9" s="5" t="s">
        <v>1334</v>
      </c>
      <c r="C9" s="165" t="s">
        <v>1335</v>
      </c>
      <c r="D9" s="165"/>
      <c r="E9" s="169">
        <v>73222</v>
      </c>
      <c r="F9" s="169">
        <v>73593</v>
      </c>
      <c r="G9" s="169">
        <v>75127</v>
      </c>
      <c r="H9" s="169">
        <v>77160</v>
      </c>
      <c r="I9" s="156">
        <v>78141</v>
      </c>
      <c r="J9" s="156">
        <v>80361</v>
      </c>
      <c r="K9" s="156">
        <v>81082</v>
      </c>
      <c r="L9" s="156">
        <v>81293.248463022479</v>
      </c>
      <c r="M9" s="219">
        <v>82554</v>
      </c>
      <c r="N9" s="177">
        <v>82695</v>
      </c>
      <c r="O9" s="19">
        <v>83039</v>
      </c>
      <c r="P9" s="308">
        <v>83472</v>
      </c>
    </row>
    <row r="10" spans="1:16" x14ac:dyDescent="0.2">
      <c r="A10" s="12" t="s">
        <v>1336</v>
      </c>
      <c r="B10" s="5" t="s">
        <v>1337</v>
      </c>
      <c r="C10" s="8">
        <v>5</v>
      </c>
      <c r="D10" s="165" t="s">
        <v>1338</v>
      </c>
      <c r="E10" s="169">
        <v>40000</v>
      </c>
      <c r="F10" s="169">
        <v>40400</v>
      </c>
      <c r="G10" s="169">
        <v>41006</v>
      </c>
      <c r="H10" s="169">
        <v>41826</v>
      </c>
      <c r="I10" s="156">
        <v>42746</v>
      </c>
      <c r="J10" s="156">
        <v>44071</v>
      </c>
      <c r="K10" s="156">
        <v>44379</v>
      </c>
      <c r="L10" s="156">
        <v>44823</v>
      </c>
      <c r="M10" s="177">
        <v>45047</v>
      </c>
      <c r="N10" s="177">
        <v>45047</v>
      </c>
      <c r="O10" s="19">
        <v>47620</v>
      </c>
      <c r="P10" s="308">
        <v>47620</v>
      </c>
    </row>
    <row r="11" spans="1:16" ht="25.5" x14ac:dyDescent="0.2">
      <c r="A11" s="12" t="s">
        <v>1339</v>
      </c>
      <c r="B11" s="5" t="s">
        <v>1340</v>
      </c>
      <c r="D11" s="165"/>
      <c r="E11" s="5">
        <v>5.0999999999999996</v>
      </c>
      <c r="F11" s="5">
        <v>5.8</v>
      </c>
      <c r="G11" s="5">
        <v>5.9</v>
      </c>
      <c r="H11" s="5">
        <v>6.3</v>
      </c>
      <c r="I11" s="68">
        <v>6.3</v>
      </c>
      <c r="J11" s="89">
        <v>6.1</v>
      </c>
      <c r="K11" s="68">
        <v>6.1</v>
      </c>
      <c r="L11" s="68">
        <v>6.2</v>
      </c>
      <c r="M11" s="165">
        <v>6.2</v>
      </c>
      <c r="N11" s="207">
        <v>6</v>
      </c>
      <c r="O11" s="165">
        <v>5.8</v>
      </c>
      <c r="P11" s="407">
        <v>7.1</v>
      </c>
    </row>
    <row r="12" spans="1:16" x14ac:dyDescent="0.2">
      <c r="L12" s="61"/>
      <c r="M12" s="5"/>
      <c r="N12" s="5"/>
      <c r="O12" s="5"/>
      <c r="P12" s="5"/>
    </row>
    <row r="13" spans="1:16" x14ac:dyDescent="0.2">
      <c r="L13" s="61"/>
      <c r="M13" s="5"/>
      <c r="N13" s="5"/>
      <c r="O13" s="5"/>
      <c r="P13" s="5"/>
    </row>
    <row r="14" spans="1:16" s="183" customFormat="1" x14ac:dyDescent="0.2">
      <c r="A14" s="181" t="s">
        <v>1341</v>
      </c>
      <c r="C14" s="8"/>
      <c r="D14" s="8"/>
      <c r="E14" s="8"/>
      <c r="F14" s="8"/>
      <c r="G14" s="8"/>
      <c r="H14" s="8"/>
      <c r="I14" s="8"/>
      <c r="J14" s="8"/>
      <c r="K14" s="8"/>
      <c r="L14" s="8"/>
    </row>
    <row r="15" spans="1:16" s="183" customFormat="1" x14ac:dyDescent="0.2">
      <c r="A15" s="181" t="s">
        <v>1342</v>
      </c>
      <c r="C15" s="8"/>
      <c r="D15" s="8"/>
      <c r="E15" s="8"/>
      <c r="F15" s="8"/>
      <c r="G15" s="8"/>
      <c r="H15" s="8"/>
      <c r="I15" s="8"/>
      <c r="J15" s="8"/>
      <c r="K15" s="8"/>
      <c r="L15" s="8"/>
    </row>
    <row r="16" spans="1:16" s="259" customFormat="1" x14ac:dyDescent="0.2">
      <c r="A16" s="338" t="s">
        <v>1343</v>
      </c>
      <c r="C16" s="257"/>
      <c r="D16" s="257"/>
      <c r="E16" s="257"/>
      <c r="F16" s="257"/>
      <c r="G16" s="257"/>
      <c r="H16" s="257"/>
      <c r="I16" s="257"/>
      <c r="J16" s="257"/>
      <c r="K16" s="257"/>
      <c r="L16" s="257"/>
    </row>
    <row r="17" spans="1:16" s="183" customFormat="1" x14ac:dyDescent="0.2">
      <c r="A17" s="181" t="s">
        <v>1344</v>
      </c>
      <c r="C17" s="8"/>
      <c r="D17" s="8"/>
      <c r="E17" s="8"/>
      <c r="F17" s="8"/>
      <c r="G17" s="8"/>
      <c r="H17" s="8"/>
      <c r="I17" s="8"/>
      <c r="J17" s="8"/>
      <c r="K17" s="8"/>
      <c r="L17" s="8"/>
    </row>
    <row r="18" spans="1:16" s="183" customFormat="1" x14ac:dyDescent="0.2">
      <c r="A18" s="181" t="s">
        <v>1345</v>
      </c>
      <c r="C18" s="8"/>
      <c r="D18" s="8"/>
      <c r="E18" s="8"/>
      <c r="F18" s="8"/>
      <c r="G18" s="8"/>
      <c r="H18" s="8"/>
      <c r="I18" s="8"/>
      <c r="J18" s="8"/>
      <c r="K18" s="8"/>
      <c r="L18" s="8"/>
    </row>
    <row r="19" spans="1:16" s="183" customFormat="1" x14ac:dyDescent="0.2">
      <c r="A19" s="181"/>
      <c r="C19" s="8"/>
      <c r="D19" s="8"/>
      <c r="E19" s="8"/>
      <c r="F19" s="8"/>
      <c r="G19" s="8"/>
      <c r="H19" s="8"/>
      <c r="I19" s="8"/>
      <c r="J19" s="8"/>
      <c r="K19" s="8"/>
      <c r="L19" s="8"/>
    </row>
    <row r="20" spans="1:16" x14ac:dyDescent="0.2">
      <c r="M20" s="5"/>
      <c r="N20" s="5"/>
      <c r="O20" s="5"/>
      <c r="P20" s="5"/>
    </row>
    <row r="21" spans="1:16" x14ac:dyDescent="0.2">
      <c r="M21" s="5"/>
      <c r="N21" s="5"/>
      <c r="O21" s="5"/>
      <c r="P21" s="5"/>
    </row>
    <row r="22" spans="1:16" x14ac:dyDescent="0.2">
      <c r="M22" s="5"/>
      <c r="N22" s="5"/>
      <c r="O22" s="5"/>
      <c r="P22" s="5"/>
    </row>
    <row r="23" spans="1:16" x14ac:dyDescent="0.2">
      <c r="M23" s="5"/>
      <c r="N23" s="5"/>
      <c r="O23" s="5"/>
      <c r="P23" s="5"/>
    </row>
    <row r="24" spans="1:16" x14ac:dyDescent="0.2">
      <c r="M24" s="5"/>
      <c r="N24" s="5"/>
      <c r="O24" s="5"/>
      <c r="P24" s="5"/>
    </row>
    <row r="25" spans="1:16" x14ac:dyDescent="0.2">
      <c r="M25" s="5"/>
      <c r="N25" s="5"/>
      <c r="O25" s="5"/>
      <c r="P25" s="5"/>
    </row>
    <row r="26" spans="1:16" x14ac:dyDescent="0.2">
      <c r="M26" s="5"/>
      <c r="N26" s="5"/>
      <c r="O26" s="5"/>
      <c r="P26" s="5"/>
    </row>
    <row r="27" spans="1:16" x14ac:dyDescent="0.2">
      <c r="M27" s="5"/>
      <c r="N27" s="5"/>
      <c r="O27" s="5"/>
      <c r="P27" s="5"/>
    </row>
    <row r="28" spans="1:16" x14ac:dyDescent="0.2">
      <c r="M28" s="5"/>
      <c r="N28" s="5"/>
      <c r="O28" s="5"/>
      <c r="P28" s="5"/>
    </row>
    <row r="29" spans="1:16" x14ac:dyDescent="0.2">
      <c r="M29" s="5"/>
      <c r="N29" s="5"/>
      <c r="O29" s="5"/>
      <c r="P29" s="5"/>
    </row>
    <row r="30" spans="1:16" x14ac:dyDescent="0.2">
      <c r="M30" s="5"/>
      <c r="N30" s="5"/>
      <c r="O30" s="5"/>
      <c r="P30" s="5"/>
    </row>
    <row r="31" spans="1:16" x14ac:dyDescent="0.2">
      <c r="M31" s="5"/>
      <c r="N31" s="5"/>
      <c r="O31" s="5"/>
      <c r="P31" s="5"/>
    </row>
    <row r="32" spans="1:16" x14ac:dyDescent="0.2">
      <c r="M32" s="5"/>
      <c r="N32" s="5"/>
      <c r="O32" s="5"/>
      <c r="P32" s="5"/>
    </row>
    <row r="33" spans="13:16" x14ac:dyDescent="0.2">
      <c r="M33" s="5"/>
      <c r="N33" s="5"/>
      <c r="O33" s="5"/>
      <c r="P33" s="5"/>
    </row>
    <row r="34" spans="13:16" x14ac:dyDescent="0.2">
      <c r="M34" s="5"/>
      <c r="N34" s="5"/>
      <c r="O34" s="5"/>
      <c r="P34" s="5"/>
    </row>
    <row r="35" spans="13:16" x14ac:dyDescent="0.2">
      <c r="M35" s="5"/>
      <c r="N35" s="5"/>
      <c r="O35" s="5"/>
      <c r="P35" s="5"/>
    </row>
    <row r="36" spans="13:16" x14ac:dyDescent="0.2">
      <c r="M36" s="5"/>
      <c r="N36" s="5"/>
      <c r="O36" s="5"/>
      <c r="P36" s="5"/>
    </row>
    <row r="37" spans="13:16" x14ac:dyDescent="0.2">
      <c r="M37" s="5"/>
      <c r="N37" s="5"/>
      <c r="O37" s="5"/>
      <c r="P37" s="5"/>
    </row>
    <row r="38" spans="13:16" x14ac:dyDescent="0.2">
      <c r="M38" s="5"/>
      <c r="N38" s="5"/>
      <c r="O38" s="5"/>
      <c r="P38" s="5"/>
    </row>
    <row r="39" spans="13:16" x14ac:dyDescent="0.2">
      <c r="M39" s="5"/>
      <c r="N39" s="5"/>
      <c r="O39" s="5"/>
      <c r="P39" s="5"/>
    </row>
    <row r="40" spans="13:16" x14ac:dyDescent="0.2">
      <c r="M40" s="5"/>
      <c r="N40" s="5"/>
      <c r="O40" s="5"/>
      <c r="P40" s="5"/>
    </row>
    <row r="41" spans="13:16" x14ac:dyDescent="0.2">
      <c r="M41" s="5"/>
      <c r="N41" s="5"/>
      <c r="O41" s="5"/>
      <c r="P41" s="5"/>
    </row>
    <row r="42" spans="13:16" x14ac:dyDescent="0.2">
      <c r="M42" s="5"/>
      <c r="N42" s="5"/>
      <c r="O42" s="5"/>
      <c r="P42" s="5"/>
    </row>
    <row r="43" spans="13:16" x14ac:dyDescent="0.2">
      <c r="M43" s="5"/>
      <c r="N43" s="5"/>
      <c r="O43" s="5"/>
      <c r="P43" s="5"/>
    </row>
    <row r="44" spans="13:16" x14ac:dyDescent="0.2">
      <c r="M44" s="5"/>
      <c r="N44" s="5"/>
      <c r="O44" s="5"/>
      <c r="P44" s="5"/>
    </row>
    <row r="45" spans="13:16" x14ac:dyDescent="0.2">
      <c r="M45" s="5"/>
      <c r="N45" s="5"/>
      <c r="O45" s="5"/>
      <c r="P45" s="5"/>
    </row>
    <row r="46" spans="13:16" x14ac:dyDescent="0.2">
      <c r="M46" s="5"/>
      <c r="N46" s="5"/>
      <c r="O46" s="5"/>
      <c r="P46" s="5"/>
    </row>
    <row r="47" spans="13:16" x14ac:dyDescent="0.2">
      <c r="M47" s="5"/>
      <c r="N47" s="5"/>
      <c r="O47" s="5"/>
      <c r="P47" s="5"/>
    </row>
    <row r="48" spans="13:16" x14ac:dyDescent="0.2">
      <c r="M48" s="5"/>
      <c r="N48" s="5"/>
      <c r="O48" s="5"/>
      <c r="P48" s="5"/>
    </row>
    <row r="49" spans="13:16" x14ac:dyDescent="0.2">
      <c r="M49" s="5"/>
      <c r="N49" s="5"/>
      <c r="O49" s="5"/>
      <c r="P49" s="5"/>
    </row>
    <row r="50" spans="13:16" x14ac:dyDescent="0.2">
      <c r="M50" s="5"/>
      <c r="N50" s="5"/>
      <c r="O50" s="5"/>
      <c r="P50" s="5"/>
    </row>
    <row r="51" spans="13:16" x14ac:dyDescent="0.2">
      <c r="M51" s="5"/>
      <c r="N51" s="5"/>
      <c r="O51" s="5"/>
      <c r="P51" s="5"/>
    </row>
    <row r="52" spans="13:16" x14ac:dyDescent="0.2">
      <c r="M52" s="5"/>
      <c r="N52" s="5"/>
      <c r="O52" s="5"/>
      <c r="P52" s="5"/>
    </row>
    <row r="53" spans="13:16" x14ac:dyDescent="0.2">
      <c r="M53" s="5"/>
      <c r="N53" s="5"/>
      <c r="O53" s="5"/>
      <c r="P53" s="5"/>
    </row>
    <row r="54" spans="13:16" x14ac:dyDescent="0.2">
      <c r="M54" s="5"/>
      <c r="N54" s="5"/>
      <c r="O54" s="5"/>
      <c r="P54" s="5"/>
    </row>
    <row r="55" spans="13:16" x14ac:dyDescent="0.2">
      <c r="M55" s="5"/>
      <c r="N55" s="5"/>
      <c r="O55" s="5"/>
      <c r="P55" s="5"/>
    </row>
    <row r="56" spans="13:16" x14ac:dyDescent="0.2">
      <c r="M56" s="5"/>
      <c r="N56" s="5"/>
      <c r="O56" s="5"/>
      <c r="P56" s="5"/>
    </row>
    <row r="57" spans="13:16" x14ac:dyDescent="0.2">
      <c r="M57" s="5"/>
      <c r="N57" s="5"/>
      <c r="O57" s="5"/>
      <c r="P57" s="5"/>
    </row>
    <row r="58" spans="13:16" x14ac:dyDescent="0.2">
      <c r="M58" s="5"/>
      <c r="N58" s="5"/>
      <c r="O58" s="5"/>
      <c r="P58" s="5"/>
    </row>
    <row r="59" spans="13:16" x14ac:dyDescent="0.2">
      <c r="M59" s="5"/>
      <c r="N59" s="5"/>
      <c r="O59" s="5"/>
      <c r="P59" s="5"/>
    </row>
    <row r="60" spans="13:16" x14ac:dyDescent="0.2">
      <c r="M60" s="5"/>
      <c r="N60" s="5"/>
      <c r="O60" s="5"/>
      <c r="P60" s="5"/>
    </row>
    <row r="61" spans="13:16" x14ac:dyDescent="0.2">
      <c r="M61" s="5"/>
      <c r="N61" s="5"/>
      <c r="O61" s="5"/>
      <c r="P61" s="5"/>
    </row>
    <row r="62" spans="13:16" x14ac:dyDescent="0.2">
      <c r="M62" s="5"/>
      <c r="N62" s="5"/>
      <c r="O62" s="5"/>
      <c r="P62" s="5"/>
    </row>
    <row r="63" spans="13:16" x14ac:dyDescent="0.2">
      <c r="M63" s="5"/>
      <c r="N63" s="5"/>
      <c r="O63" s="5"/>
      <c r="P63" s="5"/>
    </row>
    <row r="64" spans="13:16" x14ac:dyDescent="0.2">
      <c r="M64" s="5"/>
      <c r="N64" s="5"/>
      <c r="O64" s="5"/>
      <c r="P64" s="5"/>
    </row>
    <row r="65" spans="13:16" x14ac:dyDescent="0.2">
      <c r="M65" s="5"/>
      <c r="N65" s="5"/>
      <c r="O65" s="5"/>
      <c r="P65" s="5"/>
    </row>
    <row r="66" spans="13:16" x14ac:dyDescent="0.2">
      <c r="M66" s="5"/>
      <c r="N66" s="5"/>
      <c r="O66" s="5"/>
      <c r="P66" s="5"/>
    </row>
    <row r="67" spans="13:16" x14ac:dyDescent="0.2">
      <c r="M67" s="5"/>
      <c r="N67" s="5"/>
      <c r="O67" s="5"/>
      <c r="P67" s="5"/>
    </row>
    <row r="68" spans="13:16" x14ac:dyDescent="0.2">
      <c r="M68" s="5"/>
      <c r="N68" s="5"/>
      <c r="O68" s="5"/>
      <c r="P68" s="5"/>
    </row>
    <row r="69" spans="13:16" x14ac:dyDescent="0.2">
      <c r="M69" s="5"/>
      <c r="N69" s="5"/>
      <c r="O69" s="5"/>
      <c r="P69" s="5"/>
    </row>
    <row r="70" spans="13:16" x14ac:dyDescent="0.2">
      <c r="M70" s="5"/>
      <c r="N70" s="5"/>
      <c r="O70" s="5"/>
      <c r="P70" s="5"/>
    </row>
    <row r="71" spans="13:16" x14ac:dyDescent="0.2">
      <c r="M71" s="5"/>
      <c r="N71" s="5"/>
      <c r="O71" s="5"/>
      <c r="P71" s="5"/>
    </row>
    <row r="72" spans="13:16" x14ac:dyDescent="0.2">
      <c r="M72" s="5"/>
      <c r="N72" s="5"/>
      <c r="O72" s="5"/>
      <c r="P72" s="5"/>
    </row>
    <row r="73" spans="13:16" x14ac:dyDescent="0.2">
      <c r="M73" s="5"/>
      <c r="N73" s="5"/>
      <c r="O73" s="5"/>
      <c r="P73" s="5"/>
    </row>
    <row r="74" spans="13:16" x14ac:dyDescent="0.2">
      <c r="M74" s="5"/>
      <c r="N74" s="5"/>
      <c r="O74" s="5"/>
      <c r="P74" s="5"/>
    </row>
    <row r="75" spans="13:16" x14ac:dyDescent="0.2">
      <c r="M75" s="5"/>
      <c r="N75" s="5"/>
      <c r="O75" s="5"/>
      <c r="P75" s="5"/>
    </row>
    <row r="76" spans="13:16" x14ac:dyDescent="0.2">
      <c r="M76" s="5"/>
      <c r="N76" s="5"/>
      <c r="O76" s="5"/>
      <c r="P76" s="5"/>
    </row>
    <row r="77" spans="13:16" x14ac:dyDescent="0.2">
      <c r="M77" s="5"/>
      <c r="N77" s="5"/>
      <c r="O77" s="5"/>
      <c r="P77" s="5"/>
    </row>
    <row r="78" spans="13:16" x14ac:dyDescent="0.2">
      <c r="M78" s="5"/>
      <c r="N78" s="5"/>
      <c r="O78" s="5"/>
      <c r="P78" s="5"/>
    </row>
    <row r="79" spans="13:16" x14ac:dyDescent="0.2">
      <c r="M79" s="5"/>
      <c r="N79" s="5"/>
      <c r="O79" s="5"/>
      <c r="P79" s="5"/>
    </row>
    <row r="80" spans="13:16" x14ac:dyDescent="0.2">
      <c r="M80" s="5"/>
      <c r="N80" s="5"/>
      <c r="O80" s="5"/>
      <c r="P80" s="5"/>
    </row>
    <row r="81" spans="13:16" x14ac:dyDescent="0.2">
      <c r="M81" s="5"/>
      <c r="N81" s="5"/>
      <c r="O81" s="5"/>
      <c r="P81" s="5"/>
    </row>
    <row r="82" spans="13:16" x14ac:dyDescent="0.2">
      <c r="M82" s="5"/>
      <c r="N82" s="5"/>
      <c r="O82" s="5"/>
      <c r="P82" s="5"/>
    </row>
    <row r="83" spans="13:16" x14ac:dyDescent="0.2">
      <c r="M83" s="5"/>
      <c r="N83" s="5"/>
      <c r="O83" s="5"/>
      <c r="P83" s="5"/>
    </row>
    <row r="84" spans="13:16" x14ac:dyDescent="0.2">
      <c r="M84" s="5"/>
      <c r="N84" s="5"/>
      <c r="O84" s="5"/>
      <c r="P84" s="5"/>
    </row>
    <row r="85" spans="13:16" x14ac:dyDescent="0.2">
      <c r="M85" s="5"/>
      <c r="N85" s="5"/>
      <c r="O85" s="5"/>
      <c r="P85" s="5"/>
    </row>
    <row r="86" spans="13:16" x14ac:dyDescent="0.2">
      <c r="M86" s="5"/>
      <c r="N86" s="5"/>
      <c r="O86" s="5"/>
      <c r="P86" s="5"/>
    </row>
    <row r="87" spans="13:16" x14ac:dyDescent="0.2">
      <c r="M87" s="5"/>
      <c r="N87" s="5"/>
      <c r="O87" s="5"/>
      <c r="P87" s="5"/>
    </row>
    <row r="88" spans="13:16" x14ac:dyDescent="0.2">
      <c r="M88" s="5"/>
      <c r="N88" s="5"/>
      <c r="O88" s="5"/>
      <c r="P88" s="5"/>
    </row>
    <row r="89" spans="13:16" x14ac:dyDescent="0.2">
      <c r="M89" s="5"/>
      <c r="N89" s="5"/>
      <c r="O89" s="5"/>
      <c r="P89" s="5"/>
    </row>
    <row r="90" spans="13:16" x14ac:dyDescent="0.2">
      <c r="M90" s="5"/>
      <c r="N90" s="5"/>
      <c r="O90" s="5"/>
      <c r="P90" s="5"/>
    </row>
    <row r="91" spans="13:16" x14ac:dyDescent="0.2">
      <c r="M91" s="5"/>
      <c r="N91" s="5"/>
      <c r="O91" s="5"/>
      <c r="P91" s="5"/>
    </row>
    <row r="92" spans="13:16" x14ac:dyDescent="0.2">
      <c r="M92" s="5"/>
      <c r="N92" s="5"/>
      <c r="O92" s="5"/>
      <c r="P92" s="5"/>
    </row>
    <row r="93" spans="13:16" x14ac:dyDescent="0.2">
      <c r="M93" s="5"/>
      <c r="N93" s="5"/>
      <c r="O93" s="5"/>
      <c r="P93" s="5"/>
    </row>
    <row r="94" spans="13:16" x14ac:dyDescent="0.2">
      <c r="M94" s="5"/>
      <c r="N94" s="5"/>
      <c r="O94" s="5"/>
      <c r="P94" s="5"/>
    </row>
    <row r="95" spans="13:16" x14ac:dyDescent="0.2">
      <c r="M95" s="5"/>
      <c r="N95" s="5"/>
      <c r="O95" s="5"/>
      <c r="P95" s="5"/>
    </row>
    <row r="96" spans="13:16" x14ac:dyDescent="0.2">
      <c r="M96" s="5"/>
      <c r="N96" s="5"/>
      <c r="O96" s="5"/>
      <c r="P96" s="5"/>
    </row>
    <row r="97" spans="13:16" x14ac:dyDescent="0.2">
      <c r="M97" s="5"/>
      <c r="N97" s="5"/>
      <c r="O97" s="5"/>
      <c r="P97" s="5"/>
    </row>
    <row r="98" spans="13:16" x14ac:dyDescent="0.2">
      <c r="M98" s="5"/>
      <c r="N98" s="5"/>
      <c r="O98" s="5"/>
      <c r="P98" s="5"/>
    </row>
    <row r="99" spans="13:16" x14ac:dyDescent="0.2">
      <c r="M99" s="5"/>
      <c r="N99" s="5"/>
      <c r="O99" s="5"/>
      <c r="P99" s="5"/>
    </row>
    <row r="100" spans="13:16" x14ac:dyDescent="0.2">
      <c r="M100" s="5"/>
      <c r="N100" s="5"/>
      <c r="O100" s="5"/>
      <c r="P100" s="5"/>
    </row>
    <row r="101" spans="13:16" x14ac:dyDescent="0.2">
      <c r="M101" s="5"/>
      <c r="N101" s="5"/>
      <c r="O101" s="5"/>
      <c r="P101" s="5"/>
    </row>
    <row r="102" spans="13:16" x14ac:dyDescent="0.2">
      <c r="M102" s="5"/>
      <c r="N102" s="5"/>
      <c r="O102" s="5"/>
      <c r="P102" s="5"/>
    </row>
    <row r="103" spans="13:16" x14ac:dyDescent="0.2">
      <c r="M103" s="5"/>
      <c r="N103" s="5"/>
      <c r="O103" s="5"/>
      <c r="P103" s="5"/>
    </row>
    <row r="104" spans="13:16" x14ac:dyDescent="0.2">
      <c r="M104" s="5"/>
      <c r="N104" s="5"/>
      <c r="O104" s="5"/>
      <c r="P104" s="5"/>
    </row>
    <row r="105" spans="13:16" x14ac:dyDescent="0.2">
      <c r="M105" s="5"/>
      <c r="N105" s="5"/>
      <c r="O105" s="5"/>
      <c r="P105" s="5"/>
    </row>
    <row r="106" spans="13:16" x14ac:dyDescent="0.2">
      <c r="M106" s="5"/>
      <c r="N106" s="5"/>
      <c r="O106" s="5"/>
      <c r="P106" s="5"/>
    </row>
    <row r="107" spans="13:16" x14ac:dyDescent="0.2">
      <c r="M107" s="5"/>
      <c r="N107" s="5"/>
      <c r="O107" s="5"/>
      <c r="P107" s="5"/>
    </row>
    <row r="108" spans="13:16" x14ac:dyDescent="0.2">
      <c r="M108" s="5"/>
      <c r="N108" s="5"/>
      <c r="O108" s="5"/>
      <c r="P108" s="5"/>
    </row>
    <row r="109" spans="13:16" x14ac:dyDescent="0.2">
      <c r="M109" s="5"/>
      <c r="N109" s="5"/>
      <c r="O109" s="5"/>
      <c r="P109" s="5"/>
    </row>
    <row r="110" spans="13:16" x14ac:dyDescent="0.2">
      <c r="M110" s="5"/>
      <c r="N110" s="5"/>
      <c r="O110" s="5"/>
      <c r="P110" s="5"/>
    </row>
    <row r="111" spans="13:16" x14ac:dyDescent="0.2">
      <c r="M111" s="5"/>
      <c r="N111" s="5"/>
      <c r="O111" s="5"/>
      <c r="P111" s="5"/>
    </row>
    <row r="112" spans="13:16" x14ac:dyDescent="0.2">
      <c r="M112" s="5"/>
      <c r="N112" s="5"/>
      <c r="O112" s="5"/>
      <c r="P112" s="5"/>
    </row>
    <row r="113" spans="13:16" x14ac:dyDescent="0.2">
      <c r="M113" s="5"/>
      <c r="N113" s="5"/>
      <c r="O113" s="5"/>
      <c r="P113" s="5"/>
    </row>
    <row r="114" spans="13:16" x14ac:dyDescent="0.2">
      <c r="M114" s="5"/>
      <c r="N114" s="5"/>
      <c r="O114" s="5"/>
      <c r="P114" s="5"/>
    </row>
    <row r="115" spans="13:16" x14ac:dyDescent="0.2">
      <c r="M115" s="5"/>
      <c r="N115" s="5"/>
      <c r="O115" s="5"/>
      <c r="P115" s="5"/>
    </row>
    <row r="116" spans="13:16" x14ac:dyDescent="0.2">
      <c r="M116" s="5"/>
      <c r="N116" s="5"/>
      <c r="O116" s="5"/>
      <c r="P116" s="5"/>
    </row>
    <row r="117" spans="13:16" x14ac:dyDescent="0.2">
      <c r="M117" s="5"/>
      <c r="N117" s="5"/>
      <c r="O117" s="5"/>
      <c r="P117" s="5"/>
    </row>
    <row r="118" spans="13:16" x14ac:dyDescent="0.2">
      <c r="M118" s="5"/>
      <c r="N118" s="5"/>
      <c r="O118" s="5"/>
      <c r="P118" s="5"/>
    </row>
    <row r="119" spans="13:16" x14ac:dyDescent="0.2">
      <c r="M119" s="5"/>
      <c r="N119" s="5"/>
      <c r="O119" s="5"/>
      <c r="P119" s="5"/>
    </row>
    <row r="120" spans="13:16" x14ac:dyDescent="0.2">
      <c r="M120" s="5"/>
      <c r="N120" s="5"/>
      <c r="O120" s="5"/>
      <c r="P120" s="5"/>
    </row>
    <row r="121" spans="13:16" x14ac:dyDescent="0.2">
      <c r="M121" s="5"/>
      <c r="N121" s="5"/>
      <c r="O121" s="5"/>
      <c r="P121" s="5"/>
    </row>
    <row r="122" spans="13:16" x14ac:dyDescent="0.2">
      <c r="M122" s="5"/>
      <c r="N122" s="5"/>
      <c r="O122" s="5"/>
      <c r="P122" s="5"/>
    </row>
    <row r="123" spans="13:16" x14ac:dyDescent="0.2">
      <c r="M123" s="5"/>
      <c r="N123" s="5"/>
      <c r="O123" s="5"/>
      <c r="P123" s="5"/>
    </row>
    <row r="124" spans="13:16" x14ac:dyDescent="0.2">
      <c r="M124" s="5"/>
      <c r="N124" s="5"/>
      <c r="O124" s="5"/>
      <c r="P124" s="5"/>
    </row>
    <row r="125" spans="13:16" x14ac:dyDescent="0.2">
      <c r="M125" s="5"/>
      <c r="N125" s="5"/>
      <c r="O125" s="5"/>
      <c r="P125" s="5"/>
    </row>
    <row r="126" spans="13:16" x14ac:dyDescent="0.2">
      <c r="M126" s="5"/>
      <c r="N126" s="5"/>
      <c r="O126" s="5"/>
      <c r="P126" s="5"/>
    </row>
    <row r="127" spans="13:16" x14ac:dyDescent="0.2">
      <c r="M127" s="5"/>
      <c r="N127" s="5"/>
      <c r="O127" s="5"/>
      <c r="P127" s="5"/>
    </row>
    <row r="128" spans="13:16" x14ac:dyDescent="0.2">
      <c r="M128" s="5"/>
      <c r="N128" s="5"/>
      <c r="O128" s="5"/>
      <c r="P128" s="5"/>
    </row>
    <row r="129" spans="13:16" x14ac:dyDescent="0.2">
      <c r="M129" s="5"/>
      <c r="N129" s="5"/>
      <c r="O129" s="5"/>
      <c r="P129" s="5"/>
    </row>
    <row r="130" spans="13:16" x14ac:dyDescent="0.2">
      <c r="M130" s="5"/>
      <c r="N130" s="5"/>
      <c r="O130" s="5"/>
      <c r="P130" s="5"/>
    </row>
    <row r="131" spans="13:16" x14ac:dyDescent="0.2">
      <c r="M131" s="5"/>
      <c r="N131" s="5"/>
      <c r="O131" s="5"/>
      <c r="P131" s="5"/>
    </row>
    <row r="132" spans="13:16" x14ac:dyDescent="0.2">
      <c r="M132" s="5"/>
      <c r="N132" s="5"/>
      <c r="O132" s="5"/>
      <c r="P132" s="5"/>
    </row>
    <row r="133" spans="13:16" x14ac:dyDescent="0.2">
      <c r="M133" s="5"/>
      <c r="N133" s="5"/>
      <c r="O133" s="5"/>
      <c r="P133" s="5"/>
    </row>
    <row r="134" spans="13:16" x14ac:dyDescent="0.2">
      <c r="M134" s="5"/>
      <c r="N134" s="5"/>
      <c r="O134" s="5"/>
      <c r="P134" s="5"/>
    </row>
    <row r="135" spans="13:16" x14ac:dyDescent="0.2">
      <c r="M135" s="5"/>
      <c r="N135" s="5"/>
      <c r="O135" s="5"/>
      <c r="P135" s="5"/>
    </row>
    <row r="136" spans="13:16" x14ac:dyDescent="0.2">
      <c r="M136" s="5"/>
      <c r="N136" s="5"/>
      <c r="O136" s="5"/>
      <c r="P136" s="5"/>
    </row>
    <row r="137" spans="13:16" x14ac:dyDescent="0.2">
      <c r="M137" s="5"/>
      <c r="N137" s="5"/>
      <c r="O137" s="5"/>
      <c r="P137" s="5"/>
    </row>
    <row r="138" spans="13:16" x14ac:dyDescent="0.2">
      <c r="M138" s="5"/>
      <c r="N138" s="5"/>
      <c r="O138" s="5"/>
      <c r="P138" s="5"/>
    </row>
    <row r="139" spans="13:16" x14ac:dyDescent="0.2">
      <c r="M139" s="5"/>
      <c r="N139" s="5"/>
      <c r="O139" s="5"/>
      <c r="P139" s="5"/>
    </row>
    <row r="140" spans="13:16" x14ac:dyDescent="0.2">
      <c r="M140" s="5"/>
      <c r="N140" s="5"/>
      <c r="O140" s="5"/>
      <c r="P140" s="5"/>
    </row>
    <row r="141" spans="13:16" x14ac:dyDescent="0.2">
      <c r="M141" s="5"/>
      <c r="N141" s="5"/>
      <c r="O141" s="5"/>
      <c r="P141" s="5"/>
    </row>
    <row r="142" spans="13:16" x14ac:dyDescent="0.2">
      <c r="M142" s="5"/>
      <c r="N142" s="5"/>
      <c r="O142" s="5"/>
      <c r="P142" s="5"/>
    </row>
    <row r="143" spans="13:16" x14ac:dyDescent="0.2">
      <c r="M143" s="5"/>
      <c r="N143" s="5"/>
      <c r="O143" s="5"/>
      <c r="P143" s="5"/>
    </row>
    <row r="144" spans="13:16" x14ac:dyDescent="0.2">
      <c r="M144" s="5"/>
      <c r="N144" s="5"/>
      <c r="O144" s="5"/>
      <c r="P144" s="5"/>
    </row>
    <row r="145" spans="13:16" x14ac:dyDescent="0.2">
      <c r="M145" s="5"/>
      <c r="N145" s="5"/>
      <c r="O145" s="5"/>
      <c r="P145" s="5"/>
    </row>
    <row r="146" spans="13:16" x14ac:dyDescent="0.2">
      <c r="M146" s="5"/>
      <c r="N146" s="5"/>
      <c r="O146" s="5"/>
      <c r="P146" s="5"/>
    </row>
    <row r="147" spans="13:16" x14ac:dyDescent="0.2">
      <c r="M147" s="5"/>
      <c r="N147" s="5"/>
      <c r="O147" s="5"/>
      <c r="P147" s="5"/>
    </row>
    <row r="148" spans="13:16" x14ac:dyDescent="0.2">
      <c r="M148" s="5"/>
      <c r="N148" s="5"/>
      <c r="O148" s="5"/>
      <c r="P148" s="5"/>
    </row>
    <row r="149" spans="13:16" x14ac:dyDescent="0.2">
      <c r="M149" s="5"/>
      <c r="N149" s="5"/>
      <c r="O149" s="5"/>
      <c r="P149" s="5"/>
    </row>
    <row r="150" spans="13:16" x14ac:dyDescent="0.2">
      <c r="M150" s="5"/>
      <c r="N150" s="5"/>
      <c r="O150" s="5"/>
      <c r="P150" s="5"/>
    </row>
    <row r="151" spans="13:16" x14ac:dyDescent="0.2">
      <c r="M151" s="5"/>
      <c r="N151" s="5"/>
      <c r="O151" s="5"/>
      <c r="P151" s="5"/>
    </row>
    <row r="152" spans="13:16" x14ac:dyDescent="0.2">
      <c r="M152" s="5"/>
      <c r="N152" s="5"/>
      <c r="O152" s="5"/>
      <c r="P152" s="5"/>
    </row>
    <row r="153" spans="13:16" x14ac:dyDescent="0.2">
      <c r="M153" s="5"/>
      <c r="N153" s="5"/>
      <c r="O153" s="5"/>
      <c r="P153" s="5"/>
    </row>
    <row r="154" spans="13:16" x14ac:dyDescent="0.2">
      <c r="M154" s="5"/>
      <c r="N154" s="5"/>
      <c r="O154" s="5"/>
      <c r="P154" s="5"/>
    </row>
    <row r="155" spans="13:16" x14ac:dyDescent="0.2">
      <c r="M155" s="5"/>
      <c r="N155" s="5"/>
      <c r="O155" s="5"/>
      <c r="P155" s="5"/>
    </row>
    <row r="156" spans="13:16" x14ac:dyDescent="0.2">
      <c r="M156" s="5"/>
      <c r="N156" s="5"/>
      <c r="O156" s="5"/>
      <c r="P156" s="5"/>
    </row>
    <row r="157" spans="13:16" x14ac:dyDescent="0.2">
      <c r="M157" s="5"/>
      <c r="N157" s="5"/>
      <c r="O157" s="5"/>
      <c r="P157" s="5"/>
    </row>
    <row r="158" spans="13:16" x14ac:dyDescent="0.2">
      <c r="M158" s="5"/>
      <c r="N158" s="5"/>
      <c r="O158" s="5"/>
      <c r="P158" s="5"/>
    </row>
    <row r="159" spans="13:16" x14ac:dyDescent="0.2">
      <c r="M159" s="5"/>
      <c r="N159" s="5"/>
      <c r="O159" s="5"/>
      <c r="P159" s="5"/>
    </row>
    <row r="160" spans="13:16" x14ac:dyDescent="0.2">
      <c r="M160" s="5"/>
      <c r="N160" s="5"/>
      <c r="O160" s="5"/>
      <c r="P160" s="5"/>
    </row>
    <row r="161" spans="13:16" x14ac:dyDescent="0.2">
      <c r="M161" s="5"/>
      <c r="N161" s="5"/>
      <c r="O161" s="5"/>
      <c r="P161" s="5"/>
    </row>
    <row r="162" spans="13:16" x14ac:dyDescent="0.2">
      <c r="M162" s="5"/>
      <c r="N162" s="5"/>
      <c r="O162" s="5"/>
      <c r="P162" s="5"/>
    </row>
    <row r="163" spans="13:16" x14ac:dyDescent="0.2">
      <c r="M163" s="5"/>
      <c r="N163" s="5"/>
      <c r="O163" s="5"/>
      <c r="P163" s="5"/>
    </row>
    <row r="164" spans="13:16" x14ac:dyDescent="0.2">
      <c r="M164" s="5"/>
      <c r="N164" s="5"/>
      <c r="O164" s="5"/>
      <c r="P164" s="5"/>
    </row>
    <row r="165" spans="13:16" x14ac:dyDescent="0.2">
      <c r="M165" s="5"/>
      <c r="N165" s="5"/>
      <c r="O165" s="5"/>
      <c r="P165" s="5"/>
    </row>
    <row r="166" spans="13:16" x14ac:dyDescent="0.2">
      <c r="M166" s="5"/>
      <c r="N166" s="5"/>
      <c r="O166" s="5"/>
      <c r="P166" s="5"/>
    </row>
    <row r="167" spans="13:16" x14ac:dyDescent="0.2">
      <c r="M167" s="5"/>
      <c r="N167" s="5"/>
      <c r="O167" s="5"/>
      <c r="P167" s="5"/>
    </row>
    <row r="168" spans="13:16" x14ac:dyDescent="0.2">
      <c r="M168" s="5"/>
      <c r="N168" s="5"/>
      <c r="O168" s="5"/>
      <c r="P168" s="5"/>
    </row>
    <row r="169" spans="13:16" x14ac:dyDescent="0.2">
      <c r="M169" s="5"/>
      <c r="N169" s="5"/>
      <c r="O169" s="5"/>
      <c r="P169" s="5"/>
    </row>
    <row r="170" spans="13:16" x14ac:dyDescent="0.2">
      <c r="M170" s="5"/>
      <c r="N170" s="5"/>
      <c r="O170" s="5"/>
      <c r="P170" s="5"/>
    </row>
    <row r="171" spans="13:16" x14ac:dyDescent="0.2">
      <c r="M171" s="5"/>
      <c r="N171" s="5"/>
      <c r="O171" s="5"/>
      <c r="P171" s="5"/>
    </row>
    <row r="172" spans="13:16" x14ac:dyDescent="0.2">
      <c r="M172" s="5"/>
      <c r="N172" s="5"/>
      <c r="O172" s="5"/>
      <c r="P172" s="5"/>
    </row>
    <row r="173" spans="13:16" x14ac:dyDescent="0.2">
      <c r="M173" s="5"/>
      <c r="N173" s="5"/>
      <c r="O173" s="5"/>
      <c r="P173" s="5"/>
    </row>
    <row r="174" spans="13:16" x14ac:dyDescent="0.2">
      <c r="M174" s="5"/>
      <c r="N174" s="5"/>
      <c r="O174" s="5"/>
      <c r="P174" s="5"/>
    </row>
    <row r="175" spans="13:16" x14ac:dyDescent="0.2">
      <c r="M175" s="5"/>
      <c r="N175" s="5"/>
      <c r="O175" s="5"/>
      <c r="P175" s="5"/>
    </row>
    <row r="176" spans="13:16" x14ac:dyDescent="0.2">
      <c r="M176" s="5"/>
      <c r="N176" s="5"/>
      <c r="O176" s="5"/>
      <c r="P176" s="5"/>
    </row>
    <row r="177" spans="13:16" x14ac:dyDescent="0.2">
      <c r="M177" s="5"/>
      <c r="N177" s="5"/>
      <c r="O177" s="5"/>
      <c r="P177" s="5"/>
    </row>
    <row r="178" spans="13:16" x14ac:dyDescent="0.2">
      <c r="M178" s="5"/>
      <c r="N178" s="5"/>
      <c r="O178" s="5"/>
      <c r="P178" s="5"/>
    </row>
    <row r="179" spans="13:16" x14ac:dyDescent="0.2">
      <c r="M179" s="5"/>
      <c r="N179" s="5"/>
      <c r="O179" s="5"/>
      <c r="P179" s="5"/>
    </row>
    <row r="180" spans="13:16" x14ac:dyDescent="0.2">
      <c r="M180" s="5"/>
      <c r="N180" s="5"/>
      <c r="O180" s="5"/>
      <c r="P180" s="5"/>
    </row>
    <row r="181" spans="13:16" x14ac:dyDescent="0.2">
      <c r="M181" s="5"/>
      <c r="N181" s="5"/>
      <c r="O181" s="5"/>
      <c r="P181" s="5"/>
    </row>
    <row r="182" spans="13:16" x14ac:dyDescent="0.2">
      <c r="M182" s="5"/>
      <c r="N182" s="5"/>
      <c r="O182" s="5"/>
      <c r="P182" s="5"/>
    </row>
    <row r="183" spans="13:16" x14ac:dyDescent="0.2">
      <c r="M183" s="5"/>
      <c r="N183" s="5"/>
      <c r="O183" s="5"/>
      <c r="P183" s="5"/>
    </row>
    <row r="184" spans="13:16" x14ac:dyDescent="0.2">
      <c r="M184" s="5"/>
      <c r="N184" s="5"/>
      <c r="O184" s="5"/>
      <c r="P184" s="5"/>
    </row>
    <row r="185" spans="13:16" x14ac:dyDescent="0.2">
      <c r="M185" s="5"/>
      <c r="N185" s="5"/>
      <c r="O185" s="5"/>
      <c r="P185" s="5"/>
    </row>
    <row r="186" spans="13:16" x14ac:dyDescent="0.2">
      <c r="M186" s="5"/>
      <c r="N186" s="5"/>
      <c r="O186" s="5"/>
      <c r="P186" s="5"/>
    </row>
    <row r="187" spans="13:16" x14ac:dyDescent="0.2">
      <c r="M187" s="5"/>
      <c r="N187" s="5"/>
      <c r="O187" s="5"/>
      <c r="P187" s="5"/>
    </row>
    <row r="188" spans="13:16" x14ac:dyDescent="0.2">
      <c r="M188" s="5"/>
      <c r="N188" s="5"/>
      <c r="O188" s="5"/>
      <c r="P188" s="5"/>
    </row>
    <row r="189" spans="13:16" x14ac:dyDescent="0.2">
      <c r="M189" s="5"/>
      <c r="N189" s="5"/>
      <c r="O189" s="5"/>
      <c r="P189" s="5"/>
    </row>
    <row r="190" spans="13:16" x14ac:dyDescent="0.2">
      <c r="M190" s="5"/>
      <c r="N190" s="5"/>
      <c r="O190" s="5"/>
      <c r="P190" s="5"/>
    </row>
    <row r="191" spans="13:16" x14ac:dyDescent="0.2">
      <c r="M191" s="5"/>
      <c r="N191" s="5"/>
      <c r="O191" s="5"/>
      <c r="P191" s="5"/>
    </row>
    <row r="192" spans="13:16" x14ac:dyDescent="0.2">
      <c r="M192" s="5"/>
      <c r="N192" s="5"/>
      <c r="O192" s="5"/>
      <c r="P192" s="5"/>
    </row>
    <row r="193" spans="13:16" x14ac:dyDescent="0.2">
      <c r="M193" s="5"/>
      <c r="N193" s="5"/>
      <c r="O193" s="5"/>
      <c r="P193" s="5"/>
    </row>
    <row r="194" spans="13:16" x14ac:dyDescent="0.2">
      <c r="M194" s="5"/>
      <c r="N194" s="5"/>
      <c r="O194" s="5"/>
      <c r="P194" s="5"/>
    </row>
    <row r="195" spans="13:16" x14ac:dyDescent="0.2">
      <c r="M195" s="5"/>
      <c r="N195" s="5"/>
      <c r="O195" s="5"/>
      <c r="P195" s="5"/>
    </row>
    <row r="196" spans="13:16" x14ac:dyDescent="0.2">
      <c r="M196" s="5"/>
      <c r="N196" s="5"/>
      <c r="O196" s="5"/>
      <c r="P196" s="5"/>
    </row>
    <row r="197" spans="13:16" x14ac:dyDescent="0.2">
      <c r="M197" s="5"/>
      <c r="N197" s="5"/>
      <c r="O197" s="5"/>
      <c r="P197" s="5"/>
    </row>
    <row r="198" spans="13:16" x14ac:dyDescent="0.2">
      <c r="M198" s="5"/>
      <c r="N198" s="5"/>
      <c r="O198" s="5"/>
      <c r="P198" s="5"/>
    </row>
  </sheetData>
  <customSheetViews>
    <customSheetView guid="{F0335B52-931C-4173-85AE-87F3D6604B59}" showPageBreaks="1" showRuler="0" topLeftCell="A37">
      <selection activeCell="D36" sqref="D36"/>
      <pageMargins left="0.7" right="0.7" top="0.78740157499999996" bottom="0.78740157499999996" header="0.3" footer="0.3"/>
      <headerFooter alignWithMargins="0"/>
    </customSheetView>
    <customSheetView guid="{A4328FE7-0B36-4A96-9E82-0C2C10ECE34E}" fitToPage="1" showRuler="0" topLeftCell="A67">
      <selection activeCell="G76" sqref="G76"/>
      <pageMargins left="0.7" right="0.7" top="0.78740157499999996" bottom="0.78740157499999996" header="0.3" footer="0.3"/>
      <headerFooter alignWithMargins="0"/>
    </customSheetView>
    <customSheetView guid="{09D980A6-7F22-44D6-B957-3B1FFC43B461}" scale="85" fitToPage="1" showRuler="0" topLeftCell="A37">
      <selection activeCell="D29" sqref="D29"/>
      <pageMargins left="0.7" right="0.7" top="0.78740157499999996" bottom="0.78740157499999996" header="0.3" footer="0.3"/>
      <headerFooter alignWithMargins="0"/>
    </customSheetView>
    <customSheetView guid="{34161360-80E4-4153-B1A5-19E7BBEDD5ED}" scale="95" fitToPage="1" showRuler="0" topLeftCell="A46">
      <selection activeCell="D71" sqref="D71:D80"/>
      <pageMargins left="0.7" right="0.7" top="0.78740157499999996" bottom="0.78740157499999996" header="0.3" footer="0.3"/>
      <headerFooter alignWithMargins="0"/>
    </customSheetView>
    <customSheetView guid="{F90AD2DC-6F63-4FE7-9F4E-99C162A8727E}" fitToPage="1" showRuler="0">
      <selection activeCell="E85" sqref="E85"/>
      <pageMargins left="0.7" right="0.7" top="0.78740157499999996" bottom="0.78740157499999996" header="0.3" footer="0.3"/>
      <headerFooter alignWithMargins="0"/>
    </customSheetView>
    <customSheetView guid="{A8A9853C-301B-405A-92F6-9DCC8EB91B52}" fitToPage="1" showRuler="0">
      <selection activeCell="D34" sqref="D34"/>
      <pageMargins left="0.7" right="0.7" top="0.78740157499999996" bottom="0.78740157499999996" header="0.3" footer="0.3"/>
      <headerFooter alignWithMargins="0"/>
    </customSheetView>
    <customSheetView guid="{8144D8E7-8996-490F-8ACB-C7957A150DAC}" fitToPage="1" showRuler="0">
      <selection activeCell="E85" sqref="E85"/>
      <pageMargins left="0.7" right="0.7" top="0.78740157499999996" bottom="0.78740157499999996" header="0.3" footer="0.3"/>
      <headerFooter alignWithMargins="0"/>
    </customSheetView>
    <customSheetView guid="{4221DF2B-D9E6-40BE-9C37-8B5A92E46F7B}" scale="85" showPageBreaks="1" fitToPage="1" showRuler="0" topLeftCell="A37">
      <selection activeCell="A87" sqref="A87:A92"/>
      <pageMargins left="0.7" right="0.7" top="0.78740157499999996" bottom="0.78740157499999996" header="0.3" footer="0.3"/>
      <headerFooter alignWithMargins="0"/>
    </customSheetView>
    <customSheetView guid="{595D07C0-E761-11DC-9357-001B6391840E}" scale="95" fitToPage="1" topLeftCell="A46">
      <selection activeCell="D71" sqref="D71:D80"/>
      <pageMargins left="0.7" right="0.7" top="0.78740157499999996" bottom="0.78740157499999996" header="0.3" footer="0.3"/>
      <headerFooter alignWithMargins="0"/>
    </customSheetView>
  </customSheetViews>
  <phoneticPr fontId="10" type="noConversion"/>
  <conditionalFormatting sqref="G5:G8">
    <cfRule type="cellIs" dxfId="1923" priority="1" stopIfTrue="1" operator="equal">
      <formula>"-"</formula>
    </cfRule>
  </conditionalFormatting>
  <conditionalFormatting sqref="K5:K6 K9:K11">
    <cfRule type="cellIs" dxfId="1922" priority="106" operator="equal">
      <formula>"-"</formula>
    </cfRule>
  </conditionalFormatting>
  <conditionalFormatting sqref="K9:K10">
    <cfRule type="cellIs" dxfId="1921" priority="105" operator="equal">
      <formula>"-"</formula>
    </cfRule>
  </conditionalFormatting>
  <conditionalFormatting sqref="J5:J11">
    <cfRule type="cellIs" dxfId="1920" priority="103" stopIfTrue="1" operator="equal">
      <formula>"-"</formula>
    </cfRule>
    <cfRule type="containsText" dxfId="1919" priority="104" stopIfTrue="1" operator="containsText" text="leer">
      <formula>NOT(ISERROR(SEARCH("leer",J5)))</formula>
    </cfRule>
  </conditionalFormatting>
  <conditionalFormatting sqref="J5:J11">
    <cfRule type="cellIs" dxfId="1918" priority="101" stopIfTrue="1" operator="equal">
      <formula>"-"</formula>
    </cfRule>
    <cfRule type="containsText" dxfId="1917" priority="102" stopIfTrue="1" operator="containsText" text="leer">
      <formula>NOT(ISERROR(SEARCH("leer",J5)))</formula>
    </cfRule>
  </conditionalFormatting>
  <conditionalFormatting sqref="I5:I11">
    <cfRule type="cellIs" dxfId="1916" priority="99" stopIfTrue="1" operator="equal">
      <formula>"-"</formula>
    </cfRule>
    <cfRule type="containsText" dxfId="1915" priority="100" stopIfTrue="1" operator="containsText" text="leer">
      <formula>NOT(ISERROR(SEARCH("leer",I5)))</formula>
    </cfRule>
  </conditionalFormatting>
  <conditionalFormatting sqref="I5:I11">
    <cfRule type="cellIs" dxfId="1914" priority="97" stopIfTrue="1" operator="equal">
      <formula>"-"</formula>
    </cfRule>
    <cfRule type="containsText" dxfId="1913" priority="98" stopIfTrue="1" operator="containsText" text="leer">
      <formula>NOT(ISERROR(SEARCH("leer",I5)))</formula>
    </cfRule>
  </conditionalFormatting>
  <conditionalFormatting sqref="I5:I11">
    <cfRule type="cellIs" dxfId="1912" priority="95" stopIfTrue="1" operator="equal">
      <formula>"-"</formula>
    </cfRule>
    <cfRule type="containsText" dxfId="1911" priority="96" stopIfTrue="1" operator="containsText" text="leer">
      <formula>NOT(ISERROR(SEARCH("leer",I5)))</formula>
    </cfRule>
  </conditionalFormatting>
  <conditionalFormatting sqref="I5:I11">
    <cfRule type="cellIs" dxfId="1910" priority="93" stopIfTrue="1" operator="equal">
      <formula>"-"</formula>
    </cfRule>
    <cfRule type="containsText" dxfId="1909" priority="94" stopIfTrue="1" operator="containsText" text="leer">
      <formula>NOT(ISERROR(SEARCH("leer",I5)))</formula>
    </cfRule>
  </conditionalFormatting>
  <conditionalFormatting sqref="I5:I11">
    <cfRule type="cellIs" dxfId="1908" priority="91" stopIfTrue="1" operator="equal">
      <formula>"-"</formula>
    </cfRule>
    <cfRule type="containsText" dxfId="1907" priority="92" stopIfTrue="1" operator="containsText" text="leer">
      <formula>NOT(ISERROR(SEARCH("leer",I5)))</formula>
    </cfRule>
  </conditionalFormatting>
  <conditionalFormatting sqref="I5:I11">
    <cfRule type="cellIs" dxfId="1906" priority="89" stopIfTrue="1" operator="equal">
      <formula>"-"</formula>
    </cfRule>
    <cfRule type="containsText" dxfId="1905" priority="90" stopIfTrue="1" operator="containsText" text="leer">
      <formula>NOT(ISERROR(SEARCH("leer",I5)))</formula>
    </cfRule>
  </conditionalFormatting>
  <conditionalFormatting sqref="I5:I11">
    <cfRule type="cellIs" dxfId="1904" priority="87" stopIfTrue="1" operator="equal">
      <formula>"-"</formula>
    </cfRule>
    <cfRule type="containsText" dxfId="1903" priority="88" stopIfTrue="1" operator="containsText" text="leer">
      <formula>NOT(ISERROR(SEARCH("leer",I5)))</formula>
    </cfRule>
  </conditionalFormatting>
  <conditionalFormatting sqref="I9:I10">
    <cfRule type="cellIs" dxfId="1902" priority="85" stopIfTrue="1" operator="equal">
      <formula>"-"</formula>
    </cfRule>
    <cfRule type="containsText" dxfId="1901" priority="86" stopIfTrue="1" operator="containsText" text="leer">
      <formula>NOT(ISERROR(SEARCH("leer",I9)))</formula>
    </cfRule>
  </conditionalFormatting>
  <conditionalFormatting sqref="I9:I10">
    <cfRule type="cellIs" dxfId="1900" priority="83" stopIfTrue="1" operator="equal">
      <formula>"-"</formula>
    </cfRule>
    <cfRule type="containsText" dxfId="1899" priority="84" stopIfTrue="1" operator="containsText" text="leer">
      <formula>NOT(ISERROR(SEARCH("leer",I9)))</formula>
    </cfRule>
  </conditionalFormatting>
  <conditionalFormatting sqref="I9:I10">
    <cfRule type="cellIs" dxfId="1898" priority="81" stopIfTrue="1" operator="equal">
      <formula>"-"</formula>
    </cfRule>
    <cfRule type="containsText" dxfId="1897" priority="82" stopIfTrue="1" operator="containsText" text="leer">
      <formula>NOT(ISERROR(SEARCH("leer",I9)))</formula>
    </cfRule>
  </conditionalFormatting>
  <conditionalFormatting sqref="I9:I10">
    <cfRule type="cellIs" dxfId="1896" priority="79" stopIfTrue="1" operator="equal">
      <formula>"-"</formula>
    </cfRule>
    <cfRule type="containsText" dxfId="1895" priority="80" stopIfTrue="1" operator="containsText" text="leer">
      <formula>NOT(ISERROR(SEARCH("leer",I9)))</formula>
    </cfRule>
  </conditionalFormatting>
  <conditionalFormatting sqref="I9:I10">
    <cfRule type="cellIs" dxfId="1894" priority="77" stopIfTrue="1" operator="equal">
      <formula>"-"</formula>
    </cfRule>
    <cfRule type="containsText" dxfId="1893" priority="78" stopIfTrue="1" operator="containsText" text="leer">
      <formula>NOT(ISERROR(SEARCH("leer",I9)))</formula>
    </cfRule>
  </conditionalFormatting>
  <conditionalFormatting sqref="I9:I10">
    <cfRule type="cellIs" dxfId="1892" priority="75" stopIfTrue="1" operator="equal">
      <formula>"-"</formula>
    </cfRule>
    <cfRule type="containsText" dxfId="1891" priority="76" stopIfTrue="1" operator="containsText" text="leer">
      <formula>NOT(ISERROR(SEARCH("leer",I9)))</formula>
    </cfRule>
  </conditionalFormatting>
  <conditionalFormatting sqref="I9:I10">
    <cfRule type="cellIs" dxfId="1890" priority="73" stopIfTrue="1" operator="equal">
      <formula>"-"</formula>
    </cfRule>
    <cfRule type="containsText" dxfId="1889" priority="74" stopIfTrue="1" operator="containsText" text="leer">
      <formula>NOT(ISERROR(SEARCH("leer",I9)))</formula>
    </cfRule>
  </conditionalFormatting>
  <conditionalFormatting sqref="I9">
    <cfRule type="cellIs" dxfId="1888" priority="71" stopIfTrue="1" operator="equal">
      <formula>"-"</formula>
    </cfRule>
    <cfRule type="containsText" dxfId="1887" priority="72" stopIfTrue="1" operator="containsText" text="leer">
      <formula>NOT(ISERROR(SEARCH("leer",I9)))</formula>
    </cfRule>
  </conditionalFormatting>
  <conditionalFormatting sqref="I9">
    <cfRule type="cellIs" dxfId="1886" priority="69" stopIfTrue="1" operator="equal">
      <formula>"-"</formula>
    </cfRule>
    <cfRule type="containsText" dxfId="1885" priority="70" stopIfTrue="1" operator="containsText" text="leer">
      <formula>NOT(ISERROR(SEARCH("leer",I9)))</formula>
    </cfRule>
  </conditionalFormatting>
  <conditionalFormatting sqref="I5:I11">
    <cfRule type="cellIs" dxfId="1884" priority="67" stopIfTrue="1" operator="equal">
      <formula>"-"</formula>
    </cfRule>
    <cfRule type="containsText" dxfId="1883" priority="68" stopIfTrue="1" operator="containsText" text="leer">
      <formula>NOT(ISERROR(SEARCH("leer",I5)))</formula>
    </cfRule>
  </conditionalFormatting>
  <conditionalFormatting sqref="I5:I11">
    <cfRule type="cellIs" dxfId="1882" priority="65" stopIfTrue="1" operator="equal">
      <formula>"-"</formula>
    </cfRule>
    <cfRule type="containsText" dxfId="1881" priority="66" stopIfTrue="1" operator="containsText" text="leer">
      <formula>NOT(ISERROR(SEARCH("leer",I5)))</formula>
    </cfRule>
  </conditionalFormatting>
  <conditionalFormatting sqref="I5:I11">
    <cfRule type="cellIs" dxfId="1880" priority="63" stopIfTrue="1" operator="equal">
      <formula>"-"</formula>
    </cfRule>
    <cfRule type="containsText" dxfId="1879" priority="64" stopIfTrue="1" operator="containsText" text="leer">
      <formula>NOT(ISERROR(SEARCH("leer",I5)))</formula>
    </cfRule>
  </conditionalFormatting>
  <conditionalFormatting sqref="I5:I11">
    <cfRule type="cellIs" dxfId="1878" priority="61" stopIfTrue="1" operator="equal">
      <formula>"-"</formula>
    </cfRule>
    <cfRule type="containsText" dxfId="1877" priority="62" stopIfTrue="1" operator="containsText" text="leer">
      <formula>NOT(ISERROR(SEARCH("leer",I5)))</formula>
    </cfRule>
  </conditionalFormatting>
  <conditionalFormatting sqref="I5:I11">
    <cfRule type="cellIs" dxfId="1876" priority="59" stopIfTrue="1" operator="equal">
      <formula>"-"</formula>
    </cfRule>
    <cfRule type="containsText" dxfId="1875" priority="60" stopIfTrue="1" operator="containsText" text="leer">
      <formula>NOT(ISERROR(SEARCH("leer",I5)))</formula>
    </cfRule>
  </conditionalFormatting>
  <conditionalFormatting sqref="I5:I11">
    <cfRule type="cellIs" dxfId="1874" priority="57" stopIfTrue="1" operator="equal">
      <formula>"-"</formula>
    </cfRule>
    <cfRule type="containsText" dxfId="1873" priority="58" stopIfTrue="1" operator="containsText" text="leer">
      <formula>NOT(ISERROR(SEARCH("leer",I5)))</formula>
    </cfRule>
  </conditionalFormatting>
  <conditionalFormatting sqref="I5:I11">
    <cfRule type="cellIs" dxfId="1872" priority="55" stopIfTrue="1" operator="equal">
      <formula>"-"</formula>
    </cfRule>
    <cfRule type="containsText" dxfId="1871" priority="56" stopIfTrue="1" operator="containsText" text="leer">
      <formula>NOT(ISERROR(SEARCH("leer",I5)))</formula>
    </cfRule>
  </conditionalFormatting>
  <conditionalFormatting sqref="I9:I10">
    <cfRule type="cellIs" dxfId="1870" priority="53" stopIfTrue="1" operator="equal">
      <formula>"-"</formula>
    </cfRule>
    <cfRule type="containsText" dxfId="1869" priority="54" stopIfTrue="1" operator="containsText" text="leer">
      <formula>NOT(ISERROR(SEARCH("leer",I9)))</formula>
    </cfRule>
  </conditionalFormatting>
  <conditionalFormatting sqref="I9:I10">
    <cfRule type="cellIs" dxfId="1868" priority="51" stopIfTrue="1" operator="equal">
      <formula>"-"</formula>
    </cfRule>
    <cfRule type="containsText" dxfId="1867" priority="52" stopIfTrue="1" operator="containsText" text="leer">
      <formula>NOT(ISERROR(SEARCH("leer",I9)))</formula>
    </cfRule>
  </conditionalFormatting>
  <conditionalFormatting sqref="I9:I10">
    <cfRule type="cellIs" dxfId="1866" priority="49" stopIfTrue="1" operator="equal">
      <formula>"-"</formula>
    </cfRule>
    <cfRule type="containsText" dxfId="1865" priority="50" stopIfTrue="1" operator="containsText" text="leer">
      <formula>NOT(ISERROR(SEARCH("leer",I9)))</formula>
    </cfRule>
  </conditionalFormatting>
  <conditionalFormatting sqref="I9:I10">
    <cfRule type="cellIs" dxfId="1864" priority="47" stopIfTrue="1" operator="equal">
      <formula>"-"</formula>
    </cfRule>
    <cfRule type="containsText" dxfId="1863" priority="48" stopIfTrue="1" operator="containsText" text="leer">
      <formula>NOT(ISERROR(SEARCH("leer",I9)))</formula>
    </cfRule>
  </conditionalFormatting>
  <conditionalFormatting sqref="I9:I10">
    <cfRule type="cellIs" dxfId="1862" priority="45" stopIfTrue="1" operator="equal">
      <formula>"-"</formula>
    </cfRule>
    <cfRule type="containsText" dxfId="1861" priority="46" stopIfTrue="1" operator="containsText" text="leer">
      <formula>NOT(ISERROR(SEARCH("leer",I9)))</formula>
    </cfRule>
  </conditionalFormatting>
  <conditionalFormatting sqref="I9:I10">
    <cfRule type="cellIs" dxfId="1860" priority="43" stopIfTrue="1" operator="equal">
      <formula>"-"</formula>
    </cfRule>
    <cfRule type="containsText" dxfId="1859" priority="44" stopIfTrue="1" operator="containsText" text="leer">
      <formula>NOT(ISERROR(SEARCH("leer",I9)))</formula>
    </cfRule>
  </conditionalFormatting>
  <conditionalFormatting sqref="I9:I10">
    <cfRule type="cellIs" dxfId="1858" priority="41" stopIfTrue="1" operator="equal">
      <formula>"-"</formula>
    </cfRule>
    <cfRule type="containsText" dxfId="1857" priority="42" stopIfTrue="1" operator="containsText" text="leer">
      <formula>NOT(ISERROR(SEARCH("leer",I9)))</formula>
    </cfRule>
  </conditionalFormatting>
  <conditionalFormatting sqref="I9">
    <cfRule type="cellIs" dxfId="1856" priority="39" stopIfTrue="1" operator="equal">
      <formula>"-"</formula>
    </cfRule>
    <cfRule type="containsText" dxfId="1855" priority="40" stopIfTrue="1" operator="containsText" text="leer">
      <formula>NOT(ISERROR(SEARCH("leer",I9)))</formula>
    </cfRule>
  </conditionalFormatting>
  <conditionalFormatting sqref="I9">
    <cfRule type="cellIs" dxfId="1854" priority="37" stopIfTrue="1" operator="equal">
      <formula>"-"</formula>
    </cfRule>
    <cfRule type="containsText" dxfId="1853" priority="38" stopIfTrue="1" operator="containsText" text="leer">
      <formula>NOT(ISERROR(SEARCH("leer",I9)))</formula>
    </cfRule>
  </conditionalFormatting>
  <conditionalFormatting sqref="J7">
    <cfRule type="cellIs" dxfId="1852" priority="35" stopIfTrue="1" operator="equal">
      <formula>"-"</formula>
    </cfRule>
    <cfRule type="containsText" dxfId="1851" priority="36" stopIfTrue="1" operator="containsText" text="leer">
      <formula>NOT(ISERROR(SEARCH("leer",J7)))</formula>
    </cfRule>
  </conditionalFormatting>
  <conditionalFormatting sqref="J7">
    <cfRule type="cellIs" dxfId="1850" priority="33" stopIfTrue="1" operator="equal">
      <formula>"-"</formula>
    </cfRule>
    <cfRule type="containsText" dxfId="1849" priority="34" stopIfTrue="1" operator="containsText" text="leer">
      <formula>NOT(ISERROR(SEARCH("leer",J7)))</formula>
    </cfRule>
  </conditionalFormatting>
  <conditionalFormatting sqref="I7">
    <cfRule type="cellIs" dxfId="1848" priority="31" stopIfTrue="1" operator="equal">
      <formula>"-"</formula>
    </cfRule>
    <cfRule type="containsText" dxfId="1847" priority="32" stopIfTrue="1" operator="containsText" text="leer">
      <formula>NOT(ISERROR(SEARCH("leer",I7)))</formula>
    </cfRule>
  </conditionalFormatting>
  <conditionalFormatting sqref="I7">
    <cfRule type="cellIs" dxfId="1846" priority="29" stopIfTrue="1" operator="equal">
      <formula>"-"</formula>
    </cfRule>
    <cfRule type="containsText" dxfId="1845" priority="30" stopIfTrue="1" operator="containsText" text="leer">
      <formula>NOT(ISERROR(SEARCH("leer",I7)))</formula>
    </cfRule>
  </conditionalFormatting>
  <conditionalFormatting sqref="I7">
    <cfRule type="cellIs" dxfId="1844" priority="27" stopIfTrue="1" operator="equal">
      <formula>"-"</formula>
    </cfRule>
    <cfRule type="containsText" dxfId="1843" priority="28" stopIfTrue="1" operator="containsText" text="leer">
      <formula>NOT(ISERROR(SEARCH("leer",I7)))</formula>
    </cfRule>
  </conditionalFormatting>
  <conditionalFormatting sqref="I7">
    <cfRule type="cellIs" dxfId="1842" priority="25" stopIfTrue="1" operator="equal">
      <formula>"-"</formula>
    </cfRule>
    <cfRule type="containsText" dxfId="1841" priority="26" stopIfTrue="1" operator="containsText" text="leer">
      <formula>NOT(ISERROR(SEARCH("leer",I7)))</formula>
    </cfRule>
  </conditionalFormatting>
  <conditionalFormatting sqref="I7">
    <cfRule type="cellIs" dxfId="1840" priority="23" stopIfTrue="1" operator="equal">
      <formula>"-"</formula>
    </cfRule>
    <cfRule type="containsText" dxfId="1839" priority="24" stopIfTrue="1" operator="containsText" text="leer">
      <formula>NOT(ISERROR(SEARCH("leer",I7)))</formula>
    </cfRule>
  </conditionalFormatting>
  <conditionalFormatting sqref="I7">
    <cfRule type="cellIs" dxfId="1838" priority="21" stopIfTrue="1" operator="equal">
      <formula>"-"</formula>
    </cfRule>
    <cfRule type="containsText" dxfId="1837" priority="22" stopIfTrue="1" operator="containsText" text="leer">
      <formula>NOT(ISERROR(SEARCH("leer",I7)))</formula>
    </cfRule>
  </conditionalFormatting>
  <conditionalFormatting sqref="I7">
    <cfRule type="cellIs" dxfId="1836" priority="19" stopIfTrue="1" operator="equal">
      <formula>"-"</formula>
    </cfRule>
    <cfRule type="containsText" dxfId="1835" priority="20" stopIfTrue="1" operator="containsText" text="leer">
      <formula>NOT(ISERROR(SEARCH("leer",I7)))</formula>
    </cfRule>
  </conditionalFormatting>
  <conditionalFormatting sqref="H5:H11">
    <cfRule type="cellIs" dxfId="1834" priority="17" stopIfTrue="1" operator="equal">
      <formula>"-"</formula>
    </cfRule>
    <cfRule type="containsText" dxfId="1833" priority="18" stopIfTrue="1" operator="containsText" text="leer">
      <formula>NOT(ISERROR(SEARCH("leer",H5)))</formula>
    </cfRule>
  </conditionalFormatting>
  <conditionalFormatting sqref="H5:H11">
    <cfRule type="cellIs" dxfId="1832" priority="16" stopIfTrue="1" operator="equal">
      <formula>"-"</formula>
    </cfRule>
  </conditionalFormatting>
  <conditionalFormatting sqref="H5:H11">
    <cfRule type="cellIs" dxfId="1831" priority="14" stopIfTrue="1" operator="equal">
      <formula>"-"</formula>
    </cfRule>
    <cfRule type="containsText" dxfId="1830" priority="15" stopIfTrue="1" operator="containsText" text="leer">
      <formula>NOT(ISERROR(SEARCH("leer",H5)))</formula>
    </cfRule>
  </conditionalFormatting>
  <conditionalFormatting sqref="H5:H11">
    <cfRule type="cellIs" dxfId="1829" priority="13" stopIfTrue="1" operator="equal">
      <formula>"-"</formula>
    </cfRule>
  </conditionalFormatting>
  <conditionalFormatting sqref="H9:H10">
    <cfRule type="cellIs" dxfId="1828" priority="11" stopIfTrue="1" operator="equal">
      <formula>"-"</formula>
    </cfRule>
    <cfRule type="containsText" dxfId="1827" priority="12" stopIfTrue="1" operator="containsText" text="leer">
      <formula>NOT(ISERROR(SEARCH("leer",H9)))</formula>
    </cfRule>
  </conditionalFormatting>
  <conditionalFormatting sqref="H9:H10">
    <cfRule type="cellIs" dxfId="1826" priority="10" stopIfTrue="1" operator="equal">
      <formula>"-"</formula>
    </cfRule>
  </conditionalFormatting>
  <conditionalFormatting sqref="H9:H10">
    <cfRule type="cellIs" dxfId="1825" priority="8" stopIfTrue="1" operator="equal">
      <formula>"-"</formula>
    </cfRule>
    <cfRule type="containsText" dxfId="1824" priority="9" stopIfTrue="1" operator="containsText" text="leer">
      <formula>NOT(ISERROR(SEARCH("leer",H9)))</formula>
    </cfRule>
  </conditionalFormatting>
  <conditionalFormatting sqref="H9:H10">
    <cfRule type="cellIs" dxfId="1823" priority="7" stopIfTrue="1" operator="equal">
      <formula>"-"</formula>
    </cfRule>
  </conditionalFormatting>
  <conditionalFormatting sqref="G5:G8">
    <cfRule type="cellIs" dxfId="1822" priority="5" stopIfTrue="1" operator="equal">
      <formula>"-"</formula>
    </cfRule>
    <cfRule type="containsText" dxfId="1821" priority="6" stopIfTrue="1" operator="containsText" text="leer">
      <formula>NOT(ISERROR(SEARCH("leer",G5)))</formula>
    </cfRule>
  </conditionalFormatting>
  <conditionalFormatting sqref="G5:G8">
    <cfRule type="cellIs" dxfId="1820" priority="4" stopIfTrue="1" operator="equal">
      <formula>"-"</formula>
    </cfRule>
  </conditionalFormatting>
  <conditionalFormatting sqref="G5:G8">
    <cfRule type="cellIs" dxfId="1819" priority="2" stopIfTrue="1" operator="equal">
      <formula>"-"</formula>
    </cfRule>
    <cfRule type="containsText" dxfId="1818" priority="3" stopIfTrue="1" operator="containsText" text="leer">
      <formula>NOT(ISERROR(SEARCH("leer",G5)))</formula>
    </cfRule>
  </conditionalFormatting>
  <hyperlinks>
    <hyperlink ref="A1" location="Index!A1" display="zurück"/>
  </hyperlinks>
  <pageMargins left="0.79000000000000015" right="0.79000000000000015" top="0.98" bottom="0.98" header="0.51" footer="0.51"/>
  <pageSetup paperSize="9" scale="54" orientation="landscape" horizontalDpi="1200" verticalDpi="1200" r:id="rId1"/>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U193"/>
  <sheetViews>
    <sheetView showRuler="0" zoomScale="70" zoomScaleNormal="70" workbookViewId="0"/>
  </sheetViews>
  <sheetFormatPr baseColWidth="10" defaultColWidth="10.7109375" defaultRowHeight="12.75" x14ac:dyDescent="0.2"/>
  <cols>
    <col min="1" max="1" width="45.42578125" style="65" customWidth="1"/>
    <col min="2" max="2" width="8.42578125" style="45" bestFit="1" customWidth="1"/>
    <col min="3" max="3" width="8.140625" style="61" customWidth="1"/>
    <col min="4" max="4" width="12.28515625" style="8" customWidth="1"/>
    <col min="5" max="12" width="6.7109375" style="8" bestFit="1" customWidth="1"/>
    <col min="13" max="13" width="6.7109375" style="61" bestFit="1" customWidth="1"/>
    <col min="14" max="14" width="3" style="61" bestFit="1" customWidth="1"/>
    <col min="15" max="17" width="6.7109375" style="61" bestFit="1" customWidth="1"/>
    <col min="18" max="18" width="3" style="61" bestFit="1" customWidth="1"/>
    <col min="19" max="21" width="11.42578125" style="61" customWidth="1"/>
    <col min="22" max="16384" width="10.7109375" style="45"/>
  </cols>
  <sheetData>
    <row r="1" spans="1:21" s="5" customFormat="1" x14ac:dyDescent="0.2">
      <c r="A1" s="92" t="s">
        <v>1346</v>
      </c>
    </row>
    <row r="2" spans="1:21" s="5" customFormat="1" x14ac:dyDescent="0.2">
      <c r="A2" s="92"/>
    </row>
    <row r="3" spans="1:21" s="4" customFormat="1" x14ac:dyDescent="0.2">
      <c r="A3" s="86" t="s">
        <v>1347</v>
      </c>
      <c r="C3" s="5" t="s">
        <v>1348</v>
      </c>
      <c r="D3" s="5" t="s">
        <v>1349</v>
      </c>
      <c r="E3" s="23">
        <v>2004</v>
      </c>
      <c r="F3" s="23">
        <v>2005</v>
      </c>
      <c r="G3" s="23">
        <v>2006</v>
      </c>
      <c r="H3" s="23">
        <v>2007</v>
      </c>
      <c r="I3" s="23">
        <v>2008</v>
      </c>
      <c r="J3" s="23">
        <v>2009</v>
      </c>
      <c r="K3" s="23">
        <v>2010</v>
      </c>
      <c r="L3" s="23">
        <v>2011</v>
      </c>
      <c r="M3" s="23">
        <v>2012</v>
      </c>
      <c r="N3" s="5"/>
      <c r="O3" s="23">
        <v>2013</v>
      </c>
      <c r="P3" s="4">
        <v>2014</v>
      </c>
      <c r="Q3" s="314">
        <v>2015</v>
      </c>
      <c r="R3" s="313"/>
      <c r="S3" s="23"/>
      <c r="T3" s="23"/>
      <c r="U3" s="23"/>
    </row>
    <row r="4" spans="1:21" x14ac:dyDescent="0.2">
      <c r="A4" s="86"/>
      <c r="E4" s="101"/>
      <c r="F4" s="101"/>
      <c r="G4" s="101"/>
      <c r="H4" s="101"/>
      <c r="I4" s="68"/>
      <c r="J4" s="68"/>
      <c r="K4" s="68"/>
      <c r="L4" s="68"/>
      <c r="M4" s="8"/>
      <c r="N4" s="8"/>
      <c r="O4" s="8"/>
      <c r="P4" s="8"/>
      <c r="Q4" s="307"/>
      <c r="R4" s="307"/>
      <c r="S4" s="83"/>
      <c r="T4" s="83"/>
      <c r="U4" s="83"/>
    </row>
    <row r="5" spans="1:21" ht="25.5" x14ac:dyDescent="0.2">
      <c r="A5" s="65" t="s">
        <v>1350</v>
      </c>
      <c r="B5" s="45" t="s">
        <v>1351</v>
      </c>
      <c r="C5" s="61">
        <v>1</v>
      </c>
      <c r="D5" s="8" t="s">
        <v>1352</v>
      </c>
      <c r="E5" s="29">
        <v>3153</v>
      </c>
      <c r="F5" s="29">
        <v>2876</v>
      </c>
      <c r="G5" s="29">
        <v>2021</v>
      </c>
      <c r="H5" s="29">
        <v>1642</v>
      </c>
      <c r="I5" s="68">
        <v>3541</v>
      </c>
      <c r="J5" s="68">
        <v>2221</v>
      </c>
      <c r="K5" s="68">
        <v>2555</v>
      </c>
      <c r="L5" s="68">
        <v>2980</v>
      </c>
      <c r="M5" s="165">
        <v>2991</v>
      </c>
      <c r="N5" s="165" t="s">
        <v>2413</v>
      </c>
      <c r="O5" s="8">
        <v>2042</v>
      </c>
      <c r="P5" s="8">
        <v>3489</v>
      </c>
      <c r="Q5" s="307">
        <v>4847</v>
      </c>
      <c r="R5" s="307"/>
      <c r="S5" s="45"/>
      <c r="T5" s="45"/>
      <c r="U5" s="45"/>
    </row>
    <row r="6" spans="1:21" ht="25.5" x14ac:dyDescent="0.2">
      <c r="A6" s="65" t="s">
        <v>1353</v>
      </c>
      <c r="B6" s="45" t="s">
        <v>1354</v>
      </c>
      <c r="C6" s="61">
        <v>2</v>
      </c>
      <c r="D6" s="8" t="s">
        <v>1355</v>
      </c>
      <c r="E6" s="29">
        <v>94.5</v>
      </c>
      <c r="F6" s="29">
        <v>101.1</v>
      </c>
      <c r="G6" s="29">
        <v>103.9</v>
      </c>
      <c r="H6" s="29">
        <v>102.1</v>
      </c>
      <c r="I6" s="68">
        <v>88.1</v>
      </c>
      <c r="J6" s="89">
        <v>95.7</v>
      </c>
      <c r="K6" s="68">
        <v>98.9</v>
      </c>
      <c r="L6" s="68">
        <v>96.7</v>
      </c>
      <c r="M6" s="207">
        <v>98.8</v>
      </c>
      <c r="N6" s="8"/>
      <c r="O6" s="8">
        <v>101.4</v>
      </c>
      <c r="P6" s="8">
        <v>101.4</v>
      </c>
      <c r="Q6" s="307">
        <v>99.4</v>
      </c>
      <c r="R6" s="307" t="s">
        <v>2414</v>
      </c>
      <c r="S6" s="45"/>
      <c r="T6" s="45"/>
      <c r="U6" s="45"/>
    </row>
    <row r="7" spans="1:21" x14ac:dyDescent="0.2">
      <c r="M7" s="68"/>
      <c r="N7" s="68"/>
      <c r="R7" s="45"/>
      <c r="S7" s="45"/>
      <c r="T7" s="45"/>
      <c r="U7" s="45"/>
    </row>
    <row r="8" spans="1:21" x14ac:dyDescent="0.2">
      <c r="M8" s="68"/>
      <c r="N8" s="68"/>
      <c r="R8" s="45"/>
      <c r="S8" s="45"/>
      <c r="T8" s="45"/>
      <c r="U8" s="45"/>
    </row>
    <row r="9" spans="1:21" x14ac:dyDescent="0.2">
      <c r="R9" s="45"/>
      <c r="S9" s="45"/>
      <c r="T9" s="45"/>
      <c r="U9" s="45"/>
    </row>
    <row r="10" spans="1:21" x14ac:dyDescent="0.2">
      <c r="A10" s="153"/>
      <c r="R10" s="45"/>
      <c r="S10" s="45"/>
      <c r="T10" s="45"/>
      <c r="U10" s="45"/>
    </row>
    <row r="11" spans="1:21" x14ac:dyDescent="0.2">
      <c r="A11" s="181" t="s">
        <v>1356</v>
      </c>
      <c r="B11" s="197"/>
      <c r="C11" s="197"/>
      <c r="D11" s="23"/>
      <c r="E11" s="23"/>
      <c r="F11" s="23"/>
      <c r="G11" s="23"/>
      <c r="H11" s="23"/>
      <c r="I11" s="23"/>
      <c r="J11" s="23"/>
      <c r="K11" s="23"/>
      <c r="L11" s="23"/>
      <c r="R11" s="45"/>
      <c r="S11" s="45"/>
      <c r="T11" s="45"/>
      <c r="U11" s="45"/>
    </row>
    <row r="12" spans="1:21" x14ac:dyDescent="0.2">
      <c r="A12" s="181" t="s">
        <v>1357</v>
      </c>
      <c r="B12" s="197"/>
      <c r="C12" s="197"/>
      <c r="R12" s="45"/>
      <c r="S12" s="45"/>
      <c r="T12" s="45"/>
      <c r="U12" s="45"/>
    </row>
    <row r="13" spans="1:21" x14ac:dyDescent="0.2">
      <c r="A13" s="181" t="s">
        <v>1358</v>
      </c>
      <c r="B13" s="197"/>
      <c r="C13" s="197"/>
      <c r="R13" s="45"/>
      <c r="S13" s="45"/>
      <c r="T13" s="45"/>
      <c r="U13" s="45"/>
    </row>
    <row r="14" spans="1:21" x14ac:dyDescent="0.2">
      <c r="A14" s="181" t="s">
        <v>1359</v>
      </c>
      <c r="B14" s="197"/>
      <c r="C14" s="197"/>
      <c r="R14" s="45"/>
      <c r="S14" s="45"/>
      <c r="T14" s="45"/>
      <c r="U14" s="45"/>
    </row>
    <row r="15" spans="1:21" x14ac:dyDescent="0.2">
      <c r="R15" s="45"/>
      <c r="S15" s="45"/>
      <c r="T15" s="45"/>
      <c r="U15" s="45"/>
    </row>
    <row r="16" spans="1:21" x14ac:dyDescent="0.2">
      <c r="R16" s="45"/>
      <c r="S16" s="45"/>
      <c r="T16" s="45"/>
      <c r="U16" s="45"/>
    </row>
    <row r="17" spans="1:21" x14ac:dyDescent="0.2">
      <c r="R17" s="45"/>
      <c r="S17" s="45"/>
      <c r="T17" s="45"/>
      <c r="U17" s="45"/>
    </row>
    <row r="18" spans="1:21" x14ac:dyDescent="0.2">
      <c r="A18" s="162"/>
      <c r="R18" s="45"/>
      <c r="S18" s="45"/>
      <c r="T18" s="45"/>
      <c r="U18" s="45"/>
    </row>
    <row r="19" spans="1:21" x14ac:dyDescent="0.2">
      <c r="R19" s="45"/>
      <c r="S19" s="45"/>
      <c r="T19" s="45"/>
      <c r="U19" s="45"/>
    </row>
    <row r="20" spans="1:21" x14ac:dyDescent="0.2">
      <c r="R20" s="45"/>
      <c r="S20" s="45"/>
      <c r="T20" s="45"/>
      <c r="U20" s="45"/>
    </row>
    <row r="21" spans="1:21" x14ac:dyDescent="0.2">
      <c r="R21" s="45"/>
      <c r="S21" s="45"/>
      <c r="T21" s="45"/>
      <c r="U21" s="45"/>
    </row>
    <row r="22" spans="1:21" x14ac:dyDescent="0.2">
      <c r="R22" s="45"/>
      <c r="S22" s="45"/>
      <c r="T22" s="45"/>
      <c r="U22" s="45"/>
    </row>
    <row r="23" spans="1:21" x14ac:dyDescent="0.2">
      <c r="R23" s="45"/>
      <c r="S23" s="45"/>
      <c r="T23" s="45"/>
      <c r="U23" s="45"/>
    </row>
    <row r="24" spans="1:21" x14ac:dyDescent="0.2">
      <c r="R24" s="45"/>
      <c r="S24" s="45"/>
      <c r="T24" s="45"/>
      <c r="U24" s="45"/>
    </row>
    <row r="25" spans="1:21" x14ac:dyDescent="0.2">
      <c r="R25" s="45"/>
      <c r="S25" s="45"/>
      <c r="T25" s="45"/>
      <c r="U25" s="45"/>
    </row>
    <row r="26" spans="1:21" x14ac:dyDescent="0.2">
      <c r="R26" s="45"/>
      <c r="S26" s="45"/>
      <c r="T26" s="45"/>
      <c r="U26" s="45"/>
    </row>
    <row r="27" spans="1:21" x14ac:dyDescent="0.2">
      <c r="R27" s="45"/>
      <c r="S27" s="45"/>
      <c r="T27" s="45"/>
      <c r="U27" s="45"/>
    </row>
    <row r="28" spans="1:21" x14ac:dyDescent="0.2">
      <c r="R28" s="45"/>
      <c r="S28" s="45"/>
      <c r="T28" s="45"/>
      <c r="U28" s="45"/>
    </row>
    <row r="29" spans="1:21" x14ac:dyDescent="0.2">
      <c r="R29" s="45"/>
      <c r="S29" s="45"/>
      <c r="T29" s="45"/>
      <c r="U29" s="45"/>
    </row>
    <row r="30" spans="1:21" x14ac:dyDescent="0.2">
      <c r="R30" s="45"/>
      <c r="S30" s="45"/>
      <c r="T30" s="45"/>
      <c r="U30" s="45"/>
    </row>
    <row r="31" spans="1:21" x14ac:dyDescent="0.2">
      <c r="R31" s="45"/>
      <c r="S31" s="45"/>
      <c r="T31" s="45"/>
      <c r="U31" s="45"/>
    </row>
    <row r="32" spans="1:21" x14ac:dyDescent="0.2">
      <c r="R32" s="45"/>
      <c r="S32" s="45"/>
      <c r="T32" s="45"/>
      <c r="U32" s="45"/>
    </row>
    <row r="33" spans="18:21" x14ac:dyDescent="0.2">
      <c r="R33" s="45"/>
      <c r="S33" s="45"/>
      <c r="T33" s="45"/>
      <c r="U33" s="45"/>
    </row>
    <row r="34" spans="18:21" x14ac:dyDescent="0.2">
      <c r="R34" s="45"/>
      <c r="S34" s="45"/>
      <c r="T34" s="45"/>
      <c r="U34" s="45"/>
    </row>
    <row r="35" spans="18:21" x14ac:dyDescent="0.2">
      <c r="R35" s="45"/>
      <c r="S35" s="45"/>
      <c r="T35" s="45"/>
      <c r="U35" s="45"/>
    </row>
    <row r="36" spans="18:21" x14ac:dyDescent="0.2">
      <c r="R36" s="45"/>
      <c r="S36" s="45"/>
      <c r="T36" s="45"/>
      <c r="U36" s="45"/>
    </row>
    <row r="37" spans="18:21" x14ac:dyDescent="0.2">
      <c r="R37" s="45"/>
      <c r="S37" s="45"/>
      <c r="T37" s="45"/>
      <c r="U37" s="45"/>
    </row>
    <row r="38" spans="18:21" x14ac:dyDescent="0.2">
      <c r="R38" s="45"/>
      <c r="S38" s="45"/>
      <c r="T38" s="45"/>
      <c r="U38" s="45"/>
    </row>
    <row r="39" spans="18:21" x14ac:dyDescent="0.2">
      <c r="R39" s="45"/>
      <c r="S39" s="45"/>
      <c r="T39" s="45"/>
      <c r="U39" s="45"/>
    </row>
    <row r="40" spans="18:21" x14ac:dyDescent="0.2">
      <c r="R40" s="45"/>
      <c r="S40" s="45"/>
      <c r="T40" s="45"/>
      <c r="U40" s="45"/>
    </row>
    <row r="41" spans="18:21" x14ac:dyDescent="0.2">
      <c r="R41" s="45"/>
      <c r="S41" s="45"/>
      <c r="T41" s="45"/>
      <c r="U41" s="45"/>
    </row>
    <row r="42" spans="18:21" x14ac:dyDescent="0.2">
      <c r="R42" s="45"/>
      <c r="S42" s="45"/>
      <c r="T42" s="45"/>
      <c r="U42" s="45"/>
    </row>
    <row r="43" spans="18:21" x14ac:dyDescent="0.2">
      <c r="R43" s="45"/>
      <c r="S43" s="45"/>
      <c r="T43" s="45"/>
      <c r="U43" s="45"/>
    </row>
    <row r="44" spans="18:21" x14ac:dyDescent="0.2">
      <c r="R44" s="45"/>
      <c r="S44" s="45"/>
      <c r="T44" s="45"/>
      <c r="U44" s="45"/>
    </row>
    <row r="45" spans="18:21" x14ac:dyDescent="0.2">
      <c r="R45" s="45"/>
      <c r="S45" s="45"/>
      <c r="T45" s="45"/>
      <c r="U45" s="45"/>
    </row>
    <row r="46" spans="18:21" x14ac:dyDescent="0.2">
      <c r="R46" s="45"/>
      <c r="S46" s="45"/>
      <c r="T46" s="45"/>
      <c r="U46" s="45"/>
    </row>
    <row r="47" spans="18:21" x14ac:dyDescent="0.2">
      <c r="R47" s="45"/>
      <c r="S47" s="45"/>
      <c r="T47" s="45"/>
      <c r="U47" s="45"/>
    </row>
    <row r="48" spans="18:21" x14ac:dyDescent="0.2">
      <c r="R48" s="45"/>
      <c r="S48" s="45"/>
      <c r="T48" s="45"/>
      <c r="U48" s="45"/>
    </row>
    <row r="49" spans="18:21" x14ac:dyDescent="0.2">
      <c r="R49" s="45"/>
      <c r="S49" s="45"/>
      <c r="T49" s="45"/>
      <c r="U49" s="45"/>
    </row>
    <row r="50" spans="18:21" x14ac:dyDescent="0.2">
      <c r="R50" s="45"/>
      <c r="S50" s="45"/>
      <c r="T50" s="45"/>
      <c r="U50" s="45"/>
    </row>
    <row r="51" spans="18:21" x14ac:dyDescent="0.2">
      <c r="R51" s="45"/>
      <c r="S51" s="45"/>
      <c r="T51" s="45"/>
      <c r="U51" s="45"/>
    </row>
    <row r="52" spans="18:21" x14ac:dyDescent="0.2">
      <c r="R52" s="45"/>
      <c r="S52" s="45"/>
      <c r="T52" s="45"/>
      <c r="U52" s="45"/>
    </row>
    <row r="53" spans="18:21" x14ac:dyDescent="0.2">
      <c r="R53" s="45"/>
      <c r="S53" s="45"/>
      <c r="T53" s="45"/>
      <c r="U53" s="45"/>
    </row>
    <row r="54" spans="18:21" x14ac:dyDescent="0.2">
      <c r="R54" s="45"/>
      <c r="S54" s="45"/>
      <c r="T54" s="45"/>
      <c r="U54" s="45"/>
    </row>
    <row r="55" spans="18:21" x14ac:dyDescent="0.2">
      <c r="R55" s="45"/>
      <c r="S55" s="45"/>
      <c r="T55" s="45"/>
      <c r="U55" s="45"/>
    </row>
    <row r="56" spans="18:21" x14ac:dyDescent="0.2">
      <c r="R56" s="45"/>
      <c r="S56" s="45"/>
      <c r="T56" s="45"/>
      <c r="U56" s="45"/>
    </row>
    <row r="57" spans="18:21" x14ac:dyDescent="0.2">
      <c r="R57" s="45"/>
      <c r="S57" s="45"/>
      <c r="T57" s="45"/>
      <c r="U57" s="45"/>
    </row>
    <row r="58" spans="18:21" x14ac:dyDescent="0.2">
      <c r="R58" s="45"/>
      <c r="S58" s="45"/>
      <c r="T58" s="45"/>
      <c r="U58" s="45"/>
    </row>
    <row r="59" spans="18:21" x14ac:dyDescent="0.2">
      <c r="R59" s="45"/>
      <c r="S59" s="45"/>
      <c r="T59" s="45"/>
      <c r="U59" s="45"/>
    </row>
    <row r="60" spans="18:21" x14ac:dyDescent="0.2">
      <c r="R60" s="45"/>
      <c r="S60" s="45"/>
      <c r="T60" s="45"/>
      <c r="U60" s="45"/>
    </row>
    <row r="61" spans="18:21" x14ac:dyDescent="0.2">
      <c r="R61" s="45"/>
      <c r="S61" s="45"/>
      <c r="T61" s="45"/>
      <c r="U61" s="45"/>
    </row>
    <row r="62" spans="18:21" x14ac:dyDescent="0.2">
      <c r="R62" s="45"/>
      <c r="S62" s="45"/>
      <c r="T62" s="45"/>
      <c r="U62" s="45"/>
    </row>
    <row r="63" spans="18:21" x14ac:dyDescent="0.2">
      <c r="R63" s="45"/>
      <c r="S63" s="45"/>
      <c r="T63" s="45"/>
      <c r="U63" s="45"/>
    </row>
    <row r="64" spans="18:21" x14ac:dyDescent="0.2">
      <c r="R64" s="45"/>
      <c r="S64" s="45"/>
      <c r="T64" s="45"/>
      <c r="U64" s="45"/>
    </row>
    <row r="65" spans="18:21" x14ac:dyDescent="0.2">
      <c r="R65" s="45"/>
      <c r="S65" s="45"/>
      <c r="T65" s="45"/>
      <c r="U65" s="45"/>
    </row>
    <row r="66" spans="18:21" x14ac:dyDescent="0.2">
      <c r="R66" s="45"/>
      <c r="S66" s="45"/>
      <c r="T66" s="45"/>
      <c r="U66" s="45"/>
    </row>
    <row r="67" spans="18:21" x14ac:dyDescent="0.2">
      <c r="R67" s="45"/>
      <c r="S67" s="45"/>
      <c r="T67" s="45"/>
      <c r="U67" s="45"/>
    </row>
    <row r="68" spans="18:21" x14ac:dyDescent="0.2">
      <c r="R68" s="45"/>
      <c r="S68" s="45"/>
      <c r="T68" s="45"/>
      <c r="U68" s="45"/>
    </row>
    <row r="69" spans="18:21" x14ac:dyDescent="0.2">
      <c r="R69" s="45"/>
      <c r="S69" s="45"/>
      <c r="T69" s="45"/>
      <c r="U69" s="45"/>
    </row>
    <row r="70" spans="18:21" x14ac:dyDescent="0.2">
      <c r="R70" s="45"/>
      <c r="S70" s="45"/>
      <c r="T70" s="45"/>
      <c r="U70" s="45"/>
    </row>
    <row r="71" spans="18:21" x14ac:dyDescent="0.2">
      <c r="R71" s="45"/>
      <c r="S71" s="45"/>
      <c r="T71" s="45"/>
      <c r="U71" s="45"/>
    </row>
    <row r="72" spans="18:21" x14ac:dyDescent="0.2">
      <c r="R72" s="45"/>
      <c r="S72" s="45"/>
      <c r="T72" s="45"/>
      <c r="U72" s="45"/>
    </row>
    <row r="73" spans="18:21" x14ac:dyDescent="0.2">
      <c r="R73" s="45"/>
      <c r="S73" s="45"/>
      <c r="T73" s="45"/>
      <c r="U73" s="45"/>
    </row>
    <row r="74" spans="18:21" x14ac:dyDescent="0.2">
      <c r="R74" s="45"/>
      <c r="S74" s="45"/>
      <c r="T74" s="45"/>
      <c r="U74" s="45"/>
    </row>
    <row r="75" spans="18:21" x14ac:dyDescent="0.2">
      <c r="R75" s="45"/>
      <c r="S75" s="45"/>
      <c r="T75" s="45"/>
      <c r="U75" s="45"/>
    </row>
    <row r="76" spans="18:21" x14ac:dyDescent="0.2">
      <c r="R76" s="45"/>
      <c r="S76" s="45"/>
      <c r="T76" s="45"/>
      <c r="U76" s="45"/>
    </row>
    <row r="77" spans="18:21" x14ac:dyDescent="0.2">
      <c r="R77" s="45"/>
      <c r="S77" s="45"/>
      <c r="T77" s="45"/>
      <c r="U77" s="45"/>
    </row>
    <row r="78" spans="18:21" x14ac:dyDescent="0.2">
      <c r="R78" s="45"/>
      <c r="S78" s="45"/>
      <c r="T78" s="45"/>
      <c r="U78" s="45"/>
    </row>
    <row r="79" spans="18:21" x14ac:dyDescent="0.2">
      <c r="R79" s="45"/>
      <c r="S79" s="45"/>
      <c r="T79" s="45"/>
      <c r="U79" s="45"/>
    </row>
    <row r="80" spans="18:21" x14ac:dyDescent="0.2">
      <c r="R80" s="45"/>
      <c r="S80" s="45"/>
      <c r="T80" s="45"/>
      <c r="U80" s="45"/>
    </row>
    <row r="81" spans="18:21" x14ac:dyDescent="0.2">
      <c r="R81" s="45"/>
      <c r="S81" s="45"/>
      <c r="T81" s="45"/>
      <c r="U81" s="45"/>
    </row>
    <row r="82" spans="18:21" x14ac:dyDescent="0.2">
      <c r="R82" s="45"/>
      <c r="S82" s="45"/>
      <c r="T82" s="45"/>
      <c r="U82" s="45"/>
    </row>
    <row r="83" spans="18:21" x14ac:dyDescent="0.2">
      <c r="R83" s="45"/>
      <c r="S83" s="45"/>
      <c r="T83" s="45"/>
      <c r="U83" s="45"/>
    </row>
    <row r="84" spans="18:21" x14ac:dyDescent="0.2">
      <c r="R84" s="45"/>
      <c r="S84" s="45"/>
      <c r="T84" s="45"/>
      <c r="U84" s="45"/>
    </row>
    <row r="85" spans="18:21" x14ac:dyDescent="0.2">
      <c r="R85" s="45"/>
      <c r="S85" s="45"/>
      <c r="T85" s="45"/>
      <c r="U85" s="45"/>
    </row>
    <row r="86" spans="18:21" x14ac:dyDescent="0.2">
      <c r="R86" s="45"/>
      <c r="S86" s="45"/>
      <c r="T86" s="45"/>
      <c r="U86" s="45"/>
    </row>
    <row r="87" spans="18:21" x14ac:dyDescent="0.2">
      <c r="R87" s="45"/>
      <c r="S87" s="45"/>
      <c r="T87" s="45"/>
      <c r="U87" s="45"/>
    </row>
    <row r="88" spans="18:21" x14ac:dyDescent="0.2">
      <c r="R88" s="45"/>
      <c r="S88" s="45"/>
      <c r="T88" s="45"/>
      <c r="U88" s="45"/>
    </row>
    <row r="89" spans="18:21" x14ac:dyDescent="0.2">
      <c r="R89" s="45"/>
      <c r="S89" s="45"/>
      <c r="T89" s="45"/>
      <c r="U89" s="45"/>
    </row>
    <row r="90" spans="18:21" x14ac:dyDescent="0.2">
      <c r="R90" s="45"/>
      <c r="S90" s="45"/>
      <c r="T90" s="45"/>
      <c r="U90" s="45"/>
    </row>
    <row r="91" spans="18:21" x14ac:dyDescent="0.2">
      <c r="R91" s="45"/>
      <c r="S91" s="45"/>
      <c r="T91" s="45"/>
      <c r="U91" s="45"/>
    </row>
    <row r="92" spans="18:21" x14ac:dyDescent="0.2">
      <c r="R92" s="45"/>
      <c r="S92" s="45"/>
      <c r="T92" s="45"/>
      <c r="U92" s="45"/>
    </row>
    <row r="93" spans="18:21" x14ac:dyDescent="0.2">
      <c r="R93" s="45"/>
      <c r="S93" s="45"/>
      <c r="T93" s="45"/>
      <c r="U93" s="45"/>
    </row>
    <row r="94" spans="18:21" x14ac:dyDescent="0.2">
      <c r="R94" s="45"/>
      <c r="S94" s="45"/>
      <c r="T94" s="45"/>
      <c r="U94" s="45"/>
    </row>
    <row r="95" spans="18:21" x14ac:dyDescent="0.2">
      <c r="R95" s="45"/>
      <c r="S95" s="45"/>
      <c r="T95" s="45"/>
      <c r="U95" s="45"/>
    </row>
    <row r="96" spans="18:21" x14ac:dyDescent="0.2">
      <c r="R96" s="45"/>
      <c r="S96" s="45"/>
      <c r="T96" s="45"/>
      <c r="U96" s="45"/>
    </row>
    <row r="97" spans="18:21" x14ac:dyDescent="0.2">
      <c r="R97" s="45"/>
      <c r="S97" s="45"/>
      <c r="T97" s="45"/>
      <c r="U97" s="45"/>
    </row>
    <row r="98" spans="18:21" x14ac:dyDescent="0.2">
      <c r="R98" s="45"/>
      <c r="S98" s="45"/>
      <c r="T98" s="45"/>
      <c r="U98" s="45"/>
    </row>
    <row r="99" spans="18:21" x14ac:dyDescent="0.2">
      <c r="R99" s="45"/>
      <c r="S99" s="45"/>
      <c r="T99" s="45"/>
      <c r="U99" s="45"/>
    </row>
    <row r="100" spans="18:21" x14ac:dyDescent="0.2">
      <c r="R100" s="45"/>
      <c r="S100" s="45"/>
      <c r="T100" s="45"/>
      <c r="U100" s="45"/>
    </row>
    <row r="101" spans="18:21" x14ac:dyDescent="0.2">
      <c r="R101" s="45"/>
      <c r="S101" s="45"/>
      <c r="T101" s="45"/>
      <c r="U101" s="45"/>
    </row>
    <row r="102" spans="18:21" x14ac:dyDescent="0.2">
      <c r="R102" s="45"/>
      <c r="S102" s="45"/>
      <c r="T102" s="45"/>
      <c r="U102" s="45"/>
    </row>
    <row r="103" spans="18:21" x14ac:dyDescent="0.2">
      <c r="R103" s="45"/>
      <c r="S103" s="45"/>
      <c r="T103" s="45"/>
      <c r="U103" s="45"/>
    </row>
    <row r="104" spans="18:21" x14ac:dyDescent="0.2">
      <c r="R104" s="45"/>
      <c r="S104" s="45"/>
      <c r="T104" s="45"/>
      <c r="U104" s="45"/>
    </row>
    <row r="105" spans="18:21" x14ac:dyDescent="0.2">
      <c r="R105" s="45"/>
      <c r="S105" s="45"/>
      <c r="T105" s="45"/>
      <c r="U105" s="45"/>
    </row>
    <row r="106" spans="18:21" x14ac:dyDescent="0.2">
      <c r="R106" s="45"/>
      <c r="S106" s="45"/>
      <c r="T106" s="45"/>
      <c r="U106" s="45"/>
    </row>
    <row r="107" spans="18:21" x14ac:dyDescent="0.2">
      <c r="R107" s="45"/>
      <c r="S107" s="45"/>
      <c r="T107" s="45"/>
      <c r="U107" s="45"/>
    </row>
    <row r="108" spans="18:21" x14ac:dyDescent="0.2">
      <c r="R108" s="45"/>
      <c r="S108" s="45"/>
      <c r="T108" s="45"/>
      <c r="U108" s="45"/>
    </row>
    <row r="109" spans="18:21" x14ac:dyDescent="0.2">
      <c r="R109" s="45"/>
      <c r="S109" s="45"/>
      <c r="T109" s="45"/>
      <c r="U109" s="45"/>
    </row>
    <row r="110" spans="18:21" x14ac:dyDescent="0.2">
      <c r="R110" s="45"/>
      <c r="S110" s="45"/>
      <c r="T110" s="45"/>
      <c r="U110" s="45"/>
    </row>
    <row r="111" spans="18:21" x14ac:dyDescent="0.2">
      <c r="R111" s="45"/>
      <c r="S111" s="45"/>
      <c r="T111" s="45"/>
      <c r="U111" s="45"/>
    </row>
    <row r="112" spans="18:21" x14ac:dyDescent="0.2">
      <c r="R112" s="45"/>
      <c r="S112" s="45"/>
      <c r="T112" s="45"/>
      <c r="U112" s="45"/>
    </row>
    <row r="113" spans="18:21" x14ac:dyDescent="0.2">
      <c r="R113" s="45"/>
      <c r="S113" s="45"/>
      <c r="T113" s="45"/>
      <c r="U113" s="45"/>
    </row>
    <row r="114" spans="18:21" x14ac:dyDescent="0.2">
      <c r="R114" s="45"/>
      <c r="S114" s="45"/>
      <c r="T114" s="45"/>
      <c r="U114" s="45"/>
    </row>
    <row r="115" spans="18:21" x14ac:dyDescent="0.2">
      <c r="R115" s="45"/>
      <c r="S115" s="45"/>
      <c r="T115" s="45"/>
      <c r="U115" s="45"/>
    </row>
    <row r="116" spans="18:21" x14ac:dyDescent="0.2">
      <c r="R116" s="45"/>
      <c r="S116" s="45"/>
      <c r="T116" s="45"/>
      <c r="U116" s="45"/>
    </row>
    <row r="117" spans="18:21" x14ac:dyDescent="0.2">
      <c r="R117" s="45"/>
      <c r="S117" s="45"/>
      <c r="T117" s="45"/>
      <c r="U117" s="45"/>
    </row>
    <row r="118" spans="18:21" x14ac:dyDescent="0.2">
      <c r="R118" s="45"/>
      <c r="S118" s="45"/>
      <c r="T118" s="45"/>
      <c r="U118" s="45"/>
    </row>
    <row r="119" spans="18:21" x14ac:dyDescent="0.2">
      <c r="R119" s="45"/>
      <c r="S119" s="45"/>
      <c r="T119" s="45"/>
      <c r="U119" s="45"/>
    </row>
    <row r="120" spans="18:21" x14ac:dyDescent="0.2">
      <c r="R120" s="45"/>
      <c r="S120" s="45"/>
      <c r="T120" s="45"/>
      <c r="U120" s="45"/>
    </row>
    <row r="121" spans="18:21" x14ac:dyDescent="0.2">
      <c r="R121" s="45"/>
      <c r="S121" s="45"/>
      <c r="T121" s="45"/>
      <c r="U121" s="45"/>
    </row>
    <row r="122" spans="18:21" x14ac:dyDescent="0.2">
      <c r="R122" s="45"/>
      <c r="S122" s="45"/>
      <c r="T122" s="45"/>
      <c r="U122" s="45"/>
    </row>
    <row r="123" spans="18:21" x14ac:dyDescent="0.2">
      <c r="R123" s="45"/>
      <c r="S123" s="45"/>
      <c r="T123" s="45"/>
      <c r="U123" s="45"/>
    </row>
    <row r="124" spans="18:21" x14ac:dyDescent="0.2">
      <c r="R124" s="45"/>
      <c r="S124" s="45"/>
      <c r="T124" s="45"/>
      <c r="U124" s="45"/>
    </row>
    <row r="125" spans="18:21" x14ac:dyDescent="0.2">
      <c r="R125" s="45"/>
      <c r="S125" s="45"/>
      <c r="T125" s="45"/>
      <c r="U125" s="45"/>
    </row>
    <row r="126" spans="18:21" x14ac:dyDescent="0.2">
      <c r="R126" s="45"/>
      <c r="S126" s="45"/>
      <c r="T126" s="45"/>
      <c r="U126" s="45"/>
    </row>
    <row r="127" spans="18:21" x14ac:dyDescent="0.2">
      <c r="R127" s="45"/>
      <c r="S127" s="45"/>
      <c r="T127" s="45"/>
      <c r="U127" s="45"/>
    </row>
    <row r="128" spans="18:21" x14ac:dyDescent="0.2">
      <c r="R128" s="45"/>
      <c r="S128" s="45"/>
      <c r="T128" s="45"/>
      <c r="U128" s="45"/>
    </row>
    <row r="129" spans="18:21" x14ac:dyDescent="0.2">
      <c r="R129" s="45"/>
      <c r="S129" s="45"/>
      <c r="T129" s="45"/>
      <c r="U129" s="45"/>
    </row>
    <row r="130" spans="18:21" x14ac:dyDescent="0.2">
      <c r="R130" s="45"/>
      <c r="S130" s="45"/>
      <c r="T130" s="45"/>
      <c r="U130" s="45"/>
    </row>
    <row r="131" spans="18:21" x14ac:dyDescent="0.2">
      <c r="R131" s="45"/>
      <c r="S131" s="45"/>
      <c r="T131" s="45"/>
      <c r="U131" s="45"/>
    </row>
    <row r="132" spans="18:21" x14ac:dyDescent="0.2">
      <c r="R132" s="45"/>
      <c r="S132" s="45"/>
      <c r="T132" s="45"/>
      <c r="U132" s="45"/>
    </row>
    <row r="133" spans="18:21" x14ac:dyDescent="0.2">
      <c r="R133" s="45"/>
      <c r="S133" s="45"/>
      <c r="T133" s="45"/>
      <c r="U133" s="45"/>
    </row>
    <row r="134" spans="18:21" x14ac:dyDescent="0.2">
      <c r="R134" s="45"/>
      <c r="S134" s="45"/>
      <c r="T134" s="45"/>
      <c r="U134" s="45"/>
    </row>
    <row r="135" spans="18:21" x14ac:dyDescent="0.2">
      <c r="R135" s="45"/>
      <c r="S135" s="45"/>
      <c r="T135" s="45"/>
      <c r="U135" s="45"/>
    </row>
    <row r="136" spans="18:21" x14ac:dyDescent="0.2">
      <c r="R136" s="45"/>
      <c r="S136" s="45"/>
      <c r="T136" s="45"/>
      <c r="U136" s="45"/>
    </row>
    <row r="137" spans="18:21" x14ac:dyDescent="0.2">
      <c r="R137" s="45"/>
      <c r="S137" s="45"/>
      <c r="T137" s="45"/>
      <c r="U137" s="45"/>
    </row>
    <row r="138" spans="18:21" x14ac:dyDescent="0.2">
      <c r="R138" s="45"/>
      <c r="S138" s="45"/>
      <c r="T138" s="45"/>
      <c r="U138" s="45"/>
    </row>
    <row r="139" spans="18:21" x14ac:dyDescent="0.2">
      <c r="R139" s="45"/>
      <c r="S139" s="45"/>
      <c r="T139" s="45"/>
      <c r="U139" s="45"/>
    </row>
    <row r="140" spans="18:21" x14ac:dyDescent="0.2">
      <c r="R140" s="45"/>
      <c r="S140" s="45"/>
      <c r="T140" s="45"/>
      <c r="U140" s="45"/>
    </row>
    <row r="141" spans="18:21" x14ac:dyDescent="0.2">
      <c r="R141" s="45"/>
      <c r="S141" s="45"/>
      <c r="T141" s="45"/>
      <c r="U141" s="45"/>
    </row>
    <row r="142" spans="18:21" x14ac:dyDescent="0.2">
      <c r="R142" s="45"/>
      <c r="S142" s="45"/>
      <c r="T142" s="45"/>
      <c r="U142" s="45"/>
    </row>
    <row r="143" spans="18:21" x14ac:dyDescent="0.2">
      <c r="R143" s="45"/>
      <c r="S143" s="45"/>
      <c r="T143" s="45"/>
      <c r="U143" s="45"/>
    </row>
    <row r="144" spans="18:21" x14ac:dyDescent="0.2">
      <c r="R144" s="45"/>
      <c r="S144" s="45"/>
      <c r="T144" s="45"/>
      <c r="U144" s="45"/>
    </row>
    <row r="145" spans="18:21" x14ac:dyDescent="0.2">
      <c r="R145" s="45"/>
      <c r="S145" s="45"/>
      <c r="T145" s="45"/>
      <c r="U145" s="45"/>
    </row>
    <row r="146" spans="18:21" x14ac:dyDescent="0.2">
      <c r="R146" s="45"/>
      <c r="S146" s="45"/>
      <c r="T146" s="45"/>
      <c r="U146" s="45"/>
    </row>
    <row r="147" spans="18:21" x14ac:dyDescent="0.2">
      <c r="R147" s="45"/>
      <c r="S147" s="45"/>
      <c r="T147" s="45"/>
      <c r="U147" s="45"/>
    </row>
    <row r="148" spans="18:21" x14ac:dyDescent="0.2">
      <c r="R148" s="45"/>
      <c r="S148" s="45"/>
      <c r="T148" s="45"/>
      <c r="U148" s="45"/>
    </row>
    <row r="149" spans="18:21" x14ac:dyDescent="0.2">
      <c r="R149" s="45"/>
      <c r="S149" s="45"/>
      <c r="T149" s="45"/>
      <c r="U149" s="45"/>
    </row>
    <row r="150" spans="18:21" x14ac:dyDescent="0.2">
      <c r="R150" s="45"/>
      <c r="S150" s="45"/>
      <c r="T150" s="45"/>
      <c r="U150" s="45"/>
    </row>
    <row r="151" spans="18:21" x14ac:dyDescent="0.2">
      <c r="R151" s="45"/>
      <c r="S151" s="45"/>
      <c r="T151" s="45"/>
      <c r="U151" s="45"/>
    </row>
    <row r="152" spans="18:21" x14ac:dyDescent="0.2">
      <c r="R152" s="45"/>
      <c r="S152" s="45"/>
      <c r="T152" s="45"/>
      <c r="U152" s="45"/>
    </row>
    <row r="153" spans="18:21" x14ac:dyDescent="0.2">
      <c r="R153" s="45"/>
      <c r="S153" s="45"/>
      <c r="T153" s="45"/>
      <c r="U153" s="45"/>
    </row>
    <row r="154" spans="18:21" x14ac:dyDescent="0.2">
      <c r="R154" s="45"/>
      <c r="S154" s="45"/>
      <c r="T154" s="45"/>
      <c r="U154" s="45"/>
    </row>
    <row r="155" spans="18:21" x14ac:dyDescent="0.2">
      <c r="R155" s="45"/>
      <c r="S155" s="45"/>
      <c r="T155" s="45"/>
      <c r="U155" s="45"/>
    </row>
    <row r="156" spans="18:21" x14ac:dyDescent="0.2">
      <c r="R156" s="45"/>
      <c r="S156" s="45"/>
      <c r="T156" s="45"/>
      <c r="U156" s="45"/>
    </row>
    <row r="157" spans="18:21" x14ac:dyDescent="0.2">
      <c r="R157" s="45"/>
      <c r="S157" s="45"/>
      <c r="T157" s="45"/>
      <c r="U157" s="45"/>
    </row>
    <row r="158" spans="18:21" x14ac:dyDescent="0.2">
      <c r="R158" s="45"/>
      <c r="S158" s="45"/>
      <c r="T158" s="45"/>
      <c r="U158" s="45"/>
    </row>
    <row r="159" spans="18:21" x14ac:dyDescent="0.2">
      <c r="R159" s="45"/>
      <c r="S159" s="45"/>
      <c r="T159" s="45"/>
      <c r="U159" s="45"/>
    </row>
    <row r="160" spans="18:21" x14ac:dyDescent="0.2">
      <c r="R160" s="45"/>
      <c r="S160" s="45"/>
      <c r="T160" s="45"/>
      <c r="U160" s="45"/>
    </row>
    <row r="161" spans="18:21" x14ac:dyDescent="0.2">
      <c r="R161" s="45"/>
      <c r="S161" s="45"/>
      <c r="T161" s="45"/>
      <c r="U161" s="45"/>
    </row>
    <row r="162" spans="18:21" x14ac:dyDescent="0.2">
      <c r="R162" s="45"/>
      <c r="S162" s="45"/>
      <c r="T162" s="45"/>
      <c r="U162" s="45"/>
    </row>
    <row r="163" spans="18:21" x14ac:dyDescent="0.2">
      <c r="R163" s="45"/>
      <c r="S163" s="45"/>
      <c r="T163" s="45"/>
      <c r="U163" s="45"/>
    </row>
    <row r="164" spans="18:21" x14ac:dyDescent="0.2">
      <c r="R164" s="45"/>
      <c r="S164" s="45"/>
      <c r="T164" s="45"/>
      <c r="U164" s="45"/>
    </row>
    <row r="165" spans="18:21" x14ac:dyDescent="0.2">
      <c r="R165" s="45"/>
      <c r="S165" s="45"/>
      <c r="T165" s="45"/>
      <c r="U165" s="45"/>
    </row>
    <row r="166" spans="18:21" x14ac:dyDescent="0.2">
      <c r="R166" s="45"/>
      <c r="S166" s="45"/>
      <c r="T166" s="45"/>
      <c r="U166" s="45"/>
    </row>
    <row r="167" spans="18:21" x14ac:dyDescent="0.2">
      <c r="R167" s="45"/>
      <c r="S167" s="45"/>
      <c r="T167" s="45"/>
      <c r="U167" s="45"/>
    </row>
    <row r="168" spans="18:21" x14ac:dyDescent="0.2">
      <c r="R168" s="45"/>
      <c r="S168" s="45"/>
      <c r="T168" s="45"/>
      <c r="U168" s="45"/>
    </row>
    <row r="169" spans="18:21" x14ac:dyDescent="0.2">
      <c r="R169" s="45"/>
      <c r="S169" s="45"/>
      <c r="T169" s="45"/>
      <c r="U169" s="45"/>
    </row>
    <row r="170" spans="18:21" x14ac:dyDescent="0.2">
      <c r="R170" s="45"/>
      <c r="S170" s="45"/>
      <c r="T170" s="45"/>
      <c r="U170" s="45"/>
    </row>
    <row r="171" spans="18:21" x14ac:dyDescent="0.2">
      <c r="R171" s="45"/>
      <c r="S171" s="45"/>
      <c r="T171" s="45"/>
      <c r="U171" s="45"/>
    </row>
    <row r="172" spans="18:21" x14ac:dyDescent="0.2">
      <c r="R172" s="45"/>
      <c r="S172" s="45"/>
      <c r="T172" s="45"/>
      <c r="U172" s="45"/>
    </row>
    <row r="173" spans="18:21" x14ac:dyDescent="0.2">
      <c r="R173" s="45"/>
      <c r="S173" s="45"/>
      <c r="T173" s="45"/>
      <c r="U173" s="45"/>
    </row>
    <row r="174" spans="18:21" x14ac:dyDescent="0.2">
      <c r="R174" s="45"/>
      <c r="S174" s="45"/>
      <c r="T174" s="45"/>
      <c r="U174" s="45"/>
    </row>
    <row r="175" spans="18:21" x14ac:dyDescent="0.2">
      <c r="R175" s="45"/>
      <c r="S175" s="45"/>
      <c r="T175" s="45"/>
      <c r="U175" s="45"/>
    </row>
    <row r="176" spans="18:21" x14ac:dyDescent="0.2">
      <c r="R176" s="45"/>
      <c r="S176" s="45"/>
      <c r="T176" s="45"/>
      <c r="U176" s="45"/>
    </row>
    <row r="177" spans="18:21" x14ac:dyDescent="0.2">
      <c r="R177" s="45"/>
      <c r="S177" s="45"/>
      <c r="T177" s="45"/>
      <c r="U177" s="45"/>
    </row>
    <row r="178" spans="18:21" x14ac:dyDescent="0.2">
      <c r="R178" s="45"/>
      <c r="S178" s="45"/>
      <c r="T178" s="45"/>
      <c r="U178" s="45"/>
    </row>
    <row r="179" spans="18:21" x14ac:dyDescent="0.2">
      <c r="R179" s="45"/>
      <c r="S179" s="45"/>
      <c r="T179" s="45"/>
      <c r="U179" s="45"/>
    </row>
    <row r="180" spans="18:21" x14ac:dyDescent="0.2">
      <c r="R180" s="45"/>
      <c r="S180" s="45"/>
      <c r="T180" s="45"/>
      <c r="U180" s="45"/>
    </row>
    <row r="181" spans="18:21" x14ac:dyDescent="0.2">
      <c r="R181" s="45"/>
      <c r="S181" s="45"/>
      <c r="T181" s="45"/>
      <c r="U181" s="45"/>
    </row>
    <row r="182" spans="18:21" x14ac:dyDescent="0.2">
      <c r="R182" s="45"/>
      <c r="S182" s="45"/>
      <c r="T182" s="45"/>
      <c r="U182" s="45"/>
    </row>
    <row r="183" spans="18:21" x14ac:dyDescent="0.2">
      <c r="R183" s="45"/>
      <c r="S183" s="45"/>
      <c r="T183" s="45"/>
      <c r="U183" s="45"/>
    </row>
    <row r="184" spans="18:21" x14ac:dyDescent="0.2">
      <c r="R184" s="45"/>
      <c r="S184" s="45"/>
      <c r="T184" s="45"/>
      <c r="U184" s="45"/>
    </row>
    <row r="185" spans="18:21" x14ac:dyDescent="0.2">
      <c r="R185" s="45"/>
      <c r="S185" s="45"/>
      <c r="T185" s="45"/>
      <c r="U185" s="45"/>
    </row>
    <row r="186" spans="18:21" x14ac:dyDescent="0.2">
      <c r="R186" s="45"/>
      <c r="S186" s="45"/>
      <c r="T186" s="45"/>
      <c r="U186" s="45"/>
    </row>
    <row r="187" spans="18:21" x14ac:dyDescent="0.2">
      <c r="R187" s="45"/>
      <c r="S187" s="45"/>
      <c r="T187" s="45"/>
      <c r="U187" s="45"/>
    </row>
    <row r="188" spans="18:21" x14ac:dyDescent="0.2">
      <c r="R188" s="45"/>
      <c r="S188" s="45"/>
      <c r="T188" s="45"/>
      <c r="U188" s="45"/>
    </row>
    <row r="189" spans="18:21" x14ac:dyDescent="0.2">
      <c r="R189" s="45"/>
      <c r="S189" s="45"/>
      <c r="T189" s="45"/>
      <c r="U189" s="45"/>
    </row>
    <row r="190" spans="18:21" x14ac:dyDescent="0.2">
      <c r="R190" s="45"/>
      <c r="S190" s="45"/>
      <c r="T190" s="45"/>
      <c r="U190" s="45"/>
    </row>
    <row r="191" spans="18:21" x14ac:dyDescent="0.2">
      <c r="R191" s="45"/>
      <c r="S191" s="45"/>
      <c r="T191" s="45"/>
      <c r="U191" s="45"/>
    </row>
    <row r="192" spans="18:21" x14ac:dyDescent="0.2">
      <c r="R192" s="45"/>
      <c r="S192" s="45"/>
      <c r="T192" s="45"/>
      <c r="U192" s="45"/>
    </row>
    <row r="193" spans="18:21" x14ac:dyDescent="0.2">
      <c r="R193" s="45"/>
      <c r="S193" s="45"/>
      <c r="T193" s="45"/>
      <c r="U193" s="45"/>
    </row>
  </sheetData>
  <phoneticPr fontId="13" type="noConversion"/>
  <conditionalFormatting sqref="J6">
    <cfRule type="cellIs" dxfId="1817" priority="115" operator="equal">
      <formula>"-"</formula>
    </cfRule>
  </conditionalFormatting>
  <conditionalFormatting sqref="K5:K6">
    <cfRule type="cellIs" dxfId="1816" priority="113" stopIfTrue="1" operator="equal">
      <formula>"-"</formula>
    </cfRule>
    <cfRule type="containsText" dxfId="1815" priority="114" stopIfTrue="1" operator="containsText" text="leer">
      <formula>NOT(ISERROR(SEARCH("leer",K5)))</formula>
    </cfRule>
  </conditionalFormatting>
  <conditionalFormatting sqref="K5:K6">
    <cfRule type="cellIs" dxfId="1814" priority="111" stopIfTrue="1" operator="equal">
      <formula>"-"</formula>
    </cfRule>
    <cfRule type="containsText" dxfId="1813" priority="112" stopIfTrue="1" operator="containsText" text="leer">
      <formula>NOT(ISERROR(SEARCH("leer",K5)))</formula>
    </cfRule>
  </conditionalFormatting>
  <conditionalFormatting sqref="L5:L6">
    <cfRule type="cellIs" dxfId="1812" priority="109" stopIfTrue="1" operator="equal">
      <formula>"-"</formula>
    </cfRule>
    <cfRule type="containsText" dxfId="1811" priority="110" stopIfTrue="1" operator="containsText" text="leer">
      <formula>NOT(ISERROR(SEARCH("leer",L5)))</formula>
    </cfRule>
  </conditionalFormatting>
  <conditionalFormatting sqref="L5:L6">
    <cfRule type="cellIs" dxfId="1810" priority="107" stopIfTrue="1" operator="equal">
      <formula>"-"</formula>
    </cfRule>
    <cfRule type="containsText" dxfId="1809" priority="108" stopIfTrue="1" operator="containsText" text="leer">
      <formula>NOT(ISERROR(SEARCH("leer",L5)))</formula>
    </cfRule>
  </conditionalFormatting>
  <conditionalFormatting sqref="L5:L6">
    <cfRule type="cellIs" dxfId="1808" priority="105" stopIfTrue="1" operator="equal">
      <formula>"-"</formula>
    </cfRule>
    <cfRule type="containsText" dxfId="1807" priority="106" stopIfTrue="1" operator="containsText" text="leer">
      <formula>NOT(ISERROR(SEARCH("leer",L5)))</formula>
    </cfRule>
  </conditionalFormatting>
  <conditionalFormatting sqref="L5:L6">
    <cfRule type="cellIs" dxfId="1806" priority="103" stopIfTrue="1" operator="equal">
      <formula>"-"</formula>
    </cfRule>
    <cfRule type="containsText" dxfId="1805" priority="104" stopIfTrue="1" operator="containsText" text="leer">
      <formula>NOT(ISERROR(SEARCH("leer",L5)))</formula>
    </cfRule>
  </conditionalFormatting>
  <conditionalFormatting sqref="L5:L6">
    <cfRule type="cellIs" dxfId="1804" priority="101" stopIfTrue="1" operator="equal">
      <formula>"-"</formula>
    </cfRule>
    <cfRule type="containsText" dxfId="1803" priority="102" stopIfTrue="1" operator="containsText" text="leer">
      <formula>NOT(ISERROR(SEARCH("leer",L5)))</formula>
    </cfRule>
  </conditionalFormatting>
  <conditionalFormatting sqref="L5:L6">
    <cfRule type="cellIs" dxfId="1802" priority="99" stopIfTrue="1" operator="equal">
      <formula>"-"</formula>
    </cfRule>
    <cfRule type="containsText" dxfId="1801" priority="100" stopIfTrue="1" operator="containsText" text="leer">
      <formula>NOT(ISERROR(SEARCH("leer",L5)))</formula>
    </cfRule>
  </conditionalFormatting>
  <conditionalFormatting sqref="L5:L6">
    <cfRule type="cellIs" dxfId="1800" priority="97" stopIfTrue="1" operator="equal">
      <formula>"-"</formula>
    </cfRule>
    <cfRule type="containsText" dxfId="1799" priority="98" stopIfTrue="1" operator="containsText" text="leer">
      <formula>NOT(ISERROR(SEARCH("leer",L5)))</formula>
    </cfRule>
  </conditionalFormatting>
  <conditionalFormatting sqref="M5:M6">
    <cfRule type="cellIs" dxfId="1798" priority="95" stopIfTrue="1" operator="equal">
      <formula>"-"</formula>
    </cfRule>
    <cfRule type="containsText" dxfId="1797" priority="96" stopIfTrue="1" operator="containsText" text="leer">
      <formula>NOT(ISERROR(SEARCH("leer",M5)))</formula>
    </cfRule>
  </conditionalFormatting>
  <conditionalFormatting sqref="M5:M6">
    <cfRule type="cellIs" dxfId="1796" priority="94" stopIfTrue="1" operator="equal">
      <formula>"-"</formula>
    </cfRule>
  </conditionalFormatting>
  <conditionalFormatting sqref="M5:M6">
    <cfRule type="cellIs" dxfId="1795" priority="92" stopIfTrue="1" operator="equal">
      <formula>"-"</formula>
    </cfRule>
    <cfRule type="containsText" dxfId="1794" priority="93" stopIfTrue="1" operator="containsText" text="leer">
      <formula>NOT(ISERROR(SEARCH("leer",M5)))</formula>
    </cfRule>
  </conditionalFormatting>
  <conditionalFormatting sqref="M5:M6">
    <cfRule type="cellIs" dxfId="1793" priority="91" stopIfTrue="1" operator="equal">
      <formula>"-"</formula>
    </cfRule>
  </conditionalFormatting>
  <conditionalFormatting sqref="M6">
    <cfRule type="cellIs" dxfId="1792" priority="90" operator="equal">
      <formula>"-"</formula>
    </cfRule>
  </conditionalFormatting>
  <conditionalFormatting sqref="M6">
    <cfRule type="cellIs" dxfId="1791" priority="88" stopIfTrue="1" operator="equal">
      <formula>"-"</formula>
    </cfRule>
    <cfRule type="containsText" dxfId="1790" priority="89" stopIfTrue="1" operator="containsText" text="leer">
      <formula>NOT(ISERROR(SEARCH("leer",M6)))</formula>
    </cfRule>
  </conditionalFormatting>
  <conditionalFormatting sqref="M6">
    <cfRule type="cellIs" dxfId="1789" priority="87" operator="equal">
      <formula>"-"</formula>
    </cfRule>
  </conditionalFormatting>
  <conditionalFormatting sqref="M6">
    <cfRule type="cellIs" dxfId="1788" priority="85" stopIfTrue="1" operator="equal">
      <formula>"-"</formula>
    </cfRule>
    <cfRule type="containsText" dxfId="1787" priority="86" stopIfTrue="1" operator="containsText" text="leer">
      <formula>NOT(ISERROR(SEARCH("leer",M6)))</formula>
    </cfRule>
  </conditionalFormatting>
  <conditionalFormatting sqref="N6">
    <cfRule type="cellIs" dxfId="1786" priority="83" stopIfTrue="1" operator="equal">
      <formula>"-"</formula>
    </cfRule>
    <cfRule type="containsText" dxfId="1785" priority="84" stopIfTrue="1" operator="containsText" text="leer">
      <formula>NOT(ISERROR(SEARCH("leer",N6)))</formula>
    </cfRule>
  </conditionalFormatting>
  <conditionalFormatting sqref="N6">
    <cfRule type="cellIs" dxfId="1784" priority="81" stopIfTrue="1" operator="equal">
      <formula>"-"</formula>
    </cfRule>
    <cfRule type="containsText" dxfId="1783" priority="82" stopIfTrue="1" operator="containsText" text="leer">
      <formula>NOT(ISERROR(SEARCH("leer",N6)))</formula>
    </cfRule>
  </conditionalFormatting>
  <conditionalFormatting sqref="N6">
    <cfRule type="cellIs" dxfId="1782" priority="79" stopIfTrue="1" operator="equal">
      <formula>"-"</formula>
    </cfRule>
    <cfRule type="containsText" dxfId="1781" priority="80" stopIfTrue="1" operator="containsText" text="leer">
      <formula>NOT(ISERROR(SEARCH("leer",N6)))</formula>
    </cfRule>
  </conditionalFormatting>
  <conditionalFormatting sqref="N6">
    <cfRule type="cellIs" dxfId="1780" priority="77" stopIfTrue="1" operator="equal">
      <formula>"-"</formula>
    </cfRule>
    <cfRule type="containsText" dxfId="1779" priority="78" stopIfTrue="1" operator="containsText" text="leer">
      <formula>NOT(ISERROR(SEARCH("leer",N6)))</formula>
    </cfRule>
  </conditionalFormatting>
  <conditionalFormatting sqref="N6">
    <cfRule type="cellIs" dxfId="1778" priority="75" stopIfTrue="1" operator="equal">
      <formula>"-"</formula>
    </cfRule>
    <cfRule type="containsText" dxfId="1777" priority="76" stopIfTrue="1" operator="containsText" text="leer">
      <formula>NOT(ISERROR(SEARCH("leer",N6)))</formula>
    </cfRule>
  </conditionalFormatting>
  <conditionalFormatting sqref="N6">
    <cfRule type="cellIs" dxfId="1776" priority="73" stopIfTrue="1" operator="equal">
      <formula>"-"</formula>
    </cfRule>
    <cfRule type="containsText" dxfId="1775" priority="74" stopIfTrue="1" operator="containsText" text="leer">
      <formula>NOT(ISERROR(SEARCH("leer",N6)))</formula>
    </cfRule>
  </conditionalFormatting>
  <conditionalFormatting sqref="N6">
    <cfRule type="cellIs" dxfId="1774" priority="71" stopIfTrue="1" operator="equal">
      <formula>"-"</formula>
    </cfRule>
    <cfRule type="containsText" dxfId="1773" priority="72" stopIfTrue="1" operator="containsText" text="leer">
      <formula>NOT(ISERROR(SEARCH("leer",N6)))</formula>
    </cfRule>
  </conditionalFormatting>
  <conditionalFormatting sqref="N6">
    <cfRule type="cellIs" dxfId="1772" priority="69" stopIfTrue="1" operator="equal">
      <formula>"-"</formula>
    </cfRule>
    <cfRule type="containsText" dxfId="1771" priority="70" stopIfTrue="1" operator="containsText" text="leer">
      <formula>NOT(ISERROR(SEARCH("leer",N6)))</formula>
    </cfRule>
  </conditionalFormatting>
  <conditionalFormatting sqref="N6">
    <cfRule type="cellIs" dxfId="1770" priority="67" stopIfTrue="1" operator="equal">
      <formula>"-"</formula>
    </cfRule>
    <cfRule type="containsText" dxfId="1769" priority="68" stopIfTrue="1" operator="containsText" text="leer">
      <formula>NOT(ISERROR(SEARCH("leer",N6)))</formula>
    </cfRule>
  </conditionalFormatting>
  <conditionalFormatting sqref="N6">
    <cfRule type="cellIs" dxfId="1768" priority="65" stopIfTrue="1" operator="equal">
      <formula>"-"</formula>
    </cfRule>
    <cfRule type="containsText" dxfId="1767" priority="66" stopIfTrue="1" operator="containsText" text="leer">
      <formula>NOT(ISERROR(SEARCH("leer",N6)))</formula>
    </cfRule>
  </conditionalFormatting>
  <conditionalFormatting sqref="N6">
    <cfRule type="cellIs" dxfId="1766" priority="63" stopIfTrue="1" operator="equal">
      <formula>"-"</formula>
    </cfRule>
    <cfRule type="containsText" dxfId="1765" priority="64" stopIfTrue="1" operator="containsText" text="leer">
      <formula>NOT(ISERROR(SEARCH("leer",N6)))</formula>
    </cfRule>
  </conditionalFormatting>
  <conditionalFormatting sqref="N6">
    <cfRule type="cellIs" dxfId="1764" priority="61" stopIfTrue="1" operator="equal">
      <formula>"-"</formula>
    </cfRule>
    <cfRule type="containsText" dxfId="1763" priority="62" stopIfTrue="1" operator="containsText" text="leer">
      <formula>NOT(ISERROR(SEARCH("leer",N6)))</formula>
    </cfRule>
  </conditionalFormatting>
  <conditionalFormatting sqref="N6">
    <cfRule type="cellIs" dxfId="1762" priority="59" stopIfTrue="1" operator="equal">
      <formula>"-"</formula>
    </cfRule>
    <cfRule type="containsText" dxfId="1761" priority="60" stopIfTrue="1" operator="containsText" text="leer">
      <formula>NOT(ISERROR(SEARCH("leer",N6)))</formula>
    </cfRule>
  </conditionalFormatting>
  <conditionalFormatting sqref="N6">
    <cfRule type="cellIs" dxfId="1760" priority="57" stopIfTrue="1" operator="equal">
      <formula>"-"</formula>
    </cfRule>
    <cfRule type="containsText" dxfId="1759" priority="58" stopIfTrue="1" operator="containsText" text="leer">
      <formula>NOT(ISERROR(SEARCH("leer",N6)))</formula>
    </cfRule>
  </conditionalFormatting>
  <conditionalFormatting sqref="N5">
    <cfRule type="cellIs" dxfId="1758" priority="55" stopIfTrue="1" operator="equal">
      <formula>"-"</formula>
    </cfRule>
    <cfRule type="containsText" dxfId="1757" priority="56" stopIfTrue="1" operator="containsText" text="leer">
      <formula>NOT(ISERROR(SEARCH("leer",N5)))</formula>
    </cfRule>
  </conditionalFormatting>
  <conditionalFormatting sqref="N5">
    <cfRule type="cellIs" dxfId="1756" priority="53" stopIfTrue="1" operator="equal">
      <formula>"-"</formula>
    </cfRule>
    <cfRule type="containsText" dxfId="1755" priority="54" stopIfTrue="1" operator="containsText" text="leer">
      <formula>NOT(ISERROR(SEARCH("leer",N5)))</formula>
    </cfRule>
  </conditionalFormatting>
  <conditionalFormatting sqref="N5">
    <cfRule type="cellIs" dxfId="1754" priority="51" stopIfTrue="1" operator="equal">
      <formula>"-"</formula>
    </cfRule>
    <cfRule type="containsText" dxfId="1753" priority="52" stopIfTrue="1" operator="containsText" text="leer">
      <formula>NOT(ISERROR(SEARCH("leer",N5)))</formula>
    </cfRule>
  </conditionalFormatting>
  <conditionalFormatting sqref="N5">
    <cfRule type="cellIs" dxfId="1752" priority="49" stopIfTrue="1" operator="equal">
      <formula>"-"</formula>
    </cfRule>
    <cfRule type="containsText" dxfId="1751" priority="50" stopIfTrue="1" operator="containsText" text="leer">
      <formula>NOT(ISERROR(SEARCH("leer",N5)))</formula>
    </cfRule>
  </conditionalFormatting>
  <conditionalFormatting sqref="N5">
    <cfRule type="cellIs" dxfId="1750" priority="47" stopIfTrue="1" operator="equal">
      <formula>"-"</formula>
    </cfRule>
    <cfRule type="containsText" dxfId="1749" priority="48" stopIfTrue="1" operator="containsText" text="leer">
      <formula>NOT(ISERROR(SEARCH("leer",N5)))</formula>
    </cfRule>
  </conditionalFormatting>
  <conditionalFormatting sqref="N5">
    <cfRule type="cellIs" dxfId="1748" priority="45" stopIfTrue="1" operator="equal">
      <formula>"-"</formula>
    </cfRule>
    <cfRule type="containsText" dxfId="1747" priority="46" stopIfTrue="1" operator="containsText" text="leer">
      <formula>NOT(ISERROR(SEARCH("leer",N5)))</formula>
    </cfRule>
  </conditionalFormatting>
  <conditionalFormatting sqref="N5">
    <cfRule type="cellIs" dxfId="1746" priority="43" stopIfTrue="1" operator="equal">
      <formula>"-"</formula>
    </cfRule>
    <cfRule type="containsText" dxfId="1745" priority="44" stopIfTrue="1" operator="containsText" text="leer">
      <formula>NOT(ISERROR(SEARCH("leer",N5)))</formula>
    </cfRule>
  </conditionalFormatting>
  <conditionalFormatting sqref="N5">
    <cfRule type="cellIs" dxfId="1744" priority="41" stopIfTrue="1" operator="equal">
      <formula>"-"</formula>
    </cfRule>
    <cfRule type="containsText" dxfId="1743" priority="42" stopIfTrue="1" operator="containsText" text="leer">
      <formula>NOT(ISERROR(SEARCH("leer",N5)))</formula>
    </cfRule>
  </conditionalFormatting>
  <conditionalFormatting sqref="N5">
    <cfRule type="cellIs" dxfId="1742" priority="39" stopIfTrue="1" operator="equal">
      <formula>"-"</formula>
    </cfRule>
    <cfRule type="containsText" dxfId="1741" priority="40" stopIfTrue="1" operator="containsText" text="leer">
      <formula>NOT(ISERROR(SEARCH("leer",N5)))</formula>
    </cfRule>
  </conditionalFormatting>
  <conditionalFormatting sqref="N5">
    <cfRule type="cellIs" dxfId="1740" priority="37" stopIfTrue="1" operator="equal">
      <formula>"-"</formula>
    </cfRule>
    <cfRule type="containsText" dxfId="1739" priority="38" stopIfTrue="1" operator="containsText" text="leer">
      <formula>NOT(ISERROR(SEARCH("leer",N5)))</formula>
    </cfRule>
  </conditionalFormatting>
  <conditionalFormatting sqref="N5">
    <cfRule type="cellIs" dxfId="1738" priority="35" stopIfTrue="1" operator="equal">
      <formula>"-"</formula>
    </cfRule>
    <cfRule type="containsText" dxfId="1737" priority="36" stopIfTrue="1" operator="containsText" text="leer">
      <formula>NOT(ISERROR(SEARCH("leer",N5)))</formula>
    </cfRule>
  </conditionalFormatting>
  <conditionalFormatting sqref="N5">
    <cfRule type="cellIs" dxfId="1736" priority="33" stopIfTrue="1" operator="equal">
      <formula>"-"</formula>
    </cfRule>
    <cfRule type="containsText" dxfId="1735" priority="34" stopIfTrue="1" operator="containsText" text="leer">
      <formula>NOT(ISERROR(SEARCH("leer",N5)))</formula>
    </cfRule>
  </conditionalFormatting>
  <conditionalFormatting sqref="N5">
    <cfRule type="cellIs" dxfId="1734" priority="31" stopIfTrue="1" operator="equal">
      <formula>"-"</formula>
    </cfRule>
    <cfRule type="containsText" dxfId="1733" priority="32" stopIfTrue="1" operator="containsText" text="leer">
      <formula>NOT(ISERROR(SEARCH("leer",N5)))</formula>
    </cfRule>
  </conditionalFormatting>
  <conditionalFormatting sqref="N5">
    <cfRule type="cellIs" dxfId="1732" priority="29" stopIfTrue="1" operator="equal">
      <formula>"-"</formula>
    </cfRule>
    <cfRule type="containsText" dxfId="1731" priority="30" stopIfTrue="1" operator="containsText" text="leer">
      <formula>NOT(ISERROR(SEARCH("leer",N5)))</formula>
    </cfRule>
  </conditionalFormatting>
  <conditionalFormatting sqref="N6">
    <cfRule type="cellIs" dxfId="1730" priority="27" stopIfTrue="1" operator="equal">
      <formula>"-"</formula>
    </cfRule>
    <cfRule type="containsText" dxfId="1729" priority="28" stopIfTrue="1" operator="containsText" text="leer">
      <formula>NOT(ISERROR(SEARCH("leer",N6)))</formula>
    </cfRule>
  </conditionalFormatting>
  <conditionalFormatting sqref="N6">
    <cfRule type="cellIs" dxfId="1728" priority="25" stopIfTrue="1" operator="equal">
      <formula>"-"</formula>
    </cfRule>
    <cfRule type="containsText" dxfId="1727" priority="26" stopIfTrue="1" operator="containsText" text="leer">
      <formula>NOT(ISERROR(SEARCH("leer",N6)))</formula>
    </cfRule>
  </conditionalFormatting>
  <conditionalFormatting sqref="N6">
    <cfRule type="cellIs" dxfId="1726" priority="23" stopIfTrue="1" operator="equal">
      <formula>"-"</formula>
    </cfRule>
    <cfRule type="containsText" dxfId="1725" priority="24" stopIfTrue="1" operator="containsText" text="leer">
      <formula>NOT(ISERROR(SEARCH("leer",N6)))</formula>
    </cfRule>
  </conditionalFormatting>
  <conditionalFormatting sqref="N6">
    <cfRule type="cellIs" dxfId="1724" priority="21" stopIfTrue="1" operator="equal">
      <formula>"-"</formula>
    </cfRule>
    <cfRule type="containsText" dxfId="1723" priority="22" stopIfTrue="1" operator="containsText" text="leer">
      <formula>NOT(ISERROR(SEARCH("leer",N6)))</formula>
    </cfRule>
  </conditionalFormatting>
  <conditionalFormatting sqref="N6">
    <cfRule type="cellIs" dxfId="1722" priority="19" stopIfTrue="1" operator="equal">
      <formula>"-"</formula>
    </cfRule>
    <cfRule type="containsText" dxfId="1721" priority="20" stopIfTrue="1" operator="containsText" text="leer">
      <formula>NOT(ISERROR(SEARCH("leer",N6)))</formula>
    </cfRule>
  </conditionalFormatting>
  <conditionalFormatting sqref="N6">
    <cfRule type="cellIs" dxfId="1720" priority="17" stopIfTrue="1" operator="equal">
      <formula>"-"</formula>
    </cfRule>
    <cfRule type="containsText" dxfId="1719" priority="18" stopIfTrue="1" operator="containsText" text="leer">
      <formula>NOT(ISERROR(SEARCH("leer",N6)))</formula>
    </cfRule>
  </conditionalFormatting>
  <conditionalFormatting sqref="N6">
    <cfRule type="cellIs" dxfId="1718" priority="15" stopIfTrue="1" operator="equal">
      <formula>"-"</formula>
    </cfRule>
    <cfRule type="containsText" dxfId="1717" priority="16" stopIfTrue="1" operator="containsText" text="leer">
      <formula>NOT(ISERROR(SEARCH("leer",N6)))</formula>
    </cfRule>
  </conditionalFormatting>
  <conditionalFormatting sqref="N6">
    <cfRule type="cellIs" dxfId="1716" priority="13" stopIfTrue="1" operator="equal">
      <formula>"-"</formula>
    </cfRule>
    <cfRule type="containsText" dxfId="1715" priority="14" stopIfTrue="1" operator="containsText" text="leer">
      <formula>NOT(ISERROR(SEARCH("leer",N6)))</formula>
    </cfRule>
  </conditionalFormatting>
  <conditionalFormatting sqref="N6">
    <cfRule type="cellIs" dxfId="1714" priority="11" stopIfTrue="1" operator="equal">
      <formula>"-"</formula>
    </cfRule>
    <cfRule type="containsText" dxfId="1713" priority="12" stopIfTrue="1" operator="containsText" text="leer">
      <formula>NOT(ISERROR(SEARCH("leer",N6)))</formula>
    </cfRule>
  </conditionalFormatting>
  <conditionalFormatting sqref="N6">
    <cfRule type="cellIs" dxfId="1712" priority="9" stopIfTrue="1" operator="equal">
      <formula>"-"</formula>
    </cfRule>
    <cfRule type="containsText" dxfId="1711" priority="10" stopIfTrue="1" operator="containsText" text="leer">
      <formula>NOT(ISERROR(SEARCH("leer",N6)))</formula>
    </cfRule>
  </conditionalFormatting>
  <conditionalFormatting sqref="N6">
    <cfRule type="cellIs" dxfId="1710" priority="7" stopIfTrue="1" operator="equal">
      <formula>"-"</formula>
    </cfRule>
    <cfRule type="containsText" dxfId="1709" priority="8" stopIfTrue="1" operator="containsText" text="leer">
      <formula>NOT(ISERROR(SEARCH("leer",N6)))</formula>
    </cfRule>
  </conditionalFormatting>
  <conditionalFormatting sqref="N6">
    <cfRule type="cellIs" dxfId="1708" priority="5" stopIfTrue="1" operator="equal">
      <formula>"-"</formula>
    </cfRule>
    <cfRule type="containsText" dxfId="1707" priority="6" stopIfTrue="1" operator="containsText" text="leer">
      <formula>NOT(ISERROR(SEARCH("leer",N6)))</formula>
    </cfRule>
  </conditionalFormatting>
  <conditionalFormatting sqref="N6">
    <cfRule type="cellIs" dxfId="1706" priority="3" stopIfTrue="1" operator="equal">
      <formula>"-"</formula>
    </cfRule>
    <cfRule type="containsText" dxfId="1705" priority="4" stopIfTrue="1" operator="containsText" text="leer">
      <formula>NOT(ISERROR(SEARCH("leer",N6)))</formula>
    </cfRule>
  </conditionalFormatting>
  <conditionalFormatting sqref="N6">
    <cfRule type="cellIs" dxfId="1704" priority="1" stopIfTrue="1" operator="equal">
      <formula>"-"</formula>
    </cfRule>
    <cfRule type="containsText" dxfId="1703" priority="2" stopIfTrue="1" operator="containsText" text="leer">
      <formula>NOT(ISERROR(SEARCH("leer",N6)))</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193"/>
  <sheetViews>
    <sheetView showRuler="0" zoomScale="70" zoomScaleNormal="70" workbookViewId="0"/>
  </sheetViews>
  <sheetFormatPr baseColWidth="10" defaultColWidth="10.7109375" defaultRowHeight="12.75" x14ac:dyDescent="0.2"/>
  <cols>
    <col min="1" max="1" width="7.85546875" style="65" customWidth="1"/>
    <col min="2" max="2" width="36.7109375" style="45" bestFit="1" customWidth="1"/>
    <col min="3" max="3" width="8.140625" style="61" customWidth="1"/>
    <col min="4" max="5" width="12.28515625" style="8" customWidth="1"/>
    <col min="6" max="8" width="11.42578125" style="8" customWidth="1"/>
    <col min="9" max="16" width="11.42578125" style="61" customWidth="1"/>
    <col min="17" max="16384" width="10.7109375" style="45"/>
  </cols>
  <sheetData>
    <row r="1" spans="1:17" s="5" customFormat="1" x14ac:dyDescent="0.2">
      <c r="A1" s="92" t="s">
        <v>1360</v>
      </c>
    </row>
    <row r="2" spans="1:17" s="5" customFormat="1" x14ac:dyDescent="0.2">
      <c r="A2" s="92"/>
    </row>
    <row r="3" spans="1:17" s="62" customFormat="1" x14ac:dyDescent="0.2">
      <c r="A3" s="122" t="s">
        <v>1361</v>
      </c>
      <c r="C3" s="5" t="s">
        <v>1362</v>
      </c>
      <c r="D3" s="5" t="s">
        <v>1363</v>
      </c>
      <c r="E3" s="23">
        <v>2004</v>
      </c>
      <c r="F3" s="23">
        <v>2005</v>
      </c>
      <c r="G3" s="23">
        <v>2006</v>
      </c>
      <c r="H3" s="23">
        <v>2007</v>
      </c>
      <c r="I3" s="23">
        <v>2008</v>
      </c>
      <c r="J3" s="23">
        <v>2009</v>
      </c>
      <c r="K3" s="23">
        <v>2010</v>
      </c>
      <c r="L3" s="23">
        <v>2011</v>
      </c>
      <c r="M3" s="23">
        <v>2012</v>
      </c>
      <c r="N3" s="23">
        <v>2013</v>
      </c>
      <c r="O3" s="4">
        <v>2014</v>
      </c>
      <c r="P3" s="314">
        <v>2015</v>
      </c>
    </row>
    <row r="4" spans="1:17" x14ac:dyDescent="0.2">
      <c r="B4" s="5"/>
      <c r="E4" s="88"/>
      <c r="F4" s="88"/>
      <c r="G4" s="88"/>
      <c r="H4" s="88"/>
      <c r="I4" s="89"/>
      <c r="J4" s="68"/>
      <c r="K4" s="68"/>
      <c r="L4" s="68"/>
      <c r="M4" s="8"/>
      <c r="N4" s="8"/>
      <c r="O4" s="8"/>
      <c r="P4" s="307"/>
    </row>
    <row r="5" spans="1:17" x14ac:dyDescent="0.2">
      <c r="A5" s="143" t="s">
        <v>1364</v>
      </c>
      <c r="B5" s="143" t="s">
        <v>1365</v>
      </c>
      <c r="C5" s="142">
        <v>1</v>
      </c>
      <c r="D5" s="8" t="s">
        <v>1366</v>
      </c>
      <c r="E5" s="68">
        <v>51.7</v>
      </c>
      <c r="F5" s="68">
        <v>51.4</v>
      </c>
      <c r="G5" s="68">
        <v>51.3</v>
      </c>
      <c r="H5" s="68">
        <v>51.1</v>
      </c>
      <c r="I5" s="68">
        <v>51.5</v>
      </c>
      <c r="J5" s="68">
        <v>51.5</v>
      </c>
      <c r="K5" s="68">
        <v>52.1</v>
      </c>
      <c r="L5" s="68">
        <v>52.3</v>
      </c>
      <c r="M5" s="165">
        <v>51.6</v>
      </c>
      <c r="N5" s="8">
        <v>51.5</v>
      </c>
      <c r="O5" s="39">
        <v>51.3</v>
      </c>
      <c r="P5" s="309">
        <v>51.551615634518697</v>
      </c>
      <c r="Q5" s="29"/>
    </row>
    <row r="6" spans="1:17" x14ac:dyDescent="0.2">
      <c r="A6" s="143" t="s">
        <v>1367</v>
      </c>
      <c r="B6" s="143" t="s">
        <v>1368</v>
      </c>
      <c r="C6" s="142">
        <v>1</v>
      </c>
      <c r="D6" s="8" t="s">
        <v>1369</v>
      </c>
      <c r="E6" s="68">
        <v>48.3</v>
      </c>
      <c r="F6" s="68">
        <v>48.6</v>
      </c>
      <c r="G6" s="68">
        <v>48.7</v>
      </c>
      <c r="H6" s="68">
        <v>48.9</v>
      </c>
      <c r="I6" s="68">
        <v>48.5</v>
      </c>
      <c r="J6" s="68">
        <v>48.5</v>
      </c>
      <c r="K6" s="68">
        <v>47.9</v>
      </c>
      <c r="L6" s="68">
        <v>47.7</v>
      </c>
      <c r="M6" s="165">
        <v>48.4</v>
      </c>
      <c r="N6" s="8">
        <v>48.5</v>
      </c>
      <c r="O6" s="39">
        <v>48.7</v>
      </c>
      <c r="P6" s="309">
        <v>48.448384365481303</v>
      </c>
      <c r="Q6" s="29"/>
    </row>
    <row r="7" spans="1:17" x14ac:dyDescent="0.2">
      <c r="A7" s="143" t="s">
        <v>1370</v>
      </c>
      <c r="B7" s="143" t="s">
        <v>1371</v>
      </c>
      <c r="C7" s="142">
        <v>1</v>
      </c>
      <c r="D7" s="8" t="s">
        <v>1372</v>
      </c>
      <c r="E7" s="68">
        <v>63.3</v>
      </c>
      <c r="F7" s="68">
        <v>63.1</v>
      </c>
      <c r="G7" s="68">
        <v>62.9</v>
      </c>
      <c r="H7" s="68">
        <v>62.6</v>
      </c>
      <c r="I7" s="68">
        <v>62.2</v>
      </c>
      <c r="J7" s="68">
        <v>61.7</v>
      </c>
      <c r="K7" s="68">
        <v>61.2</v>
      </c>
      <c r="L7" s="68">
        <v>60.8</v>
      </c>
      <c r="M7" s="165">
        <v>60.1</v>
      </c>
      <c r="N7" s="8">
        <v>59.9</v>
      </c>
      <c r="O7" s="39">
        <v>59.8</v>
      </c>
      <c r="P7" s="309">
        <v>59.819801842260503</v>
      </c>
      <c r="Q7" s="29"/>
    </row>
    <row r="8" spans="1:17" x14ac:dyDescent="0.2">
      <c r="A8" s="143" t="s">
        <v>1373</v>
      </c>
      <c r="B8" s="143" t="s">
        <v>1374</v>
      </c>
      <c r="C8" s="142">
        <v>1</v>
      </c>
      <c r="D8" s="8" t="s">
        <v>1375</v>
      </c>
      <c r="E8" s="68">
        <v>36.700000000000003</v>
      </c>
      <c r="F8" s="68">
        <v>36.9</v>
      </c>
      <c r="G8" s="68">
        <v>37.1</v>
      </c>
      <c r="H8" s="68">
        <v>37.4</v>
      </c>
      <c r="I8" s="68">
        <v>37.799999999999997</v>
      </c>
      <c r="J8" s="68">
        <v>38.299999999999997</v>
      </c>
      <c r="K8" s="68">
        <v>38.799999999999997</v>
      </c>
      <c r="L8" s="68">
        <v>39.200000000000003</v>
      </c>
      <c r="M8" s="165">
        <v>39.9</v>
      </c>
      <c r="N8" s="8">
        <v>40.1</v>
      </c>
      <c r="O8" s="39">
        <v>40.200000000000003</v>
      </c>
      <c r="P8" s="309">
        <v>40.180198157739603</v>
      </c>
      <c r="Q8" s="29"/>
    </row>
    <row r="9" spans="1:17" x14ac:dyDescent="0.2">
      <c r="M9" s="45"/>
      <c r="N9" s="45"/>
      <c r="O9" s="45"/>
      <c r="P9" s="45"/>
    </row>
    <row r="10" spans="1:17" x14ac:dyDescent="0.2">
      <c r="A10" s="146"/>
      <c r="D10" s="23"/>
      <c r="E10" s="23"/>
      <c r="F10" s="23"/>
      <c r="G10" s="23"/>
      <c r="H10" s="23"/>
      <c r="M10" s="45"/>
      <c r="N10" s="45"/>
      <c r="O10" s="45"/>
      <c r="P10" s="45"/>
    </row>
    <row r="11" spans="1:17" x14ac:dyDescent="0.2">
      <c r="A11" s="196" t="s">
        <v>1376</v>
      </c>
      <c r="B11" s="129"/>
      <c r="C11" s="129"/>
      <c r="D11" s="129"/>
      <c r="E11" s="129"/>
      <c r="F11" s="129"/>
      <c r="G11" s="129"/>
      <c r="H11" s="129"/>
      <c r="M11" s="45"/>
      <c r="N11" s="45"/>
      <c r="O11" s="45"/>
      <c r="P11" s="45"/>
    </row>
    <row r="12" spans="1:17" x14ac:dyDescent="0.2">
      <c r="M12" s="45"/>
      <c r="N12" s="45"/>
      <c r="O12" s="45"/>
      <c r="P12" s="45"/>
    </row>
    <row r="13" spans="1:17" x14ac:dyDescent="0.2">
      <c r="M13" s="45"/>
      <c r="N13" s="45"/>
      <c r="O13" s="45"/>
      <c r="P13" s="45"/>
    </row>
    <row r="14" spans="1:17" x14ac:dyDescent="0.2">
      <c r="M14" s="45"/>
      <c r="N14" s="45"/>
      <c r="O14" s="45"/>
      <c r="P14" s="45"/>
    </row>
    <row r="15" spans="1:17" x14ac:dyDescent="0.2">
      <c r="M15" s="45"/>
      <c r="N15" s="45"/>
      <c r="O15" s="45"/>
      <c r="P15" s="45"/>
    </row>
    <row r="16" spans="1:17" x14ac:dyDescent="0.2">
      <c r="M16" s="45"/>
      <c r="N16" s="45"/>
      <c r="O16" s="45"/>
      <c r="P16" s="45"/>
    </row>
    <row r="17" spans="13:16" x14ac:dyDescent="0.2">
      <c r="M17" s="45"/>
      <c r="N17" s="45"/>
      <c r="O17" s="45"/>
      <c r="P17" s="45"/>
    </row>
    <row r="18" spans="13:16" x14ac:dyDescent="0.2">
      <c r="M18" s="45"/>
      <c r="N18" s="45"/>
      <c r="O18" s="45"/>
      <c r="P18" s="45"/>
    </row>
    <row r="19" spans="13:16" x14ac:dyDescent="0.2">
      <c r="M19" s="45"/>
      <c r="N19" s="45"/>
      <c r="O19" s="45"/>
      <c r="P19" s="45"/>
    </row>
    <row r="20" spans="13:16" x14ac:dyDescent="0.2">
      <c r="M20" s="45"/>
      <c r="N20" s="45"/>
      <c r="O20" s="45"/>
      <c r="P20" s="45"/>
    </row>
    <row r="21" spans="13:16" x14ac:dyDescent="0.2">
      <c r="M21" s="45"/>
      <c r="N21" s="45"/>
      <c r="O21" s="45"/>
      <c r="P21" s="45"/>
    </row>
    <row r="22" spans="13:16" x14ac:dyDescent="0.2">
      <c r="M22" s="45"/>
      <c r="N22" s="45"/>
      <c r="O22" s="45"/>
      <c r="P22" s="45"/>
    </row>
    <row r="23" spans="13:16" x14ac:dyDescent="0.2">
      <c r="M23" s="45"/>
      <c r="N23" s="45"/>
      <c r="O23" s="45"/>
      <c r="P23" s="45"/>
    </row>
    <row r="24" spans="13:16" x14ac:dyDescent="0.2">
      <c r="M24" s="45"/>
      <c r="N24" s="45"/>
      <c r="O24" s="45"/>
      <c r="P24" s="45"/>
    </row>
    <row r="25" spans="13:16" x14ac:dyDescent="0.2">
      <c r="M25" s="45"/>
      <c r="N25" s="45"/>
      <c r="O25" s="45"/>
      <c r="P25" s="45"/>
    </row>
    <row r="26" spans="13:16" x14ac:dyDescent="0.2">
      <c r="M26" s="45"/>
      <c r="N26" s="45"/>
      <c r="O26" s="45"/>
      <c r="P26" s="45"/>
    </row>
    <row r="27" spans="13:16" x14ac:dyDescent="0.2">
      <c r="M27" s="45"/>
      <c r="N27" s="45"/>
      <c r="O27" s="45"/>
      <c r="P27" s="45"/>
    </row>
    <row r="28" spans="13:16" x14ac:dyDescent="0.2">
      <c r="M28" s="45"/>
      <c r="N28" s="45"/>
      <c r="O28" s="45"/>
      <c r="P28" s="45"/>
    </row>
    <row r="29" spans="13:16" x14ac:dyDescent="0.2">
      <c r="M29" s="45"/>
      <c r="N29" s="45"/>
      <c r="O29" s="45"/>
      <c r="P29" s="45"/>
    </row>
    <row r="30" spans="13:16" x14ac:dyDescent="0.2">
      <c r="M30" s="45"/>
      <c r="N30" s="45"/>
      <c r="O30" s="45"/>
      <c r="P30" s="45"/>
    </row>
    <row r="31" spans="13:16" x14ac:dyDescent="0.2">
      <c r="M31" s="45"/>
      <c r="N31" s="45"/>
      <c r="O31" s="45"/>
      <c r="P31" s="45"/>
    </row>
    <row r="32" spans="13:16" x14ac:dyDescent="0.2">
      <c r="M32" s="45"/>
      <c r="N32" s="45"/>
      <c r="O32" s="45"/>
      <c r="P32" s="45"/>
    </row>
    <row r="33" spans="13:16" x14ac:dyDescent="0.2">
      <c r="M33" s="45"/>
      <c r="N33" s="45"/>
      <c r="O33" s="45"/>
      <c r="P33" s="45"/>
    </row>
    <row r="34" spans="13:16" x14ac:dyDescent="0.2">
      <c r="M34" s="45"/>
      <c r="N34" s="45"/>
      <c r="O34" s="45"/>
      <c r="P34" s="45"/>
    </row>
    <row r="35" spans="13:16" x14ac:dyDescent="0.2">
      <c r="M35" s="45"/>
      <c r="N35" s="45"/>
      <c r="O35" s="45"/>
      <c r="P35" s="45"/>
    </row>
    <row r="36" spans="13:16" x14ac:dyDescent="0.2">
      <c r="M36" s="45"/>
      <c r="N36" s="45"/>
      <c r="O36" s="45"/>
      <c r="P36" s="45"/>
    </row>
    <row r="37" spans="13:16" x14ac:dyDescent="0.2">
      <c r="M37" s="45"/>
      <c r="N37" s="45"/>
      <c r="O37" s="45"/>
      <c r="P37" s="45"/>
    </row>
    <row r="38" spans="13:16" x14ac:dyDescent="0.2">
      <c r="M38" s="45"/>
      <c r="N38" s="45"/>
      <c r="O38" s="45"/>
      <c r="P38" s="45"/>
    </row>
    <row r="39" spans="13:16" x14ac:dyDescent="0.2">
      <c r="M39" s="45"/>
      <c r="N39" s="45"/>
      <c r="O39" s="45"/>
      <c r="P39" s="45"/>
    </row>
    <row r="40" spans="13:16" x14ac:dyDescent="0.2">
      <c r="M40" s="45"/>
      <c r="N40" s="45"/>
      <c r="O40" s="45"/>
      <c r="P40" s="45"/>
    </row>
    <row r="41" spans="13:16" x14ac:dyDescent="0.2">
      <c r="M41" s="45"/>
      <c r="N41" s="45"/>
      <c r="O41" s="45"/>
      <c r="P41" s="45"/>
    </row>
    <row r="42" spans="13:16" x14ac:dyDescent="0.2">
      <c r="M42" s="45"/>
      <c r="N42" s="45"/>
      <c r="O42" s="45"/>
      <c r="P42" s="45"/>
    </row>
    <row r="43" spans="13:16" x14ac:dyDescent="0.2">
      <c r="M43" s="45"/>
      <c r="N43" s="45"/>
      <c r="O43" s="45"/>
      <c r="P43" s="45"/>
    </row>
    <row r="44" spans="13:16" x14ac:dyDescent="0.2">
      <c r="M44" s="45"/>
      <c r="N44" s="45"/>
      <c r="O44" s="45"/>
      <c r="P44" s="45"/>
    </row>
    <row r="45" spans="13:16" x14ac:dyDescent="0.2">
      <c r="M45" s="45"/>
      <c r="N45" s="45"/>
      <c r="O45" s="45"/>
      <c r="P45" s="45"/>
    </row>
    <row r="46" spans="13:16" x14ac:dyDescent="0.2">
      <c r="M46" s="45"/>
      <c r="N46" s="45"/>
      <c r="O46" s="45"/>
      <c r="P46" s="45"/>
    </row>
    <row r="47" spans="13:16" x14ac:dyDescent="0.2">
      <c r="M47" s="45"/>
      <c r="N47" s="45"/>
      <c r="O47" s="45"/>
      <c r="P47" s="45"/>
    </row>
    <row r="48" spans="13:16" x14ac:dyDescent="0.2">
      <c r="M48" s="45"/>
      <c r="N48" s="45"/>
      <c r="O48" s="45"/>
      <c r="P48" s="45"/>
    </row>
    <row r="49" spans="13:16" x14ac:dyDescent="0.2">
      <c r="M49" s="45"/>
      <c r="N49" s="45"/>
      <c r="O49" s="45"/>
      <c r="P49" s="45"/>
    </row>
    <row r="50" spans="13:16" x14ac:dyDescent="0.2">
      <c r="M50" s="45"/>
      <c r="N50" s="45"/>
      <c r="O50" s="45"/>
      <c r="P50" s="45"/>
    </row>
    <row r="51" spans="13:16" x14ac:dyDescent="0.2">
      <c r="M51" s="45"/>
      <c r="N51" s="45"/>
      <c r="O51" s="45"/>
      <c r="P51" s="45"/>
    </row>
    <row r="52" spans="13:16" x14ac:dyDescent="0.2">
      <c r="M52" s="45"/>
      <c r="N52" s="45"/>
      <c r="O52" s="45"/>
      <c r="P52" s="45"/>
    </row>
    <row r="53" spans="13:16" x14ac:dyDescent="0.2">
      <c r="M53" s="45"/>
      <c r="N53" s="45"/>
      <c r="O53" s="45"/>
      <c r="P53" s="45"/>
    </row>
    <row r="54" spans="13:16" x14ac:dyDescent="0.2">
      <c r="M54" s="45"/>
      <c r="N54" s="45"/>
      <c r="O54" s="45"/>
      <c r="P54" s="45"/>
    </row>
    <row r="55" spans="13:16" x14ac:dyDescent="0.2">
      <c r="M55" s="45"/>
      <c r="N55" s="45"/>
      <c r="O55" s="45"/>
      <c r="P55" s="45"/>
    </row>
    <row r="56" spans="13:16" x14ac:dyDescent="0.2">
      <c r="M56" s="45"/>
      <c r="N56" s="45"/>
      <c r="O56" s="45"/>
      <c r="P56" s="45"/>
    </row>
    <row r="57" spans="13:16" x14ac:dyDescent="0.2">
      <c r="M57" s="45"/>
      <c r="N57" s="45"/>
      <c r="O57" s="45"/>
      <c r="P57" s="45"/>
    </row>
    <row r="58" spans="13:16" x14ac:dyDescent="0.2">
      <c r="M58" s="45"/>
      <c r="N58" s="45"/>
      <c r="O58" s="45"/>
      <c r="P58" s="45"/>
    </row>
    <row r="59" spans="13:16" x14ac:dyDescent="0.2">
      <c r="M59" s="45"/>
      <c r="N59" s="45"/>
      <c r="O59" s="45"/>
      <c r="P59" s="45"/>
    </row>
    <row r="60" spans="13:16" x14ac:dyDescent="0.2">
      <c r="M60" s="45"/>
      <c r="N60" s="45"/>
      <c r="O60" s="45"/>
      <c r="P60" s="45"/>
    </row>
    <row r="61" spans="13:16" x14ac:dyDescent="0.2">
      <c r="M61" s="45"/>
      <c r="N61" s="45"/>
      <c r="O61" s="45"/>
      <c r="P61" s="45"/>
    </row>
    <row r="62" spans="13:16" x14ac:dyDescent="0.2">
      <c r="M62" s="45"/>
      <c r="N62" s="45"/>
      <c r="O62" s="45"/>
      <c r="P62" s="45"/>
    </row>
    <row r="63" spans="13:16" x14ac:dyDescent="0.2">
      <c r="M63" s="45"/>
      <c r="N63" s="45"/>
      <c r="O63" s="45"/>
      <c r="P63" s="45"/>
    </row>
    <row r="64" spans="13:16" x14ac:dyDescent="0.2">
      <c r="M64" s="45"/>
      <c r="N64" s="45"/>
      <c r="O64" s="45"/>
      <c r="P64" s="45"/>
    </row>
    <row r="65" spans="13:16" x14ac:dyDescent="0.2">
      <c r="M65" s="45"/>
      <c r="N65" s="45"/>
      <c r="O65" s="45"/>
      <c r="P65" s="45"/>
    </row>
    <row r="66" spans="13:16" x14ac:dyDescent="0.2">
      <c r="M66" s="45"/>
      <c r="N66" s="45"/>
      <c r="O66" s="45"/>
      <c r="P66" s="45"/>
    </row>
    <row r="67" spans="13:16" x14ac:dyDescent="0.2">
      <c r="M67" s="45"/>
      <c r="N67" s="45"/>
      <c r="O67" s="45"/>
      <c r="P67" s="45"/>
    </row>
    <row r="68" spans="13:16" x14ac:dyDescent="0.2">
      <c r="M68" s="45"/>
      <c r="N68" s="45"/>
      <c r="O68" s="45"/>
      <c r="P68" s="45"/>
    </row>
    <row r="69" spans="13:16" x14ac:dyDescent="0.2">
      <c r="M69" s="45"/>
      <c r="N69" s="45"/>
      <c r="O69" s="45"/>
      <c r="P69" s="45"/>
    </row>
    <row r="70" spans="13:16" x14ac:dyDescent="0.2">
      <c r="M70" s="45"/>
      <c r="N70" s="45"/>
      <c r="O70" s="45"/>
      <c r="P70" s="45"/>
    </row>
    <row r="71" spans="13:16" x14ac:dyDescent="0.2">
      <c r="M71" s="45"/>
      <c r="N71" s="45"/>
      <c r="O71" s="45"/>
      <c r="P71" s="45"/>
    </row>
    <row r="72" spans="13:16" x14ac:dyDescent="0.2">
      <c r="M72" s="45"/>
      <c r="N72" s="45"/>
      <c r="O72" s="45"/>
      <c r="P72" s="45"/>
    </row>
    <row r="73" spans="13:16" x14ac:dyDescent="0.2">
      <c r="M73" s="45"/>
      <c r="N73" s="45"/>
      <c r="O73" s="45"/>
      <c r="P73" s="45"/>
    </row>
    <row r="74" spans="13:16" x14ac:dyDescent="0.2">
      <c r="M74" s="45"/>
      <c r="N74" s="45"/>
      <c r="O74" s="45"/>
      <c r="P74" s="45"/>
    </row>
    <row r="75" spans="13:16" x14ac:dyDescent="0.2">
      <c r="M75" s="45"/>
      <c r="N75" s="45"/>
      <c r="O75" s="45"/>
      <c r="P75" s="45"/>
    </row>
    <row r="76" spans="13:16" x14ac:dyDescent="0.2">
      <c r="M76" s="45"/>
      <c r="N76" s="45"/>
      <c r="O76" s="45"/>
      <c r="P76" s="45"/>
    </row>
    <row r="77" spans="13:16" x14ac:dyDescent="0.2">
      <c r="M77" s="45"/>
      <c r="N77" s="45"/>
      <c r="O77" s="45"/>
      <c r="P77" s="45"/>
    </row>
    <row r="78" spans="13:16" x14ac:dyDescent="0.2">
      <c r="M78" s="45"/>
      <c r="N78" s="45"/>
      <c r="O78" s="45"/>
      <c r="P78" s="45"/>
    </row>
    <row r="79" spans="13:16" x14ac:dyDescent="0.2">
      <c r="M79" s="45"/>
      <c r="N79" s="45"/>
      <c r="O79" s="45"/>
      <c r="P79" s="45"/>
    </row>
    <row r="80" spans="13:16" x14ac:dyDescent="0.2">
      <c r="M80" s="45"/>
      <c r="N80" s="45"/>
      <c r="O80" s="45"/>
      <c r="P80" s="45"/>
    </row>
    <row r="81" spans="13:16" x14ac:dyDescent="0.2">
      <c r="M81" s="45"/>
      <c r="N81" s="45"/>
      <c r="O81" s="45"/>
      <c r="P81" s="45"/>
    </row>
    <row r="82" spans="13:16" x14ac:dyDescent="0.2">
      <c r="M82" s="45"/>
      <c r="N82" s="45"/>
      <c r="O82" s="45"/>
      <c r="P82" s="45"/>
    </row>
    <row r="83" spans="13:16" x14ac:dyDescent="0.2">
      <c r="M83" s="45"/>
      <c r="N83" s="45"/>
      <c r="O83" s="45"/>
      <c r="P83" s="45"/>
    </row>
    <row r="84" spans="13:16" x14ac:dyDescent="0.2">
      <c r="M84" s="45"/>
      <c r="N84" s="45"/>
      <c r="O84" s="45"/>
      <c r="P84" s="45"/>
    </row>
    <row r="85" spans="13:16" x14ac:dyDescent="0.2">
      <c r="M85" s="45"/>
      <c r="N85" s="45"/>
      <c r="O85" s="45"/>
      <c r="P85" s="45"/>
    </row>
    <row r="86" spans="13:16" x14ac:dyDescent="0.2">
      <c r="M86" s="45"/>
      <c r="N86" s="45"/>
      <c r="O86" s="45"/>
      <c r="P86" s="45"/>
    </row>
    <row r="87" spans="13:16" x14ac:dyDescent="0.2">
      <c r="M87" s="45"/>
      <c r="N87" s="45"/>
      <c r="O87" s="45"/>
      <c r="P87" s="45"/>
    </row>
    <row r="88" spans="13:16" x14ac:dyDescent="0.2">
      <c r="M88" s="45"/>
      <c r="N88" s="45"/>
      <c r="O88" s="45"/>
      <c r="P88" s="45"/>
    </row>
    <row r="89" spans="13:16" x14ac:dyDescent="0.2">
      <c r="M89" s="45"/>
      <c r="N89" s="45"/>
      <c r="O89" s="45"/>
      <c r="P89" s="45"/>
    </row>
    <row r="90" spans="13:16" x14ac:dyDescent="0.2">
      <c r="M90" s="45"/>
      <c r="N90" s="45"/>
      <c r="O90" s="45"/>
      <c r="P90" s="45"/>
    </row>
    <row r="91" spans="13:16" x14ac:dyDescent="0.2">
      <c r="M91" s="45"/>
      <c r="N91" s="45"/>
      <c r="O91" s="45"/>
      <c r="P91" s="45"/>
    </row>
    <row r="92" spans="13:16" x14ac:dyDescent="0.2">
      <c r="M92" s="45"/>
      <c r="N92" s="45"/>
      <c r="O92" s="45"/>
      <c r="P92" s="45"/>
    </row>
    <row r="93" spans="13:16" x14ac:dyDescent="0.2">
      <c r="M93" s="45"/>
      <c r="N93" s="45"/>
      <c r="O93" s="45"/>
      <c r="P93" s="45"/>
    </row>
    <row r="94" spans="13:16" x14ac:dyDescent="0.2">
      <c r="M94" s="45"/>
      <c r="N94" s="45"/>
      <c r="O94" s="45"/>
      <c r="P94" s="45"/>
    </row>
    <row r="95" spans="13:16" x14ac:dyDescent="0.2">
      <c r="M95" s="45"/>
      <c r="N95" s="45"/>
      <c r="O95" s="45"/>
      <c r="P95" s="45"/>
    </row>
    <row r="96" spans="13:16" x14ac:dyDescent="0.2">
      <c r="M96" s="45"/>
      <c r="N96" s="45"/>
      <c r="O96" s="45"/>
      <c r="P96" s="45"/>
    </row>
    <row r="97" spans="13:16" x14ac:dyDescent="0.2">
      <c r="M97" s="45"/>
      <c r="N97" s="45"/>
      <c r="O97" s="45"/>
      <c r="P97" s="45"/>
    </row>
    <row r="98" spans="13:16" x14ac:dyDescent="0.2">
      <c r="M98" s="45"/>
      <c r="N98" s="45"/>
      <c r="O98" s="45"/>
      <c r="P98" s="45"/>
    </row>
    <row r="99" spans="13:16" x14ac:dyDescent="0.2">
      <c r="M99" s="45"/>
      <c r="N99" s="45"/>
      <c r="O99" s="45"/>
      <c r="P99" s="45"/>
    </row>
    <row r="100" spans="13:16" x14ac:dyDescent="0.2">
      <c r="M100" s="45"/>
      <c r="N100" s="45"/>
      <c r="O100" s="45"/>
      <c r="P100" s="45"/>
    </row>
    <row r="101" spans="13:16" x14ac:dyDescent="0.2">
      <c r="M101" s="45"/>
      <c r="N101" s="45"/>
      <c r="O101" s="45"/>
      <c r="P101" s="45"/>
    </row>
    <row r="102" spans="13:16" x14ac:dyDescent="0.2">
      <c r="M102" s="45"/>
      <c r="N102" s="45"/>
      <c r="O102" s="45"/>
      <c r="P102" s="45"/>
    </row>
    <row r="103" spans="13:16" x14ac:dyDescent="0.2">
      <c r="M103" s="45"/>
      <c r="N103" s="45"/>
      <c r="O103" s="45"/>
      <c r="P103" s="45"/>
    </row>
    <row r="104" spans="13:16" x14ac:dyDescent="0.2">
      <c r="M104" s="45"/>
      <c r="N104" s="45"/>
      <c r="O104" s="45"/>
      <c r="P104" s="45"/>
    </row>
    <row r="105" spans="13:16" x14ac:dyDescent="0.2">
      <c r="M105" s="45"/>
      <c r="N105" s="45"/>
      <c r="O105" s="45"/>
      <c r="P105" s="45"/>
    </row>
    <row r="106" spans="13:16" x14ac:dyDescent="0.2">
      <c r="M106" s="45"/>
      <c r="N106" s="45"/>
      <c r="O106" s="45"/>
      <c r="P106" s="45"/>
    </row>
    <row r="107" spans="13:16" x14ac:dyDescent="0.2">
      <c r="M107" s="45"/>
      <c r="N107" s="45"/>
      <c r="O107" s="45"/>
      <c r="P107" s="45"/>
    </row>
    <row r="108" spans="13:16" x14ac:dyDescent="0.2">
      <c r="M108" s="45"/>
      <c r="N108" s="45"/>
      <c r="O108" s="45"/>
      <c r="P108" s="45"/>
    </row>
    <row r="109" spans="13:16" x14ac:dyDescent="0.2">
      <c r="M109" s="45"/>
      <c r="N109" s="45"/>
      <c r="O109" s="45"/>
      <c r="P109" s="45"/>
    </row>
    <row r="110" spans="13:16" x14ac:dyDescent="0.2">
      <c r="M110" s="45"/>
      <c r="N110" s="45"/>
      <c r="O110" s="45"/>
      <c r="P110" s="45"/>
    </row>
    <row r="111" spans="13:16" x14ac:dyDescent="0.2">
      <c r="M111" s="45"/>
      <c r="N111" s="45"/>
      <c r="O111" s="45"/>
      <c r="P111" s="45"/>
    </row>
    <row r="112" spans="13:16" x14ac:dyDescent="0.2">
      <c r="M112" s="45"/>
      <c r="N112" s="45"/>
      <c r="O112" s="45"/>
      <c r="P112" s="45"/>
    </row>
    <row r="113" spans="13:16" x14ac:dyDescent="0.2">
      <c r="M113" s="45"/>
      <c r="N113" s="45"/>
      <c r="O113" s="45"/>
      <c r="P113" s="45"/>
    </row>
    <row r="114" spans="13:16" x14ac:dyDescent="0.2">
      <c r="M114" s="45"/>
      <c r="N114" s="45"/>
      <c r="O114" s="45"/>
      <c r="P114" s="45"/>
    </row>
    <row r="115" spans="13:16" x14ac:dyDescent="0.2">
      <c r="M115" s="45"/>
      <c r="N115" s="45"/>
      <c r="O115" s="45"/>
      <c r="P115" s="45"/>
    </row>
    <row r="116" spans="13:16" x14ac:dyDescent="0.2">
      <c r="M116" s="45"/>
      <c r="N116" s="45"/>
      <c r="O116" s="45"/>
      <c r="P116" s="45"/>
    </row>
    <row r="117" spans="13:16" x14ac:dyDescent="0.2">
      <c r="M117" s="45"/>
      <c r="N117" s="45"/>
      <c r="O117" s="45"/>
      <c r="P117" s="45"/>
    </row>
    <row r="118" spans="13:16" x14ac:dyDescent="0.2">
      <c r="M118" s="45"/>
      <c r="N118" s="45"/>
      <c r="O118" s="45"/>
      <c r="P118" s="45"/>
    </row>
    <row r="119" spans="13:16" x14ac:dyDescent="0.2">
      <c r="M119" s="45"/>
      <c r="N119" s="45"/>
      <c r="O119" s="45"/>
      <c r="P119" s="45"/>
    </row>
    <row r="120" spans="13:16" x14ac:dyDescent="0.2">
      <c r="M120" s="45"/>
      <c r="N120" s="45"/>
      <c r="O120" s="45"/>
      <c r="P120" s="45"/>
    </row>
    <row r="121" spans="13:16" x14ac:dyDescent="0.2">
      <c r="M121" s="45"/>
      <c r="N121" s="45"/>
      <c r="O121" s="45"/>
      <c r="P121" s="45"/>
    </row>
    <row r="122" spans="13:16" x14ac:dyDescent="0.2">
      <c r="M122" s="45"/>
      <c r="N122" s="45"/>
      <c r="O122" s="45"/>
      <c r="P122" s="45"/>
    </row>
    <row r="123" spans="13:16" x14ac:dyDescent="0.2">
      <c r="M123" s="45"/>
      <c r="N123" s="45"/>
      <c r="O123" s="45"/>
      <c r="P123" s="45"/>
    </row>
    <row r="124" spans="13:16" x14ac:dyDescent="0.2">
      <c r="M124" s="45"/>
      <c r="N124" s="45"/>
      <c r="O124" s="45"/>
      <c r="P124" s="45"/>
    </row>
    <row r="125" spans="13:16" x14ac:dyDescent="0.2">
      <c r="M125" s="45"/>
      <c r="N125" s="45"/>
      <c r="O125" s="45"/>
      <c r="P125" s="45"/>
    </row>
    <row r="126" spans="13:16" x14ac:dyDescent="0.2">
      <c r="M126" s="45"/>
      <c r="N126" s="45"/>
      <c r="O126" s="45"/>
      <c r="P126" s="45"/>
    </row>
    <row r="127" spans="13:16" x14ac:dyDescent="0.2">
      <c r="M127" s="45"/>
      <c r="N127" s="45"/>
      <c r="O127" s="45"/>
      <c r="P127" s="45"/>
    </row>
    <row r="128" spans="13:16" x14ac:dyDescent="0.2">
      <c r="M128" s="45"/>
      <c r="N128" s="45"/>
      <c r="O128" s="45"/>
      <c r="P128" s="45"/>
    </row>
    <row r="129" spans="13:16" x14ac:dyDescent="0.2">
      <c r="M129" s="45"/>
      <c r="N129" s="45"/>
      <c r="O129" s="45"/>
      <c r="P129" s="45"/>
    </row>
    <row r="130" spans="13:16" x14ac:dyDescent="0.2">
      <c r="M130" s="45"/>
      <c r="N130" s="45"/>
      <c r="O130" s="45"/>
      <c r="P130" s="45"/>
    </row>
    <row r="131" spans="13:16" x14ac:dyDescent="0.2">
      <c r="M131" s="45"/>
      <c r="N131" s="45"/>
      <c r="O131" s="45"/>
      <c r="P131" s="45"/>
    </row>
    <row r="132" spans="13:16" x14ac:dyDescent="0.2">
      <c r="M132" s="45"/>
      <c r="N132" s="45"/>
      <c r="O132" s="45"/>
      <c r="P132" s="45"/>
    </row>
    <row r="133" spans="13:16" x14ac:dyDescent="0.2">
      <c r="M133" s="45"/>
      <c r="N133" s="45"/>
      <c r="O133" s="45"/>
      <c r="P133" s="45"/>
    </row>
    <row r="134" spans="13:16" x14ac:dyDescent="0.2">
      <c r="M134" s="45"/>
      <c r="N134" s="45"/>
      <c r="O134" s="45"/>
      <c r="P134" s="45"/>
    </row>
    <row r="135" spans="13:16" x14ac:dyDescent="0.2">
      <c r="M135" s="45"/>
      <c r="N135" s="45"/>
      <c r="O135" s="45"/>
      <c r="P135" s="45"/>
    </row>
    <row r="136" spans="13:16" x14ac:dyDescent="0.2">
      <c r="M136" s="45"/>
      <c r="N136" s="45"/>
      <c r="O136" s="45"/>
      <c r="P136" s="45"/>
    </row>
    <row r="137" spans="13:16" x14ac:dyDescent="0.2">
      <c r="M137" s="45"/>
      <c r="N137" s="45"/>
      <c r="O137" s="45"/>
      <c r="P137" s="45"/>
    </row>
    <row r="138" spans="13:16" x14ac:dyDescent="0.2">
      <c r="M138" s="45"/>
      <c r="N138" s="45"/>
      <c r="O138" s="45"/>
      <c r="P138" s="45"/>
    </row>
    <row r="139" spans="13:16" x14ac:dyDescent="0.2">
      <c r="M139" s="45"/>
      <c r="N139" s="45"/>
      <c r="O139" s="45"/>
      <c r="P139" s="45"/>
    </row>
    <row r="140" spans="13:16" x14ac:dyDescent="0.2">
      <c r="M140" s="45"/>
      <c r="N140" s="45"/>
      <c r="O140" s="45"/>
      <c r="P140" s="45"/>
    </row>
    <row r="141" spans="13:16" x14ac:dyDescent="0.2">
      <c r="M141" s="45"/>
      <c r="N141" s="45"/>
      <c r="O141" s="45"/>
      <c r="P141" s="45"/>
    </row>
    <row r="142" spans="13:16" x14ac:dyDescent="0.2">
      <c r="M142" s="45"/>
      <c r="N142" s="45"/>
      <c r="O142" s="45"/>
      <c r="P142" s="45"/>
    </row>
    <row r="143" spans="13:16" x14ac:dyDescent="0.2">
      <c r="M143" s="45"/>
      <c r="N143" s="45"/>
      <c r="O143" s="45"/>
      <c r="P143" s="45"/>
    </row>
    <row r="144" spans="13:16" x14ac:dyDescent="0.2">
      <c r="M144" s="45"/>
      <c r="N144" s="45"/>
      <c r="O144" s="45"/>
      <c r="P144" s="45"/>
    </row>
    <row r="145" spans="13:16" x14ac:dyDescent="0.2">
      <c r="M145" s="45"/>
      <c r="N145" s="45"/>
      <c r="O145" s="45"/>
      <c r="P145" s="45"/>
    </row>
    <row r="146" spans="13:16" x14ac:dyDescent="0.2">
      <c r="M146" s="45"/>
      <c r="N146" s="45"/>
      <c r="O146" s="45"/>
      <c r="P146" s="45"/>
    </row>
    <row r="147" spans="13:16" x14ac:dyDescent="0.2">
      <c r="M147" s="45"/>
      <c r="N147" s="45"/>
      <c r="O147" s="45"/>
      <c r="P147" s="45"/>
    </row>
    <row r="148" spans="13:16" x14ac:dyDescent="0.2">
      <c r="M148" s="45"/>
      <c r="N148" s="45"/>
      <c r="O148" s="45"/>
      <c r="P148" s="45"/>
    </row>
    <row r="149" spans="13:16" x14ac:dyDescent="0.2">
      <c r="M149" s="45"/>
      <c r="N149" s="45"/>
      <c r="O149" s="45"/>
      <c r="P149" s="45"/>
    </row>
    <row r="150" spans="13:16" x14ac:dyDescent="0.2">
      <c r="M150" s="45"/>
      <c r="N150" s="45"/>
      <c r="O150" s="45"/>
      <c r="P150" s="45"/>
    </row>
    <row r="151" spans="13:16" x14ac:dyDescent="0.2">
      <c r="M151" s="45"/>
      <c r="N151" s="45"/>
      <c r="O151" s="45"/>
      <c r="P151" s="45"/>
    </row>
    <row r="152" spans="13:16" x14ac:dyDescent="0.2">
      <c r="M152" s="45"/>
      <c r="N152" s="45"/>
      <c r="O152" s="45"/>
      <c r="P152" s="45"/>
    </row>
    <row r="153" spans="13:16" x14ac:dyDescent="0.2">
      <c r="M153" s="45"/>
      <c r="N153" s="45"/>
      <c r="O153" s="45"/>
      <c r="P153" s="45"/>
    </row>
    <row r="154" spans="13:16" x14ac:dyDescent="0.2">
      <c r="M154" s="45"/>
      <c r="N154" s="45"/>
      <c r="O154" s="45"/>
      <c r="P154" s="45"/>
    </row>
    <row r="155" spans="13:16" x14ac:dyDescent="0.2">
      <c r="M155" s="45"/>
      <c r="N155" s="45"/>
      <c r="O155" s="45"/>
      <c r="P155" s="45"/>
    </row>
    <row r="156" spans="13:16" x14ac:dyDescent="0.2">
      <c r="M156" s="45"/>
      <c r="N156" s="45"/>
      <c r="O156" s="45"/>
      <c r="P156" s="45"/>
    </row>
    <row r="157" spans="13:16" x14ac:dyDescent="0.2">
      <c r="M157" s="45"/>
      <c r="N157" s="45"/>
      <c r="O157" s="45"/>
      <c r="P157" s="45"/>
    </row>
    <row r="158" spans="13:16" x14ac:dyDescent="0.2">
      <c r="M158" s="45"/>
      <c r="N158" s="45"/>
      <c r="O158" s="45"/>
      <c r="P158" s="45"/>
    </row>
    <row r="159" spans="13:16" x14ac:dyDescent="0.2">
      <c r="M159" s="45"/>
      <c r="N159" s="45"/>
      <c r="O159" s="45"/>
      <c r="P159" s="45"/>
    </row>
    <row r="160" spans="13:16" x14ac:dyDescent="0.2">
      <c r="M160" s="45"/>
      <c r="N160" s="45"/>
      <c r="O160" s="45"/>
      <c r="P160" s="45"/>
    </row>
    <row r="161" spans="13:16" x14ac:dyDescent="0.2">
      <c r="M161" s="45"/>
      <c r="N161" s="45"/>
      <c r="O161" s="45"/>
      <c r="P161" s="45"/>
    </row>
    <row r="162" spans="13:16" x14ac:dyDescent="0.2">
      <c r="M162" s="45"/>
      <c r="N162" s="45"/>
      <c r="O162" s="45"/>
      <c r="P162" s="45"/>
    </row>
    <row r="163" spans="13:16" x14ac:dyDescent="0.2">
      <c r="M163" s="45"/>
      <c r="N163" s="45"/>
      <c r="O163" s="45"/>
      <c r="P163" s="45"/>
    </row>
    <row r="164" spans="13:16" x14ac:dyDescent="0.2">
      <c r="M164" s="45"/>
      <c r="N164" s="45"/>
      <c r="O164" s="45"/>
      <c r="P164" s="45"/>
    </row>
    <row r="165" spans="13:16" x14ac:dyDescent="0.2">
      <c r="M165" s="45"/>
      <c r="N165" s="45"/>
      <c r="O165" s="45"/>
      <c r="P165" s="45"/>
    </row>
    <row r="166" spans="13:16" x14ac:dyDescent="0.2">
      <c r="M166" s="45"/>
      <c r="N166" s="45"/>
      <c r="O166" s="45"/>
      <c r="P166" s="45"/>
    </row>
    <row r="167" spans="13:16" x14ac:dyDescent="0.2">
      <c r="M167" s="45"/>
      <c r="N167" s="45"/>
      <c r="O167" s="45"/>
      <c r="P167" s="45"/>
    </row>
    <row r="168" spans="13:16" x14ac:dyDescent="0.2">
      <c r="M168" s="45"/>
      <c r="N168" s="45"/>
      <c r="O168" s="45"/>
      <c r="P168" s="45"/>
    </row>
    <row r="169" spans="13:16" x14ac:dyDescent="0.2">
      <c r="M169" s="45"/>
      <c r="N169" s="45"/>
      <c r="O169" s="45"/>
      <c r="P169" s="45"/>
    </row>
    <row r="170" spans="13:16" x14ac:dyDescent="0.2">
      <c r="M170" s="45"/>
      <c r="N170" s="45"/>
      <c r="O170" s="45"/>
      <c r="P170" s="45"/>
    </row>
    <row r="171" spans="13:16" x14ac:dyDescent="0.2">
      <c r="M171" s="45"/>
      <c r="N171" s="45"/>
      <c r="O171" s="45"/>
      <c r="P171" s="45"/>
    </row>
    <row r="172" spans="13:16" x14ac:dyDescent="0.2">
      <c r="M172" s="45"/>
      <c r="N172" s="45"/>
      <c r="O172" s="45"/>
      <c r="P172" s="45"/>
    </row>
    <row r="173" spans="13:16" x14ac:dyDescent="0.2">
      <c r="M173" s="45"/>
      <c r="N173" s="45"/>
      <c r="O173" s="45"/>
      <c r="P173" s="45"/>
    </row>
    <row r="174" spans="13:16" x14ac:dyDescent="0.2">
      <c r="M174" s="45"/>
      <c r="N174" s="45"/>
      <c r="O174" s="45"/>
      <c r="P174" s="45"/>
    </row>
    <row r="175" spans="13:16" x14ac:dyDescent="0.2">
      <c r="M175" s="45"/>
      <c r="N175" s="45"/>
      <c r="O175" s="45"/>
      <c r="P175" s="45"/>
    </row>
    <row r="176" spans="13:16" x14ac:dyDescent="0.2">
      <c r="M176" s="45"/>
      <c r="N176" s="45"/>
      <c r="O176" s="45"/>
      <c r="P176" s="45"/>
    </row>
    <row r="177" spans="13:16" x14ac:dyDescent="0.2">
      <c r="M177" s="45"/>
      <c r="N177" s="45"/>
      <c r="O177" s="45"/>
      <c r="P177" s="45"/>
    </row>
    <row r="178" spans="13:16" x14ac:dyDescent="0.2">
      <c r="M178" s="45"/>
      <c r="N178" s="45"/>
      <c r="O178" s="45"/>
      <c r="P178" s="45"/>
    </row>
    <row r="179" spans="13:16" x14ac:dyDescent="0.2">
      <c r="M179" s="45"/>
      <c r="N179" s="45"/>
      <c r="O179" s="45"/>
      <c r="P179" s="45"/>
    </row>
    <row r="180" spans="13:16" x14ac:dyDescent="0.2">
      <c r="M180" s="45"/>
      <c r="N180" s="45"/>
      <c r="O180" s="45"/>
      <c r="P180" s="45"/>
    </row>
    <row r="181" spans="13:16" x14ac:dyDescent="0.2">
      <c r="M181" s="45"/>
      <c r="N181" s="45"/>
      <c r="O181" s="45"/>
      <c r="P181" s="45"/>
    </row>
    <row r="182" spans="13:16" x14ac:dyDescent="0.2">
      <c r="M182" s="45"/>
      <c r="N182" s="45"/>
      <c r="O182" s="45"/>
      <c r="P182" s="45"/>
    </row>
    <row r="183" spans="13:16" x14ac:dyDescent="0.2">
      <c r="M183" s="45"/>
      <c r="N183" s="45"/>
      <c r="O183" s="45"/>
      <c r="P183" s="45"/>
    </row>
    <row r="184" spans="13:16" x14ac:dyDescent="0.2">
      <c r="M184" s="45"/>
      <c r="N184" s="45"/>
      <c r="O184" s="45"/>
      <c r="P184" s="45"/>
    </row>
    <row r="185" spans="13:16" x14ac:dyDescent="0.2">
      <c r="M185" s="45"/>
      <c r="N185" s="45"/>
      <c r="O185" s="45"/>
      <c r="P185" s="45"/>
    </row>
    <row r="186" spans="13:16" x14ac:dyDescent="0.2">
      <c r="M186" s="45"/>
      <c r="N186" s="45"/>
      <c r="O186" s="45"/>
      <c r="P186" s="45"/>
    </row>
    <row r="187" spans="13:16" x14ac:dyDescent="0.2">
      <c r="M187" s="45"/>
      <c r="N187" s="45"/>
      <c r="O187" s="45"/>
      <c r="P187" s="45"/>
    </row>
    <row r="188" spans="13:16" x14ac:dyDescent="0.2">
      <c r="M188" s="45"/>
      <c r="N188" s="45"/>
      <c r="O188" s="45"/>
      <c r="P188" s="45"/>
    </row>
    <row r="189" spans="13:16" x14ac:dyDescent="0.2">
      <c r="M189" s="45"/>
      <c r="N189" s="45"/>
      <c r="O189" s="45"/>
      <c r="P189" s="45"/>
    </row>
    <row r="190" spans="13:16" x14ac:dyDescent="0.2">
      <c r="M190" s="45"/>
      <c r="N190" s="45"/>
      <c r="O190" s="45"/>
      <c r="P190" s="45"/>
    </row>
    <row r="191" spans="13:16" x14ac:dyDescent="0.2">
      <c r="M191" s="45"/>
      <c r="N191" s="45"/>
      <c r="O191" s="45"/>
      <c r="P191" s="45"/>
    </row>
    <row r="192" spans="13:16" x14ac:dyDescent="0.2">
      <c r="M192" s="45"/>
      <c r="N192" s="45"/>
      <c r="O192" s="45"/>
      <c r="P192" s="45"/>
    </row>
    <row r="193" spans="13:16" x14ac:dyDescent="0.2">
      <c r="M193" s="45"/>
      <c r="N193" s="45"/>
      <c r="O193" s="45"/>
      <c r="P193" s="45"/>
    </row>
  </sheetData>
  <phoneticPr fontId="13" type="noConversion"/>
  <conditionalFormatting sqref="K5:K8">
    <cfRule type="cellIs" dxfId="1702" priority="143" operator="equal">
      <formula>"-"</formula>
    </cfRule>
  </conditionalFormatting>
  <conditionalFormatting sqref="K5:K8">
    <cfRule type="cellIs" dxfId="1701" priority="142" operator="equal">
      <formula>"-"</formula>
    </cfRule>
  </conditionalFormatting>
  <conditionalFormatting sqref="K5:K8">
    <cfRule type="cellIs" dxfId="1700" priority="141" operator="equal">
      <formula>"-"</formula>
    </cfRule>
  </conditionalFormatting>
  <conditionalFormatting sqref="J5:J8">
    <cfRule type="cellIs" dxfId="1699" priority="139" stopIfTrue="1" operator="equal">
      <formula>"-"</formula>
    </cfRule>
    <cfRule type="containsText" dxfId="1698" priority="140" stopIfTrue="1" operator="containsText" text="leer">
      <formula>NOT(ISERROR(SEARCH("leer",J5)))</formula>
    </cfRule>
  </conditionalFormatting>
  <conditionalFormatting sqref="J5:J8">
    <cfRule type="cellIs" dxfId="1697" priority="137" stopIfTrue="1" operator="equal">
      <formula>"-"</formula>
    </cfRule>
    <cfRule type="containsText" dxfId="1696" priority="138" stopIfTrue="1" operator="containsText" text="leer">
      <formula>NOT(ISERROR(SEARCH("leer",J5)))</formula>
    </cfRule>
  </conditionalFormatting>
  <conditionalFormatting sqref="J5:J8">
    <cfRule type="cellIs" dxfId="1695" priority="135" stopIfTrue="1" operator="equal">
      <formula>"-"</formula>
    </cfRule>
    <cfRule type="containsText" dxfId="1694" priority="136" stopIfTrue="1" operator="containsText" text="leer">
      <formula>NOT(ISERROR(SEARCH("leer",J5)))</formula>
    </cfRule>
  </conditionalFormatting>
  <conditionalFormatting sqref="J5:J8">
    <cfRule type="cellIs" dxfId="1693" priority="133" stopIfTrue="1" operator="equal">
      <formula>"-"</formula>
    </cfRule>
    <cfRule type="containsText" dxfId="1692" priority="134" stopIfTrue="1" operator="containsText" text="leer">
      <formula>NOT(ISERROR(SEARCH("leer",J5)))</formula>
    </cfRule>
  </conditionalFormatting>
  <conditionalFormatting sqref="I5:I8">
    <cfRule type="cellIs" dxfId="1691" priority="131" stopIfTrue="1" operator="equal">
      <formula>"-"</formula>
    </cfRule>
    <cfRule type="containsText" dxfId="1690" priority="132" stopIfTrue="1" operator="containsText" text="leer">
      <formula>NOT(ISERROR(SEARCH("leer",I5)))</formula>
    </cfRule>
  </conditionalFormatting>
  <conditionalFormatting sqref="I5:I8">
    <cfRule type="cellIs" dxfId="1689" priority="129" stopIfTrue="1" operator="equal">
      <formula>"-"</formula>
    </cfRule>
    <cfRule type="containsText" dxfId="1688" priority="130" stopIfTrue="1" operator="containsText" text="leer">
      <formula>NOT(ISERROR(SEARCH("leer",I5)))</formula>
    </cfRule>
  </conditionalFormatting>
  <conditionalFormatting sqref="I5:I8">
    <cfRule type="cellIs" dxfId="1687" priority="127" stopIfTrue="1" operator="equal">
      <formula>"-"</formula>
    </cfRule>
    <cfRule type="containsText" dxfId="1686" priority="128" stopIfTrue="1" operator="containsText" text="leer">
      <formula>NOT(ISERROR(SEARCH("leer",I5)))</formula>
    </cfRule>
  </conditionalFormatting>
  <conditionalFormatting sqref="I5:I8">
    <cfRule type="cellIs" dxfId="1685" priority="125" stopIfTrue="1" operator="equal">
      <formula>"-"</formula>
    </cfRule>
    <cfRule type="containsText" dxfId="1684" priority="126" stopIfTrue="1" operator="containsText" text="leer">
      <formula>NOT(ISERROR(SEARCH("leer",I5)))</formula>
    </cfRule>
  </conditionalFormatting>
  <conditionalFormatting sqref="I5:I8">
    <cfRule type="cellIs" dxfId="1683" priority="123" stopIfTrue="1" operator="equal">
      <formula>"-"</formula>
    </cfRule>
    <cfRule type="containsText" dxfId="1682" priority="124" stopIfTrue="1" operator="containsText" text="leer">
      <formula>NOT(ISERROR(SEARCH("leer",I5)))</formula>
    </cfRule>
  </conditionalFormatting>
  <conditionalFormatting sqref="I5:I8">
    <cfRule type="cellIs" dxfId="1681" priority="121" stopIfTrue="1" operator="equal">
      <formula>"-"</formula>
    </cfRule>
    <cfRule type="containsText" dxfId="1680" priority="122" stopIfTrue="1" operator="containsText" text="leer">
      <formula>NOT(ISERROR(SEARCH("leer",I5)))</formula>
    </cfRule>
  </conditionalFormatting>
  <conditionalFormatting sqref="I5:I8">
    <cfRule type="cellIs" dxfId="1679" priority="119" stopIfTrue="1" operator="equal">
      <formula>"-"</formula>
    </cfRule>
    <cfRule type="containsText" dxfId="1678" priority="120" stopIfTrue="1" operator="containsText" text="leer">
      <formula>NOT(ISERROR(SEARCH("leer",I5)))</formula>
    </cfRule>
  </conditionalFormatting>
  <conditionalFormatting sqref="I5:I8">
    <cfRule type="cellIs" dxfId="1677" priority="117" stopIfTrue="1" operator="equal">
      <formula>"-"</formula>
    </cfRule>
    <cfRule type="containsText" dxfId="1676" priority="118" stopIfTrue="1" operator="containsText" text="leer">
      <formula>NOT(ISERROR(SEARCH("leer",I5)))</formula>
    </cfRule>
  </conditionalFormatting>
  <conditionalFormatting sqref="I5:I8">
    <cfRule type="cellIs" dxfId="1675" priority="115" stopIfTrue="1" operator="equal">
      <formula>"-"</formula>
    </cfRule>
    <cfRule type="containsText" dxfId="1674" priority="116" stopIfTrue="1" operator="containsText" text="leer">
      <formula>NOT(ISERROR(SEARCH("leer",I5)))</formula>
    </cfRule>
  </conditionalFormatting>
  <conditionalFormatting sqref="I5:I8">
    <cfRule type="cellIs" dxfId="1673" priority="113" stopIfTrue="1" operator="equal">
      <formula>"-"</formula>
    </cfRule>
    <cfRule type="containsText" dxfId="1672" priority="114" stopIfTrue="1" operator="containsText" text="leer">
      <formula>NOT(ISERROR(SEARCH("leer",I5)))</formula>
    </cfRule>
  </conditionalFormatting>
  <conditionalFormatting sqref="I5:I8">
    <cfRule type="cellIs" dxfId="1671" priority="111" stopIfTrue="1" operator="equal">
      <formula>"-"</formula>
    </cfRule>
    <cfRule type="containsText" dxfId="1670" priority="112" stopIfTrue="1" operator="containsText" text="leer">
      <formula>NOT(ISERROR(SEARCH("leer",I5)))</formula>
    </cfRule>
  </conditionalFormatting>
  <conditionalFormatting sqref="I5:I8">
    <cfRule type="cellIs" dxfId="1669" priority="109" stopIfTrue="1" operator="equal">
      <formula>"-"</formula>
    </cfRule>
    <cfRule type="containsText" dxfId="1668" priority="110" stopIfTrue="1" operator="containsText" text="leer">
      <formula>NOT(ISERROR(SEARCH("leer",I5)))</formula>
    </cfRule>
  </conditionalFormatting>
  <conditionalFormatting sqref="I5:I8">
    <cfRule type="cellIs" dxfId="1667" priority="107" stopIfTrue="1" operator="equal">
      <formula>"-"</formula>
    </cfRule>
    <cfRule type="containsText" dxfId="1666" priority="108" stopIfTrue="1" operator="containsText" text="leer">
      <formula>NOT(ISERROR(SEARCH("leer",I5)))</formula>
    </cfRule>
  </conditionalFormatting>
  <conditionalFormatting sqref="I5:I8">
    <cfRule type="cellIs" dxfId="1665" priority="105" stopIfTrue="1" operator="equal">
      <formula>"-"</formula>
    </cfRule>
    <cfRule type="containsText" dxfId="1664" priority="106" stopIfTrue="1" operator="containsText" text="leer">
      <formula>NOT(ISERROR(SEARCH("leer",I5)))</formula>
    </cfRule>
  </conditionalFormatting>
  <conditionalFormatting sqref="I5:I8">
    <cfRule type="cellIs" dxfId="1663" priority="103" stopIfTrue="1" operator="equal">
      <formula>"-"</formula>
    </cfRule>
    <cfRule type="containsText" dxfId="1662" priority="104" stopIfTrue="1" operator="containsText" text="leer">
      <formula>NOT(ISERROR(SEARCH("leer",I5)))</formula>
    </cfRule>
  </conditionalFormatting>
  <conditionalFormatting sqref="I5:I8">
    <cfRule type="cellIs" dxfId="1661" priority="101" stopIfTrue="1" operator="equal">
      <formula>"-"</formula>
    </cfRule>
    <cfRule type="containsText" dxfId="1660" priority="102" stopIfTrue="1" operator="containsText" text="leer">
      <formula>NOT(ISERROR(SEARCH("leer",I5)))</formula>
    </cfRule>
  </conditionalFormatting>
  <conditionalFormatting sqref="I5:I8">
    <cfRule type="cellIs" dxfId="1659" priority="99" stopIfTrue="1" operator="equal">
      <formula>"-"</formula>
    </cfRule>
    <cfRule type="containsText" dxfId="1658" priority="100" stopIfTrue="1" operator="containsText" text="leer">
      <formula>NOT(ISERROR(SEARCH("leer",I5)))</formula>
    </cfRule>
  </conditionalFormatting>
  <conditionalFormatting sqref="I5:I8">
    <cfRule type="cellIs" dxfId="1657" priority="97" stopIfTrue="1" operator="equal">
      <formula>"-"</formula>
    </cfRule>
    <cfRule type="containsText" dxfId="1656" priority="98" stopIfTrue="1" operator="containsText" text="leer">
      <formula>NOT(ISERROR(SEARCH("leer",I5)))</formula>
    </cfRule>
  </conditionalFormatting>
  <conditionalFormatting sqref="H5:H8">
    <cfRule type="cellIs" dxfId="1655" priority="95" stopIfTrue="1" operator="equal">
      <formula>"-"</formula>
    </cfRule>
    <cfRule type="containsText" dxfId="1654" priority="96" stopIfTrue="1" operator="containsText" text="leer">
      <formula>NOT(ISERROR(SEARCH("leer",H5)))</formula>
    </cfRule>
  </conditionalFormatting>
  <conditionalFormatting sqref="H5:H8">
    <cfRule type="cellIs" dxfId="1653" priority="94" stopIfTrue="1" operator="equal">
      <formula>"-"</formula>
    </cfRule>
  </conditionalFormatting>
  <conditionalFormatting sqref="H5:H8">
    <cfRule type="cellIs" dxfId="1652" priority="92" stopIfTrue="1" operator="equal">
      <formula>"-"</formula>
    </cfRule>
    <cfRule type="containsText" dxfId="1651" priority="93" stopIfTrue="1" operator="containsText" text="leer">
      <formula>NOT(ISERROR(SEARCH("leer",H5)))</formula>
    </cfRule>
  </conditionalFormatting>
  <conditionalFormatting sqref="H5:H8">
    <cfRule type="cellIs" dxfId="1650" priority="91" stopIfTrue="1" operator="equal">
      <formula>"-"</formula>
    </cfRule>
  </conditionalFormatting>
  <conditionalFormatting sqref="H5:H8">
    <cfRule type="cellIs" dxfId="1649" priority="89" stopIfTrue="1" operator="equal">
      <formula>"-"</formula>
    </cfRule>
    <cfRule type="containsText" dxfId="1648" priority="90" stopIfTrue="1" operator="containsText" text="leer">
      <formula>NOT(ISERROR(SEARCH("leer",H5)))</formula>
    </cfRule>
  </conditionalFormatting>
  <conditionalFormatting sqref="H5:H8">
    <cfRule type="cellIs" dxfId="1647" priority="88" stopIfTrue="1" operator="equal">
      <formula>"-"</formula>
    </cfRule>
  </conditionalFormatting>
  <conditionalFormatting sqref="H5:H8">
    <cfRule type="cellIs" dxfId="1646" priority="86" stopIfTrue="1" operator="equal">
      <formula>"-"</formula>
    </cfRule>
    <cfRule type="containsText" dxfId="1645" priority="87" stopIfTrue="1" operator="containsText" text="leer">
      <formula>NOT(ISERROR(SEARCH("leer",H5)))</formula>
    </cfRule>
  </conditionalFormatting>
  <conditionalFormatting sqref="H5:H8">
    <cfRule type="cellIs" dxfId="1644" priority="85" stopIfTrue="1" operator="equal">
      <formula>"-"</formula>
    </cfRule>
  </conditionalFormatting>
  <conditionalFormatting sqref="I5:I8">
    <cfRule type="cellIs" dxfId="1643" priority="83" stopIfTrue="1" operator="equal">
      <formula>"-"</formula>
    </cfRule>
    <cfRule type="containsText" dxfId="1642" priority="84" stopIfTrue="1" operator="containsText" text="leer">
      <formula>NOT(ISERROR(SEARCH("leer",I5)))</formula>
    </cfRule>
  </conditionalFormatting>
  <conditionalFormatting sqref="I5:I8">
    <cfRule type="cellIs" dxfId="1641" priority="81" stopIfTrue="1" operator="equal">
      <formula>"-"</formula>
    </cfRule>
    <cfRule type="containsText" dxfId="1640" priority="82" stopIfTrue="1" operator="containsText" text="leer">
      <formula>NOT(ISERROR(SEARCH("leer",I5)))</formula>
    </cfRule>
  </conditionalFormatting>
  <conditionalFormatting sqref="I5:I8">
    <cfRule type="cellIs" dxfId="1639" priority="79" stopIfTrue="1" operator="equal">
      <formula>"-"</formula>
    </cfRule>
    <cfRule type="containsText" dxfId="1638" priority="80" stopIfTrue="1" operator="containsText" text="leer">
      <formula>NOT(ISERROR(SEARCH("leer",I5)))</formula>
    </cfRule>
  </conditionalFormatting>
  <conditionalFormatting sqref="I5:I8">
    <cfRule type="cellIs" dxfId="1637" priority="77" stopIfTrue="1" operator="equal">
      <formula>"-"</formula>
    </cfRule>
    <cfRule type="containsText" dxfId="1636" priority="78" stopIfTrue="1" operator="containsText" text="leer">
      <formula>NOT(ISERROR(SEARCH("leer",I5)))</formula>
    </cfRule>
  </conditionalFormatting>
  <conditionalFormatting sqref="I5:I8">
    <cfRule type="cellIs" dxfId="1635" priority="75" stopIfTrue="1" operator="equal">
      <formula>"-"</formula>
    </cfRule>
    <cfRule type="containsText" dxfId="1634" priority="76" stopIfTrue="1" operator="containsText" text="leer">
      <formula>NOT(ISERROR(SEARCH("leer",I5)))</formula>
    </cfRule>
  </conditionalFormatting>
  <conditionalFormatting sqref="I5:I8">
    <cfRule type="cellIs" dxfId="1633" priority="73" stopIfTrue="1" operator="equal">
      <formula>"-"</formula>
    </cfRule>
    <cfRule type="containsText" dxfId="1632" priority="74" stopIfTrue="1" operator="containsText" text="leer">
      <formula>NOT(ISERROR(SEARCH("leer",I5)))</formula>
    </cfRule>
  </conditionalFormatting>
  <conditionalFormatting sqref="I5:I8">
    <cfRule type="cellIs" dxfId="1631" priority="71" stopIfTrue="1" operator="equal">
      <formula>"-"</formula>
    </cfRule>
    <cfRule type="containsText" dxfId="1630" priority="72" stopIfTrue="1" operator="containsText" text="leer">
      <formula>NOT(ISERROR(SEARCH("leer",I5)))</formula>
    </cfRule>
  </conditionalFormatting>
  <conditionalFormatting sqref="I5:I8">
    <cfRule type="cellIs" dxfId="1629" priority="69" stopIfTrue="1" operator="equal">
      <formula>"-"</formula>
    </cfRule>
    <cfRule type="containsText" dxfId="1628" priority="70" stopIfTrue="1" operator="containsText" text="leer">
      <formula>NOT(ISERROR(SEARCH("leer",I5)))</formula>
    </cfRule>
  </conditionalFormatting>
  <conditionalFormatting sqref="I5:I8">
    <cfRule type="cellIs" dxfId="1627" priority="67" stopIfTrue="1" operator="equal">
      <formula>"-"</formula>
    </cfRule>
    <cfRule type="containsText" dxfId="1626" priority="68" stopIfTrue="1" operator="containsText" text="leer">
      <formula>NOT(ISERROR(SEARCH("leer",I5)))</formula>
    </cfRule>
  </conditionalFormatting>
  <conditionalFormatting sqref="I5:I8">
    <cfRule type="cellIs" dxfId="1625" priority="65" stopIfTrue="1" operator="equal">
      <formula>"-"</formula>
    </cfRule>
    <cfRule type="containsText" dxfId="1624" priority="66" stopIfTrue="1" operator="containsText" text="leer">
      <formula>NOT(ISERROR(SEARCH("leer",I5)))</formula>
    </cfRule>
  </conditionalFormatting>
  <conditionalFormatting sqref="I5:I8">
    <cfRule type="cellIs" dxfId="1623" priority="63" stopIfTrue="1" operator="equal">
      <formula>"-"</formula>
    </cfRule>
    <cfRule type="containsText" dxfId="1622" priority="64" stopIfTrue="1" operator="containsText" text="leer">
      <formula>NOT(ISERROR(SEARCH("leer",I5)))</formula>
    </cfRule>
  </conditionalFormatting>
  <conditionalFormatting sqref="I5:I8">
    <cfRule type="cellIs" dxfId="1621" priority="61" stopIfTrue="1" operator="equal">
      <formula>"-"</formula>
    </cfRule>
    <cfRule type="containsText" dxfId="1620" priority="62" stopIfTrue="1" operator="containsText" text="leer">
      <formula>NOT(ISERROR(SEARCH("leer",I5)))</formula>
    </cfRule>
  </conditionalFormatting>
  <conditionalFormatting sqref="I5:I8">
    <cfRule type="cellIs" dxfId="1619" priority="59" stopIfTrue="1" operator="equal">
      <formula>"-"</formula>
    </cfRule>
    <cfRule type="containsText" dxfId="1618" priority="60" stopIfTrue="1" operator="containsText" text="leer">
      <formula>NOT(ISERROR(SEARCH("leer",I5)))</formula>
    </cfRule>
  </conditionalFormatting>
  <conditionalFormatting sqref="I5:I8">
    <cfRule type="cellIs" dxfId="1617" priority="57" stopIfTrue="1" operator="equal">
      <formula>"-"</formula>
    </cfRule>
    <cfRule type="containsText" dxfId="1616" priority="58" stopIfTrue="1" operator="containsText" text="leer">
      <formula>NOT(ISERROR(SEARCH("leer",I5)))</formula>
    </cfRule>
  </conditionalFormatting>
  <conditionalFormatting sqref="I5:I8">
    <cfRule type="cellIs" dxfId="1615" priority="55" stopIfTrue="1" operator="equal">
      <formula>"-"</formula>
    </cfRule>
    <cfRule type="containsText" dxfId="1614" priority="56" stopIfTrue="1" operator="containsText" text="leer">
      <formula>NOT(ISERROR(SEARCH("leer",I5)))</formula>
    </cfRule>
  </conditionalFormatting>
  <conditionalFormatting sqref="I5:I8">
    <cfRule type="cellIs" dxfId="1613" priority="53" stopIfTrue="1" operator="equal">
      <formula>"-"</formula>
    </cfRule>
    <cfRule type="containsText" dxfId="1612" priority="54" stopIfTrue="1" operator="containsText" text="leer">
      <formula>NOT(ISERROR(SEARCH("leer",I5)))</formula>
    </cfRule>
  </conditionalFormatting>
  <conditionalFormatting sqref="I5:I8">
    <cfRule type="cellIs" dxfId="1611" priority="51" stopIfTrue="1" operator="equal">
      <formula>"-"</formula>
    </cfRule>
    <cfRule type="containsText" dxfId="1610" priority="52" stopIfTrue="1" operator="containsText" text="leer">
      <formula>NOT(ISERROR(SEARCH("leer",I5)))</formula>
    </cfRule>
  </conditionalFormatting>
  <conditionalFormatting sqref="I5:I8">
    <cfRule type="cellIs" dxfId="1609" priority="49" stopIfTrue="1" operator="equal">
      <formula>"-"</formula>
    </cfRule>
    <cfRule type="containsText" dxfId="1608" priority="50" stopIfTrue="1" operator="containsText" text="leer">
      <formula>NOT(ISERROR(SEARCH("leer",I5)))</formula>
    </cfRule>
  </conditionalFormatting>
  <conditionalFormatting sqref="H5:H8">
    <cfRule type="cellIs" dxfId="1607" priority="47" stopIfTrue="1" operator="equal">
      <formula>"-"</formula>
    </cfRule>
    <cfRule type="containsText" dxfId="1606" priority="48" stopIfTrue="1" operator="containsText" text="leer">
      <formula>NOT(ISERROR(SEARCH("leer",H5)))</formula>
    </cfRule>
  </conditionalFormatting>
  <conditionalFormatting sqref="H5:H8">
    <cfRule type="cellIs" dxfId="1605" priority="46" stopIfTrue="1" operator="equal">
      <formula>"-"</formula>
    </cfRule>
  </conditionalFormatting>
  <conditionalFormatting sqref="H5:H8">
    <cfRule type="cellIs" dxfId="1604" priority="44" stopIfTrue="1" operator="equal">
      <formula>"-"</formula>
    </cfRule>
    <cfRule type="containsText" dxfId="1603" priority="45" stopIfTrue="1" operator="containsText" text="leer">
      <formula>NOT(ISERROR(SEARCH("leer",H5)))</formula>
    </cfRule>
  </conditionalFormatting>
  <conditionalFormatting sqref="H5:H8">
    <cfRule type="cellIs" dxfId="1602" priority="43" stopIfTrue="1" operator="equal">
      <formula>"-"</formula>
    </cfRule>
  </conditionalFormatting>
  <conditionalFormatting sqref="I5:I8">
    <cfRule type="cellIs" dxfId="1601" priority="41" stopIfTrue="1" operator="equal">
      <formula>"-"</formula>
    </cfRule>
    <cfRule type="containsText" dxfId="1600" priority="42" stopIfTrue="1" operator="containsText" text="leer">
      <formula>NOT(ISERROR(SEARCH("leer",I5)))</formula>
    </cfRule>
  </conditionalFormatting>
  <conditionalFormatting sqref="I5:I8">
    <cfRule type="cellIs" dxfId="1599" priority="39" stopIfTrue="1" operator="equal">
      <formula>"-"</formula>
    </cfRule>
    <cfRule type="containsText" dxfId="1598" priority="40" stopIfTrue="1" operator="containsText" text="leer">
      <formula>NOT(ISERROR(SEARCH("leer",I5)))</formula>
    </cfRule>
  </conditionalFormatting>
  <conditionalFormatting sqref="I5:I8">
    <cfRule type="cellIs" dxfId="1597" priority="37" stopIfTrue="1" operator="equal">
      <formula>"-"</formula>
    </cfRule>
    <cfRule type="containsText" dxfId="1596" priority="38" stopIfTrue="1" operator="containsText" text="leer">
      <formula>NOT(ISERROR(SEARCH("leer",I5)))</formula>
    </cfRule>
  </conditionalFormatting>
  <conditionalFormatting sqref="I5:I8">
    <cfRule type="cellIs" dxfId="1595" priority="35" stopIfTrue="1" operator="equal">
      <formula>"-"</formula>
    </cfRule>
    <cfRule type="containsText" dxfId="1594" priority="36" stopIfTrue="1" operator="containsText" text="leer">
      <formula>NOT(ISERROR(SEARCH("leer",I5)))</formula>
    </cfRule>
  </conditionalFormatting>
  <conditionalFormatting sqref="I5:I8">
    <cfRule type="cellIs" dxfId="1593" priority="33" stopIfTrue="1" operator="equal">
      <formula>"-"</formula>
    </cfRule>
    <cfRule type="containsText" dxfId="1592" priority="34" stopIfTrue="1" operator="containsText" text="leer">
      <formula>NOT(ISERROR(SEARCH("leer",I5)))</formula>
    </cfRule>
  </conditionalFormatting>
  <conditionalFormatting sqref="I5:I8">
    <cfRule type="cellIs" dxfId="1591" priority="31" stopIfTrue="1" operator="equal">
      <formula>"-"</formula>
    </cfRule>
    <cfRule type="containsText" dxfId="1590" priority="32" stopIfTrue="1" operator="containsText" text="leer">
      <formula>NOT(ISERROR(SEARCH("leer",I5)))</formula>
    </cfRule>
  </conditionalFormatting>
  <conditionalFormatting sqref="I5:I8">
    <cfRule type="cellIs" dxfId="1589" priority="29" stopIfTrue="1" operator="equal">
      <formula>"-"</formula>
    </cfRule>
    <cfRule type="containsText" dxfId="1588" priority="30" stopIfTrue="1" operator="containsText" text="leer">
      <formula>NOT(ISERROR(SEARCH("leer",I5)))</formula>
    </cfRule>
  </conditionalFormatting>
  <conditionalFormatting sqref="I5:I8">
    <cfRule type="cellIs" dxfId="1587" priority="27" stopIfTrue="1" operator="equal">
      <formula>"-"</formula>
    </cfRule>
    <cfRule type="containsText" dxfId="1586" priority="28" stopIfTrue="1" operator="containsText" text="leer">
      <formula>NOT(ISERROR(SEARCH("leer",I5)))</formula>
    </cfRule>
  </conditionalFormatting>
  <conditionalFormatting sqref="I5:I8">
    <cfRule type="cellIs" dxfId="1585" priority="25" stopIfTrue="1" operator="equal">
      <formula>"-"</formula>
    </cfRule>
    <cfRule type="containsText" dxfId="1584" priority="26" stopIfTrue="1" operator="containsText" text="leer">
      <formula>NOT(ISERROR(SEARCH("leer",I5)))</formula>
    </cfRule>
  </conditionalFormatting>
  <conditionalFormatting sqref="I5:I8">
    <cfRule type="cellIs" dxfId="1583" priority="23" stopIfTrue="1" operator="equal">
      <formula>"-"</formula>
    </cfRule>
    <cfRule type="containsText" dxfId="1582" priority="24" stopIfTrue="1" operator="containsText" text="leer">
      <formula>NOT(ISERROR(SEARCH("leer",I5)))</formula>
    </cfRule>
  </conditionalFormatting>
  <conditionalFormatting sqref="I5:I8">
    <cfRule type="cellIs" dxfId="1581" priority="21" stopIfTrue="1" operator="equal">
      <formula>"-"</formula>
    </cfRule>
    <cfRule type="containsText" dxfId="1580" priority="22" stopIfTrue="1" operator="containsText" text="leer">
      <formula>NOT(ISERROR(SEARCH("leer",I5)))</formula>
    </cfRule>
  </conditionalFormatting>
  <conditionalFormatting sqref="I5:I8">
    <cfRule type="cellIs" dxfId="1579" priority="19" stopIfTrue="1" operator="equal">
      <formula>"-"</formula>
    </cfRule>
    <cfRule type="containsText" dxfId="1578" priority="20" stopIfTrue="1" operator="containsText" text="leer">
      <formula>NOT(ISERROR(SEARCH("leer",I5)))</formula>
    </cfRule>
  </conditionalFormatting>
  <conditionalFormatting sqref="I5:I8">
    <cfRule type="cellIs" dxfId="1577" priority="17" stopIfTrue="1" operator="equal">
      <formula>"-"</formula>
    </cfRule>
    <cfRule type="containsText" dxfId="1576" priority="18" stopIfTrue="1" operator="containsText" text="leer">
      <formula>NOT(ISERROR(SEARCH("leer",I5)))</formula>
    </cfRule>
  </conditionalFormatting>
  <conditionalFormatting sqref="I5:I8">
    <cfRule type="cellIs" dxfId="1575" priority="15" stopIfTrue="1" operator="equal">
      <formula>"-"</formula>
    </cfRule>
    <cfRule type="containsText" dxfId="1574" priority="16" stopIfTrue="1" operator="containsText" text="leer">
      <formula>NOT(ISERROR(SEARCH("leer",I5)))</formula>
    </cfRule>
  </conditionalFormatting>
  <conditionalFormatting sqref="I5:I8">
    <cfRule type="cellIs" dxfId="1573" priority="13" stopIfTrue="1" operator="equal">
      <formula>"-"</formula>
    </cfRule>
    <cfRule type="containsText" dxfId="1572" priority="14" stopIfTrue="1" operator="containsText" text="leer">
      <formula>NOT(ISERROR(SEARCH("leer",I5)))</formula>
    </cfRule>
  </conditionalFormatting>
  <conditionalFormatting sqref="I5:I8">
    <cfRule type="cellIs" dxfId="1571" priority="11" stopIfTrue="1" operator="equal">
      <formula>"-"</formula>
    </cfRule>
    <cfRule type="containsText" dxfId="1570" priority="12" stopIfTrue="1" operator="containsText" text="leer">
      <formula>NOT(ISERROR(SEARCH("leer",I5)))</formula>
    </cfRule>
  </conditionalFormatting>
  <conditionalFormatting sqref="I5:I8">
    <cfRule type="cellIs" dxfId="1569" priority="9" stopIfTrue="1" operator="equal">
      <formula>"-"</formula>
    </cfRule>
    <cfRule type="containsText" dxfId="1568" priority="10" stopIfTrue="1" operator="containsText" text="leer">
      <formula>NOT(ISERROR(SEARCH("leer",I5)))</formula>
    </cfRule>
  </conditionalFormatting>
  <conditionalFormatting sqref="I5:I8">
    <cfRule type="cellIs" dxfId="1567" priority="7" stopIfTrue="1" operator="equal">
      <formula>"-"</formula>
    </cfRule>
    <cfRule type="containsText" dxfId="1566" priority="8" stopIfTrue="1" operator="containsText" text="leer">
      <formula>NOT(ISERROR(SEARCH("leer",I5)))</formula>
    </cfRule>
  </conditionalFormatting>
  <conditionalFormatting sqref="H5:H8">
    <cfRule type="cellIs" dxfId="1565" priority="5" stopIfTrue="1" operator="equal">
      <formula>"-"</formula>
    </cfRule>
    <cfRule type="containsText" dxfId="1564" priority="6" stopIfTrue="1" operator="containsText" text="leer">
      <formula>NOT(ISERROR(SEARCH("leer",H5)))</formula>
    </cfRule>
  </conditionalFormatting>
  <conditionalFormatting sqref="H5:H8">
    <cfRule type="cellIs" dxfId="1563" priority="4" stopIfTrue="1" operator="equal">
      <formula>"-"</formula>
    </cfRule>
  </conditionalFormatting>
  <conditionalFormatting sqref="H5:H8">
    <cfRule type="cellIs" dxfId="1562" priority="2" stopIfTrue="1" operator="equal">
      <formula>"-"</formula>
    </cfRule>
    <cfRule type="containsText" dxfId="1561" priority="3" stopIfTrue="1" operator="containsText" text="leer">
      <formula>NOT(ISERROR(SEARCH("leer",H5)))</formula>
    </cfRule>
  </conditionalFormatting>
  <conditionalFormatting sqref="H5:H8">
    <cfRule type="cellIs" dxfId="1560"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199"/>
  <sheetViews>
    <sheetView showRuler="0" zoomScale="70" zoomScaleNormal="70" workbookViewId="0"/>
  </sheetViews>
  <sheetFormatPr baseColWidth="10" defaultColWidth="11.42578125" defaultRowHeight="12.75" x14ac:dyDescent="0.2"/>
  <cols>
    <col min="1" max="1" width="48" style="5" customWidth="1"/>
    <col min="2" max="2" width="15.28515625" style="5" customWidth="1"/>
    <col min="3" max="3" width="11.42578125" style="5"/>
    <col min="4" max="5" width="12.28515625" style="8" customWidth="1"/>
    <col min="6" max="8" width="11.42578125" style="8" customWidth="1"/>
    <col min="9" max="16384" width="11.42578125" style="5"/>
  </cols>
  <sheetData>
    <row r="1" spans="1:16" x14ac:dyDescent="0.2">
      <c r="A1" s="92" t="s">
        <v>1377</v>
      </c>
      <c r="D1" s="5"/>
      <c r="E1" s="5"/>
      <c r="F1" s="5"/>
      <c r="G1" s="5"/>
      <c r="H1" s="5"/>
    </row>
    <row r="2" spans="1:16" x14ac:dyDescent="0.2">
      <c r="A2" s="247"/>
      <c r="D2" s="5"/>
      <c r="E2" s="5"/>
      <c r="F2" s="5"/>
      <c r="G2" s="5"/>
      <c r="H2" s="5"/>
    </row>
    <row r="3" spans="1:16" x14ac:dyDescent="0.2">
      <c r="A3" s="86" t="s">
        <v>1378</v>
      </c>
      <c r="B3" s="4"/>
      <c r="C3" s="5" t="s">
        <v>1379</v>
      </c>
      <c r="D3" s="5" t="s">
        <v>1380</v>
      </c>
      <c r="E3" s="23">
        <v>2004</v>
      </c>
      <c r="F3" s="23">
        <v>2005</v>
      </c>
      <c r="G3" s="23">
        <v>2006</v>
      </c>
      <c r="H3" s="23">
        <v>2007</v>
      </c>
      <c r="I3" s="23">
        <v>2008</v>
      </c>
      <c r="J3" s="23">
        <v>2009</v>
      </c>
      <c r="K3" s="23">
        <v>2010</v>
      </c>
      <c r="L3" s="23">
        <v>2011</v>
      </c>
      <c r="M3" s="23">
        <v>2012</v>
      </c>
      <c r="N3" s="23">
        <v>2013</v>
      </c>
      <c r="O3" s="4">
        <v>2014</v>
      </c>
      <c r="P3" s="314">
        <v>2015</v>
      </c>
    </row>
    <row r="4" spans="1:16" x14ac:dyDescent="0.2">
      <c r="A4" s="12"/>
      <c r="C4" s="8"/>
      <c r="E4" s="16"/>
      <c r="F4" s="16"/>
      <c r="G4" s="16"/>
      <c r="H4" s="16"/>
      <c r="I4" s="8"/>
      <c r="J4" s="8"/>
      <c r="K4" s="8"/>
      <c r="L4" s="8"/>
      <c r="M4" s="8"/>
      <c r="N4" s="8"/>
      <c r="O4" s="8"/>
      <c r="P4" s="307"/>
    </row>
    <row r="5" spans="1:16" x14ac:dyDescent="0.2">
      <c r="A5" s="12" t="s">
        <v>1381</v>
      </c>
      <c r="B5" s="5" t="s">
        <v>1382</v>
      </c>
      <c r="C5" s="8" t="s">
        <v>1383</v>
      </c>
      <c r="D5" s="8" t="s">
        <v>1384</v>
      </c>
      <c r="E5" s="167" t="s">
        <v>2384</v>
      </c>
      <c r="F5" s="167" t="s">
        <v>2384</v>
      </c>
      <c r="G5" s="167" t="s">
        <v>2384</v>
      </c>
      <c r="H5" s="167" t="s">
        <v>2384</v>
      </c>
      <c r="I5" s="68">
        <v>20.2</v>
      </c>
      <c r="J5" s="68">
        <v>20.5</v>
      </c>
      <c r="K5" s="68">
        <v>21.5</v>
      </c>
      <c r="L5" s="68">
        <v>22.1</v>
      </c>
      <c r="M5" s="165">
        <v>21.8</v>
      </c>
      <c r="N5" s="8">
        <v>22.7</v>
      </c>
      <c r="O5" s="8">
        <v>22.6</v>
      </c>
      <c r="P5" s="310">
        <v>22.507579810950599</v>
      </c>
    </row>
    <row r="6" spans="1:16" x14ac:dyDescent="0.2">
      <c r="A6" s="12" t="s">
        <v>1385</v>
      </c>
      <c r="B6" s="5" t="s">
        <v>1386</v>
      </c>
      <c r="C6" s="8">
        <v>1</v>
      </c>
      <c r="D6" s="8" t="s">
        <v>1387</v>
      </c>
      <c r="E6" s="88">
        <v>9.1999999999999993</v>
      </c>
      <c r="F6" s="88">
        <v>10.1</v>
      </c>
      <c r="G6" s="88">
        <v>9.8000000000000007</v>
      </c>
      <c r="H6" s="88">
        <v>9.3000000000000007</v>
      </c>
      <c r="I6" s="68">
        <v>7.7</v>
      </c>
      <c r="J6" s="89">
        <v>8.6999999999999993</v>
      </c>
      <c r="K6" s="68">
        <v>8.1999999999999993</v>
      </c>
      <c r="L6" s="68">
        <v>7.6</v>
      </c>
      <c r="M6" s="207">
        <v>8</v>
      </c>
      <c r="N6" s="8">
        <v>9.3000000000000007</v>
      </c>
      <c r="O6" s="26">
        <v>11</v>
      </c>
      <c r="P6" s="310">
        <v>12.343849248359099</v>
      </c>
    </row>
    <row r="7" spans="1:16" x14ac:dyDescent="0.2">
      <c r="A7" s="162" t="s">
        <v>1388</v>
      </c>
      <c r="B7" s="5" t="s">
        <v>1389</v>
      </c>
      <c r="C7" s="8">
        <v>2</v>
      </c>
      <c r="D7" s="8" t="s">
        <v>1390</v>
      </c>
      <c r="E7" s="167" t="s">
        <v>2384</v>
      </c>
      <c r="F7" s="167" t="s">
        <v>2384</v>
      </c>
      <c r="G7" s="167" t="s">
        <v>2384</v>
      </c>
      <c r="H7" s="167" t="s">
        <v>2384</v>
      </c>
      <c r="I7" s="68">
        <v>21.3</v>
      </c>
      <c r="J7" s="89">
        <v>21.5</v>
      </c>
      <c r="K7" s="68">
        <v>22.6</v>
      </c>
      <c r="L7" s="68">
        <v>23.2</v>
      </c>
      <c r="M7" s="207">
        <v>23</v>
      </c>
      <c r="N7" s="8">
        <v>23.7</v>
      </c>
      <c r="O7" s="8">
        <v>23.6</v>
      </c>
      <c r="P7" s="310">
        <v>23.442460124252602</v>
      </c>
    </row>
    <row r="8" spans="1:16" ht="25.5" x14ac:dyDescent="0.2">
      <c r="A8" s="12" t="s">
        <v>1391</v>
      </c>
      <c r="B8" s="5" t="s">
        <v>1392</v>
      </c>
      <c r="C8" s="8"/>
      <c r="D8" s="8" t="s">
        <v>1393</v>
      </c>
      <c r="E8" s="16">
        <v>10</v>
      </c>
      <c r="F8" s="16">
        <v>10</v>
      </c>
      <c r="G8" s="16">
        <v>20</v>
      </c>
      <c r="H8" s="16">
        <v>22.2</v>
      </c>
      <c r="I8" s="26">
        <v>20</v>
      </c>
      <c r="J8" s="89">
        <v>25</v>
      </c>
      <c r="K8" s="68">
        <v>22.2</v>
      </c>
      <c r="L8" s="68">
        <v>22.2</v>
      </c>
      <c r="M8" s="165">
        <v>22.2</v>
      </c>
      <c r="N8" s="8">
        <v>22.2</v>
      </c>
      <c r="O8" s="8">
        <v>33.299999999999997</v>
      </c>
      <c r="P8" s="307">
        <v>33.299999999999997</v>
      </c>
    </row>
    <row r="9" spans="1:16" ht="25.5" x14ac:dyDescent="0.2">
      <c r="A9" s="12" t="s">
        <v>1394</v>
      </c>
      <c r="B9" s="5" t="s">
        <v>1395</v>
      </c>
      <c r="C9" s="8"/>
      <c r="D9" s="8" t="s">
        <v>1396</v>
      </c>
      <c r="E9" s="16">
        <v>0</v>
      </c>
      <c r="F9" s="16">
        <v>0</v>
      </c>
      <c r="G9" s="16">
        <v>0</v>
      </c>
      <c r="H9" s="16">
        <v>0</v>
      </c>
      <c r="I9" s="26">
        <v>0</v>
      </c>
      <c r="J9" s="89">
        <v>0</v>
      </c>
      <c r="K9" s="89">
        <v>0</v>
      </c>
      <c r="L9" s="89">
        <v>0</v>
      </c>
      <c r="M9" s="165">
        <v>11.1</v>
      </c>
      <c r="N9" s="8">
        <v>12.5</v>
      </c>
      <c r="O9" s="8">
        <v>12.5</v>
      </c>
      <c r="P9" s="307">
        <v>12.1</v>
      </c>
    </row>
    <row r="10" spans="1:16" ht="38.25" x14ac:dyDescent="0.2">
      <c r="A10" s="12" t="s">
        <v>1397</v>
      </c>
      <c r="B10" s="5" t="s">
        <v>1398</v>
      </c>
      <c r="C10" s="8"/>
      <c r="D10" s="8" t="s">
        <v>1399</v>
      </c>
      <c r="E10" s="16">
        <v>5.3</v>
      </c>
      <c r="F10" s="16">
        <v>5.3</v>
      </c>
      <c r="G10" s="16">
        <v>10</v>
      </c>
      <c r="H10" s="16">
        <v>11.1</v>
      </c>
      <c r="I10" s="8">
        <v>10.5</v>
      </c>
      <c r="J10" s="89">
        <v>11.8</v>
      </c>
      <c r="K10" s="68">
        <v>11.1</v>
      </c>
      <c r="L10" s="68">
        <v>11.1</v>
      </c>
      <c r="M10" s="335">
        <v>13.5</v>
      </c>
      <c r="N10" s="335">
        <v>15.8</v>
      </c>
      <c r="O10" s="8">
        <v>18.399999999999999</v>
      </c>
      <c r="P10" s="307">
        <v>18.399999999999999</v>
      </c>
    </row>
    <row r="11" spans="1:16" x14ac:dyDescent="0.2">
      <c r="A11" s="12"/>
      <c r="C11" s="8"/>
      <c r="I11" s="8"/>
      <c r="J11" s="8"/>
      <c r="K11" s="8"/>
      <c r="L11" s="8"/>
    </row>
    <row r="12" spans="1:16" x14ac:dyDescent="0.2">
      <c r="A12" s="12"/>
      <c r="C12" s="8"/>
      <c r="D12" s="23"/>
      <c r="E12" s="23"/>
      <c r="F12" s="23"/>
      <c r="G12" s="23"/>
      <c r="H12" s="23"/>
      <c r="I12" s="8"/>
      <c r="J12" s="8"/>
      <c r="K12" s="8"/>
      <c r="L12" s="8"/>
    </row>
    <row r="13" spans="1:16" x14ac:dyDescent="0.2">
      <c r="A13" s="196" t="s">
        <v>1400</v>
      </c>
      <c r="B13" s="129"/>
      <c r="C13" s="8"/>
      <c r="I13" s="8"/>
      <c r="J13" s="8"/>
      <c r="K13" s="8"/>
      <c r="L13" s="8"/>
    </row>
    <row r="14" spans="1:16" x14ac:dyDescent="0.2">
      <c r="A14" s="181" t="s">
        <v>1401</v>
      </c>
      <c r="B14" s="197"/>
      <c r="C14" s="8"/>
      <c r="I14" s="8"/>
      <c r="J14" s="8"/>
      <c r="K14" s="8"/>
      <c r="L14" s="8"/>
    </row>
    <row r="15" spans="1:16" x14ac:dyDescent="0.2">
      <c r="A15" s="12"/>
      <c r="C15" s="8"/>
      <c r="I15" s="8"/>
      <c r="J15" s="8"/>
      <c r="K15" s="8"/>
      <c r="L15" s="8"/>
    </row>
    <row r="16" spans="1:16" x14ac:dyDescent="0.2">
      <c r="A16" s="12"/>
      <c r="C16" s="8"/>
      <c r="I16" s="8"/>
      <c r="J16" s="8"/>
      <c r="K16" s="8"/>
      <c r="L16" s="8"/>
    </row>
    <row r="17" spans="1:12" x14ac:dyDescent="0.2">
      <c r="A17" s="12"/>
      <c r="C17" s="8"/>
      <c r="I17" s="8"/>
      <c r="J17" s="8"/>
      <c r="K17" s="8"/>
      <c r="L17" s="8"/>
    </row>
    <row r="18" spans="1:12" x14ac:dyDescent="0.2">
      <c r="A18" s="12"/>
      <c r="C18" s="8"/>
      <c r="I18" s="8"/>
      <c r="J18" s="8"/>
      <c r="K18" s="8"/>
      <c r="L18" s="8"/>
    </row>
    <row r="19" spans="1:12" x14ac:dyDescent="0.2">
      <c r="A19" s="12"/>
      <c r="C19" s="8"/>
      <c r="I19" s="8"/>
      <c r="J19" s="8"/>
      <c r="K19" s="8"/>
      <c r="L19" s="8"/>
    </row>
    <row r="20" spans="1:12" x14ac:dyDescent="0.2">
      <c r="A20" s="12"/>
      <c r="C20" s="8"/>
      <c r="I20" s="8"/>
      <c r="J20" s="8"/>
      <c r="K20" s="8"/>
      <c r="L20" s="8"/>
    </row>
    <row r="21" spans="1:12" x14ac:dyDescent="0.2">
      <c r="A21" s="12"/>
      <c r="C21" s="8"/>
      <c r="I21" s="8"/>
      <c r="J21" s="8"/>
      <c r="K21" s="8"/>
      <c r="L21" s="8"/>
    </row>
    <row r="22" spans="1:12" x14ac:dyDescent="0.2">
      <c r="A22" s="12"/>
      <c r="C22" s="8"/>
      <c r="I22" s="8"/>
      <c r="J22" s="8"/>
      <c r="K22" s="8"/>
      <c r="L22" s="8"/>
    </row>
    <row r="23" spans="1:12" x14ac:dyDescent="0.2">
      <c r="A23" s="12"/>
      <c r="C23" s="8"/>
      <c r="I23" s="8"/>
      <c r="J23" s="8"/>
      <c r="K23" s="8"/>
      <c r="L23" s="8"/>
    </row>
    <row r="24" spans="1:12" x14ac:dyDescent="0.2">
      <c r="A24" s="12"/>
      <c r="C24" s="8"/>
      <c r="I24" s="8"/>
      <c r="J24" s="8"/>
      <c r="K24" s="8"/>
      <c r="L24" s="8"/>
    </row>
    <row r="25" spans="1:12" x14ac:dyDescent="0.2">
      <c r="A25" s="12"/>
      <c r="C25" s="8"/>
      <c r="I25" s="8"/>
      <c r="J25" s="8"/>
      <c r="K25" s="8"/>
      <c r="L25" s="8"/>
    </row>
    <row r="26" spans="1:12" x14ac:dyDescent="0.2">
      <c r="A26" s="12"/>
      <c r="C26" s="8"/>
      <c r="I26" s="8"/>
      <c r="J26" s="8"/>
      <c r="K26" s="8"/>
      <c r="L26" s="8"/>
    </row>
    <row r="27" spans="1:12" x14ac:dyDescent="0.2">
      <c r="A27" s="12"/>
      <c r="C27" s="8"/>
      <c r="I27" s="8"/>
      <c r="J27" s="8"/>
      <c r="K27" s="8"/>
      <c r="L27" s="8"/>
    </row>
    <row r="28" spans="1:12" x14ac:dyDescent="0.2">
      <c r="A28" s="12"/>
      <c r="C28" s="8"/>
      <c r="I28" s="8"/>
      <c r="J28" s="8"/>
      <c r="K28" s="8"/>
      <c r="L28" s="8"/>
    </row>
    <row r="29" spans="1:12" x14ac:dyDescent="0.2">
      <c r="A29" s="12"/>
      <c r="C29" s="8"/>
      <c r="I29" s="8"/>
      <c r="J29" s="8"/>
      <c r="K29" s="8"/>
      <c r="L29" s="8"/>
    </row>
    <row r="30" spans="1:12" x14ac:dyDescent="0.2">
      <c r="A30" s="12"/>
      <c r="C30" s="8"/>
      <c r="I30" s="8"/>
      <c r="J30" s="8"/>
      <c r="K30" s="8"/>
      <c r="L30" s="8"/>
    </row>
    <row r="31" spans="1:12" x14ac:dyDescent="0.2">
      <c r="A31" s="12"/>
      <c r="C31" s="8"/>
      <c r="I31" s="8"/>
      <c r="J31" s="8"/>
      <c r="K31" s="8"/>
      <c r="L31" s="8"/>
    </row>
    <row r="32" spans="1:12" x14ac:dyDescent="0.2">
      <c r="A32" s="12"/>
      <c r="C32" s="8"/>
      <c r="I32" s="8"/>
      <c r="J32" s="8"/>
      <c r="K32" s="8"/>
      <c r="L32" s="8"/>
    </row>
    <row r="33" spans="1:12" x14ac:dyDescent="0.2">
      <c r="A33" s="12"/>
      <c r="C33" s="8"/>
      <c r="I33" s="8"/>
      <c r="J33" s="8"/>
      <c r="K33" s="8"/>
      <c r="L33" s="8"/>
    </row>
    <row r="34" spans="1:12" x14ac:dyDescent="0.2">
      <c r="A34" s="12"/>
      <c r="C34" s="8"/>
      <c r="I34" s="8"/>
      <c r="J34" s="8"/>
      <c r="K34" s="8"/>
      <c r="L34" s="8"/>
    </row>
    <row r="35" spans="1:12" x14ac:dyDescent="0.2">
      <c r="A35" s="12"/>
      <c r="C35" s="8"/>
      <c r="I35" s="8"/>
      <c r="J35" s="8"/>
      <c r="K35" s="8"/>
      <c r="L35" s="8"/>
    </row>
    <row r="36" spans="1:12" x14ac:dyDescent="0.2">
      <c r="A36" s="12"/>
      <c r="C36" s="8"/>
      <c r="I36" s="8"/>
      <c r="J36" s="8"/>
      <c r="K36" s="8"/>
      <c r="L36" s="8"/>
    </row>
    <row r="37" spans="1:12" x14ac:dyDescent="0.2">
      <c r="A37" s="12"/>
      <c r="C37" s="8"/>
      <c r="I37" s="8"/>
      <c r="J37" s="8"/>
      <c r="K37" s="8"/>
      <c r="L37" s="8"/>
    </row>
    <row r="38" spans="1:12" x14ac:dyDescent="0.2">
      <c r="A38" s="12"/>
      <c r="C38" s="8"/>
      <c r="I38" s="8"/>
      <c r="J38" s="8"/>
      <c r="K38" s="8"/>
      <c r="L38" s="8"/>
    </row>
    <row r="39" spans="1:12" x14ac:dyDescent="0.2">
      <c r="A39" s="12"/>
      <c r="C39" s="8"/>
      <c r="I39" s="8"/>
      <c r="J39" s="8"/>
      <c r="K39" s="8"/>
      <c r="L39" s="8"/>
    </row>
    <row r="40" spans="1:12" x14ac:dyDescent="0.2">
      <c r="A40" s="12"/>
      <c r="C40" s="8"/>
      <c r="I40" s="8"/>
      <c r="J40" s="8"/>
      <c r="K40" s="8"/>
      <c r="L40" s="8"/>
    </row>
    <row r="41" spans="1:12" x14ac:dyDescent="0.2">
      <c r="A41" s="12"/>
      <c r="C41" s="8"/>
      <c r="I41" s="8"/>
      <c r="J41" s="8"/>
      <c r="K41" s="8"/>
      <c r="L41" s="8"/>
    </row>
    <row r="42" spans="1:12" x14ac:dyDescent="0.2">
      <c r="A42" s="12"/>
      <c r="C42" s="8"/>
      <c r="I42" s="8"/>
      <c r="J42" s="8"/>
      <c r="K42" s="8"/>
      <c r="L42" s="8"/>
    </row>
    <row r="43" spans="1:12" x14ac:dyDescent="0.2">
      <c r="A43" s="12"/>
      <c r="C43" s="8"/>
      <c r="I43" s="8"/>
      <c r="J43" s="8"/>
      <c r="K43" s="8"/>
      <c r="L43" s="8"/>
    </row>
    <row r="44" spans="1:12" x14ac:dyDescent="0.2">
      <c r="A44" s="12"/>
      <c r="C44" s="8"/>
      <c r="I44" s="8"/>
      <c r="J44" s="8"/>
      <c r="K44" s="8"/>
      <c r="L44" s="8"/>
    </row>
    <row r="45" spans="1:12" x14ac:dyDescent="0.2">
      <c r="A45" s="12"/>
      <c r="C45" s="8"/>
      <c r="I45" s="8"/>
      <c r="J45" s="8"/>
      <c r="K45" s="8"/>
      <c r="L45" s="8"/>
    </row>
    <row r="46" spans="1:12" x14ac:dyDescent="0.2">
      <c r="A46" s="12"/>
      <c r="C46" s="8"/>
      <c r="I46" s="8"/>
      <c r="J46" s="8"/>
      <c r="K46" s="8"/>
      <c r="L46" s="8"/>
    </row>
    <row r="47" spans="1:12" x14ac:dyDescent="0.2">
      <c r="A47" s="12"/>
      <c r="C47" s="8"/>
      <c r="I47" s="8"/>
      <c r="J47" s="8"/>
      <c r="K47" s="8"/>
      <c r="L47" s="8"/>
    </row>
    <row r="48" spans="1:12" x14ac:dyDescent="0.2">
      <c r="A48" s="12"/>
      <c r="C48" s="8"/>
      <c r="I48" s="8"/>
      <c r="J48" s="8"/>
      <c r="K48" s="8"/>
      <c r="L48" s="8"/>
    </row>
    <row r="49" spans="1:12" x14ac:dyDescent="0.2">
      <c r="A49" s="12"/>
      <c r="C49" s="8"/>
      <c r="I49" s="8"/>
      <c r="J49" s="8"/>
      <c r="K49" s="8"/>
      <c r="L49" s="8"/>
    </row>
    <row r="50" spans="1:12" x14ac:dyDescent="0.2">
      <c r="A50" s="12"/>
      <c r="C50" s="8"/>
      <c r="I50" s="8"/>
      <c r="J50" s="8"/>
      <c r="K50" s="8"/>
      <c r="L50" s="8"/>
    </row>
    <row r="51" spans="1:12" x14ac:dyDescent="0.2">
      <c r="A51" s="12"/>
      <c r="C51" s="8"/>
      <c r="I51" s="8"/>
      <c r="J51" s="8"/>
      <c r="K51" s="8"/>
      <c r="L51" s="8"/>
    </row>
    <row r="52" spans="1:12" x14ac:dyDescent="0.2">
      <c r="A52" s="12"/>
      <c r="C52" s="8"/>
      <c r="I52" s="8"/>
      <c r="J52" s="8"/>
      <c r="K52" s="8"/>
      <c r="L52" s="8"/>
    </row>
    <row r="53" spans="1:12" x14ac:dyDescent="0.2">
      <c r="A53" s="12"/>
      <c r="C53" s="8"/>
      <c r="I53" s="8"/>
      <c r="J53" s="8"/>
      <c r="K53" s="8"/>
      <c r="L53" s="8"/>
    </row>
    <row r="54" spans="1:12" x14ac:dyDescent="0.2">
      <c r="A54" s="12"/>
      <c r="C54" s="8"/>
      <c r="I54" s="8"/>
      <c r="J54" s="8"/>
      <c r="K54" s="8"/>
      <c r="L54" s="8"/>
    </row>
    <row r="55" spans="1:12" x14ac:dyDescent="0.2">
      <c r="A55" s="12"/>
      <c r="C55" s="8"/>
      <c r="I55" s="8"/>
      <c r="J55" s="8"/>
      <c r="K55" s="8"/>
      <c r="L55" s="8"/>
    </row>
    <row r="56" spans="1:12" x14ac:dyDescent="0.2">
      <c r="A56" s="12"/>
      <c r="C56" s="8"/>
      <c r="I56" s="8"/>
      <c r="J56" s="8"/>
      <c r="K56" s="8"/>
      <c r="L56" s="8"/>
    </row>
    <row r="57" spans="1:12" x14ac:dyDescent="0.2">
      <c r="A57" s="12"/>
      <c r="C57" s="8"/>
      <c r="I57" s="8"/>
      <c r="J57" s="8"/>
      <c r="K57" s="8"/>
      <c r="L57" s="8"/>
    </row>
    <row r="58" spans="1:12" x14ac:dyDescent="0.2">
      <c r="A58" s="12"/>
      <c r="C58" s="8"/>
      <c r="I58" s="8"/>
      <c r="J58" s="8"/>
      <c r="K58" s="8"/>
      <c r="L58" s="8"/>
    </row>
    <row r="59" spans="1:12" x14ac:dyDescent="0.2">
      <c r="A59" s="12"/>
      <c r="C59" s="8"/>
      <c r="I59" s="8"/>
      <c r="J59" s="8"/>
      <c r="K59" s="8"/>
      <c r="L59" s="8"/>
    </row>
    <row r="60" spans="1:12" x14ac:dyDescent="0.2">
      <c r="A60" s="12"/>
      <c r="C60" s="8"/>
      <c r="I60" s="8"/>
      <c r="J60" s="8"/>
      <c r="K60" s="8"/>
      <c r="L60" s="8"/>
    </row>
    <row r="61" spans="1:12" x14ac:dyDescent="0.2">
      <c r="A61" s="12"/>
      <c r="C61" s="8"/>
      <c r="I61" s="8"/>
      <c r="J61" s="8"/>
      <c r="K61" s="8"/>
      <c r="L61" s="8"/>
    </row>
    <row r="62" spans="1:12" x14ac:dyDescent="0.2">
      <c r="A62" s="12"/>
      <c r="C62" s="8"/>
      <c r="I62" s="8"/>
      <c r="J62" s="8"/>
      <c r="K62" s="8"/>
      <c r="L62" s="8"/>
    </row>
    <row r="63" spans="1:12" x14ac:dyDescent="0.2">
      <c r="A63" s="12"/>
      <c r="C63" s="8"/>
      <c r="I63" s="8"/>
      <c r="J63" s="8"/>
      <c r="K63" s="8"/>
      <c r="L63" s="8"/>
    </row>
    <row r="64" spans="1:12" x14ac:dyDescent="0.2">
      <c r="A64" s="12"/>
      <c r="C64" s="8"/>
      <c r="I64" s="8"/>
      <c r="J64" s="8"/>
      <c r="K64" s="8"/>
      <c r="L64" s="8"/>
    </row>
    <row r="65" spans="1:12" x14ac:dyDescent="0.2">
      <c r="A65" s="12"/>
      <c r="C65" s="8"/>
      <c r="I65" s="8"/>
      <c r="J65" s="8"/>
      <c r="K65" s="8"/>
      <c r="L65" s="8"/>
    </row>
    <row r="66" spans="1:12" x14ac:dyDescent="0.2">
      <c r="A66" s="12"/>
      <c r="C66" s="8"/>
      <c r="I66" s="8"/>
      <c r="J66" s="8"/>
      <c r="K66" s="8"/>
      <c r="L66" s="8"/>
    </row>
    <row r="67" spans="1:12" x14ac:dyDescent="0.2">
      <c r="A67" s="12"/>
      <c r="C67" s="8"/>
      <c r="I67" s="8"/>
      <c r="J67" s="8"/>
      <c r="K67" s="8"/>
      <c r="L67" s="8"/>
    </row>
    <row r="68" spans="1:12" x14ac:dyDescent="0.2">
      <c r="A68" s="12"/>
      <c r="C68" s="8"/>
      <c r="I68" s="8"/>
      <c r="J68" s="8"/>
      <c r="K68" s="8"/>
      <c r="L68" s="8"/>
    </row>
    <row r="69" spans="1:12" x14ac:dyDescent="0.2">
      <c r="A69" s="12"/>
      <c r="C69" s="8"/>
      <c r="I69" s="8"/>
      <c r="J69" s="8"/>
      <c r="K69" s="8"/>
      <c r="L69" s="8"/>
    </row>
    <row r="70" spans="1:12" x14ac:dyDescent="0.2">
      <c r="A70" s="12"/>
      <c r="C70" s="8"/>
      <c r="I70" s="8"/>
      <c r="J70" s="8"/>
      <c r="K70" s="8"/>
      <c r="L70" s="8"/>
    </row>
    <row r="71" spans="1:12" x14ac:dyDescent="0.2">
      <c r="A71" s="12"/>
      <c r="C71" s="8"/>
      <c r="I71" s="8"/>
      <c r="J71" s="8"/>
      <c r="K71" s="8"/>
      <c r="L71" s="8"/>
    </row>
    <row r="72" spans="1:12" x14ac:dyDescent="0.2">
      <c r="A72" s="12"/>
      <c r="C72" s="8"/>
      <c r="I72" s="8"/>
      <c r="J72" s="8"/>
      <c r="K72" s="8"/>
      <c r="L72" s="8"/>
    </row>
    <row r="73" spans="1:12" x14ac:dyDescent="0.2">
      <c r="A73" s="12"/>
      <c r="C73" s="8"/>
      <c r="I73" s="8"/>
      <c r="J73" s="8"/>
      <c r="K73" s="8"/>
      <c r="L73" s="8"/>
    </row>
    <row r="74" spans="1:12" x14ac:dyDescent="0.2">
      <c r="A74" s="12"/>
      <c r="C74" s="8"/>
      <c r="I74" s="8"/>
      <c r="J74" s="8"/>
      <c r="K74" s="8"/>
      <c r="L74" s="8"/>
    </row>
    <row r="75" spans="1:12" x14ac:dyDescent="0.2">
      <c r="A75" s="12"/>
      <c r="C75" s="8"/>
      <c r="I75" s="8"/>
      <c r="J75" s="8"/>
      <c r="K75" s="8"/>
      <c r="L75" s="8"/>
    </row>
    <row r="76" spans="1:12" x14ac:dyDescent="0.2">
      <c r="A76" s="12"/>
      <c r="C76" s="8"/>
      <c r="I76" s="8"/>
      <c r="J76" s="8"/>
      <c r="K76" s="8"/>
      <c r="L76" s="8"/>
    </row>
    <row r="77" spans="1:12" x14ac:dyDescent="0.2">
      <c r="A77" s="12"/>
      <c r="C77" s="8"/>
      <c r="I77" s="8"/>
      <c r="J77" s="8"/>
      <c r="K77" s="8"/>
      <c r="L77" s="8"/>
    </row>
    <row r="78" spans="1:12" x14ac:dyDescent="0.2">
      <c r="A78" s="12"/>
      <c r="C78" s="8"/>
      <c r="I78" s="8"/>
      <c r="J78" s="8"/>
      <c r="K78" s="8"/>
      <c r="L78" s="8"/>
    </row>
    <row r="79" spans="1:12" x14ac:dyDescent="0.2">
      <c r="A79" s="12"/>
      <c r="C79" s="8"/>
      <c r="I79" s="8"/>
      <c r="J79" s="8"/>
      <c r="K79" s="8"/>
      <c r="L79" s="8"/>
    </row>
    <row r="80" spans="1:12" x14ac:dyDescent="0.2">
      <c r="A80" s="12"/>
      <c r="C80" s="8"/>
      <c r="I80" s="8"/>
      <c r="J80" s="8"/>
      <c r="K80" s="8"/>
      <c r="L80" s="8"/>
    </row>
    <row r="81" spans="1:12" x14ac:dyDescent="0.2">
      <c r="A81" s="12"/>
      <c r="C81" s="8"/>
      <c r="I81" s="8"/>
      <c r="J81" s="8"/>
      <c r="K81" s="8"/>
      <c r="L81" s="8"/>
    </row>
    <row r="82" spans="1:12" x14ac:dyDescent="0.2">
      <c r="A82" s="12"/>
      <c r="C82" s="8"/>
      <c r="I82" s="8"/>
      <c r="J82" s="8"/>
      <c r="K82" s="8"/>
      <c r="L82" s="8"/>
    </row>
    <row r="83" spans="1:12" x14ac:dyDescent="0.2">
      <c r="A83" s="12"/>
      <c r="C83" s="8"/>
      <c r="I83" s="8"/>
      <c r="J83" s="8"/>
      <c r="K83" s="8"/>
      <c r="L83" s="8"/>
    </row>
    <row r="84" spans="1:12" x14ac:dyDescent="0.2">
      <c r="A84" s="12"/>
      <c r="C84" s="8"/>
      <c r="I84" s="8"/>
      <c r="J84" s="8"/>
      <c r="K84" s="8"/>
      <c r="L84" s="8"/>
    </row>
    <row r="85" spans="1:12" x14ac:dyDescent="0.2">
      <c r="A85" s="12"/>
      <c r="C85" s="8"/>
      <c r="I85" s="8"/>
      <c r="J85" s="8"/>
      <c r="K85" s="8"/>
      <c r="L85" s="8"/>
    </row>
    <row r="86" spans="1:12" x14ac:dyDescent="0.2">
      <c r="A86" s="12"/>
      <c r="C86" s="8"/>
      <c r="I86" s="8"/>
      <c r="J86" s="8"/>
      <c r="K86" s="8"/>
      <c r="L86" s="8"/>
    </row>
    <row r="87" spans="1:12" x14ac:dyDescent="0.2">
      <c r="A87" s="12"/>
      <c r="C87" s="8"/>
      <c r="I87" s="8"/>
      <c r="J87" s="8"/>
      <c r="K87" s="8"/>
      <c r="L87" s="8"/>
    </row>
    <row r="88" spans="1:12" x14ac:dyDescent="0.2">
      <c r="A88" s="12"/>
      <c r="C88" s="8"/>
      <c r="I88" s="8"/>
      <c r="J88" s="8"/>
      <c r="K88" s="8"/>
      <c r="L88" s="8"/>
    </row>
    <row r="89" spans="1:12" x14ac:dyDescent="0.2">
      <c r="A89" s="12"/>
      <c r="C89" s="8"/>
      <c r="I89" s="8"/>
      <c r="J89" s="8"/>
      <c r="K89" s="8"/>
      <c r="L89" s="8"/>
    </row>
    <row r="90" spans="1:12" x14ac:dyDescent="0.2">
      <c r="A90" s="12"/>
      <c r="C90" s="8"/>
      <c r="I90" s="8"/>
      <c r="J90" s="8"/>
      <c r="K90" s="8"/>
      <c r="L90" s="8"/>
    </row>
    <row r="91" spans="1:12" x14ac:dyDescent="0.2">
      <c r="A91" s="12"/>
      <c r="C91" s="8"/>
      <c r="I91" s="8"/>
      <c r="J91" s="8"/>
      <c r="K91" s="8"/>
      <c r="L91" s="8"/>
    </row>
    <row r="92" spans="1:12" x14ac:dyDescent="0.2">
      <c r="A92" s="12"/>
      <c r="C92" s="8"/>
      <c r="I92" s="8"/>
      <c r="J92" s="8"/>
      <c r="K92" s="8"/>
      <c r="L92" s="8"/>
    </row>
    <row r="93" spans="1:12" x14ac:dyDescent="0.2">
      <c r="A93" s="12"/>
      <c r="C93" s="8"/>
      <c r="I93" s="8"/>
      <c r="J93" s="8"/>
      <c r="K93" s="8"/>
      <c r="L93" s="8"/>
    </row>
    <row r="94" spans="1:12" x14ac:dyDescent="0.2">
      <c r="A94" s="12"/>
      <c r="C94" s="8"/>
      <c r="I94" s="8"/>
      <c r="J94" s="8"/>
      <c r="K94" s="8"/>
      <c r="L94" s="8"/>
    </row>
    <row r="95" spans="1:12" x14ac:dyDescent="0.2">
      <c r="A95" s="12"/>
      <c r="C95" s="8"/>
      <c r="I95" s="8"/>
      <c r="J95" s="8"/>
      <c r="K95" s="8"/>
      <c r="L95" s="8"/>
    </row>
    <row r="96" spans="1:12" x14ac:dyDescent="0.2">
      <c r="A96" s="12"/>
      <c r="C96" s="8"/>
      <c r="I96" s="8"/>
      <c r="J96" s="8"/>
      <c r="K96" s="8"/>
      <c r="L96" s="8"/>
    </row>
    <row r="97" spans="1:12" x14ac:dyDescent="0.2">
      <c r="A97" s="12"/>
      <c r="C97" s="8"/>
      <c r="I97" s="8"/>
      <c r="J97" s="8"/>
      <c r="K97" s="8"/>
      <c r="L97" s="8"/>
    </row>
    <row r="98" spans="1:12" x14ac:dyDescent="0.2">
      <c r="A98" s="12"/>
      <c r="C98" s="8"/>
      <c r="I98" s="8"/>
      <c r="J98" s="8"/>
      <c r="K98" s="8"/>
      <c r="L98" s="8"/>
    </row>
    <row r="99" spans="1:12" x14ac:dyDescent="0.2">
      <c r="A99" s="12"/>
      <c r="C99" s="8"/>
      <c r="I99" s="8"/>
      <c r="J99" s="8"/>
      <c r="K99" s="8"/>
      <c r="L99" s="8"/>
    </row>
    <row r="100" spans="1:12" x14ac:dyDescent="0.2">
      <c r="A100" s="12"/>
      <c r="C100" s="8"/>
      <c r="I100" s="8"/>
      <c r="J100" s="8"/>
      <c r="K100" s="8"/>
      <c r="L100" s="8"/>
    </row>
    <row r="101" spans="1:12" x14ac:dyDescent="0.2">
      <c r="A101" s="12"/>
      <c r="C101" s="8"/>
      <c r="I101" s="8"/>
      <c r="J101" s="8"/>
      <c r="K101" s="8"/>
      <c r="L101" s="8"/>
    </row>
    <row r="102" spans="1:12" x14ac:dyDescent="0.2">
      <c r="A102" s="12"/>
      <c r="C102" s="8"/>
      <c r="I102" s="8"/>
      <c r="J102" s="8"/>
      <c r="K102" s="8"/>
      <c r="L102" s="8"/>
    </row>
    <row r="103" spans="1:12" x14ac:dyDescent="0.2">
      <c r="A103" s="12"/>
      <c r="C103" s="8"/>
      <c r="I103" s="8"/>
      <c r="J103" s="8"/>
      <c r="K103" s="8"/>
      <c r="L103" s="8"/>
    </row>
    <row r="104" spans="1:12" x14ac:dyDescent="0.2">
      <c r="A104" s="12"/>
      <c r="C104" s="8"/>
      <c r="I104" s="8"/>
      <c r="J104" s="8"/>
      <c r="K104" s="8"/>
      <c r="L104" s="8"/>
    </row>
    <row r="105" spans="1:12" x14ac:dyDescent="0.2">
      <c r="A105" s="12"/>
      <c r="C105" s="8"/>
      <c r="I105" s="8"/>
      <c r="J105" s="8"/>
      <c r="K105" s="8"/>
      <c r="L105" s="8"/>
    </row>
    <row r="106" spans="1:12" x14ac:dyDescent="0.2">
      <c r="A106" s="12"/>
      <c r="C106" s="8"/>
      <c r="I106" s="8"/>
      <c r="J106" s="8"/>
      <c r="K106" s="8"/>
      <c r="L106" s="8"/>
    </row>
    <row r="107" spans="1:12" x14ac:dyDescent="0.2">
      <c r="A107" s="12"/>
      <c r="C107" s="8"/>
      <c r="I107" s="8"/>
      <c r="J107" s="8"/>
      <c r="K107" s="8"/>
      <c r="L107" s="8"/>
    </row>
    <row r="108" spans="1:12" x14ac:dyDescent="0.2">
      <c r="A108" s="12"/>
      <c r="C108" s="8"/>
      <c r="I108" s="8"/>
      <c r="J108" s="8"/>
      <c r="K108" s="8"/>
      <c r="L108" s="8"/>
    </row>
    <row r="109" spans="1:12" x14ac:dyDescent="0.2">
      <c r="A109" s="12"/>
      <c r="C109" s="8"/>
      <c r="I109" s="8"/>
      <c r="J109" s="8"/>
      <c r="K109" s="8"/>
      <c r="L109" s="8"/>
    </row>
    <row r="110" spans="1:12" x14ac:dyDescent="0.2">
      <c r="A110" s="12"/>
      <c r="C110" s="8"/>
      <c r="I110" s="8"/>
      <c r="J110" s="8"/>
      <c r="K110" s="8"/>
      <c r="L110" s="8"/>
    </row>
    <row r="111" spans="1:12" x14ac:dyDescent="0.2">
      <c r="A111" s="12"/>
      <c r="C111" s="8"/>
      <c r="I111" s="8"/>
      <c r="J111" s="8"/>
      <c r="K111" s="8"/>
      <c r="L111" s="8"/>
    </row>
    <row r="112" spans="1:12" x14ac:dyDescent="0.2">
      <c r="A112" s="12"/>
      <c r="C112" s="8"/>
      <c r="I112" s="8"/>
      <c r="J112" s="8"/>
      <c r="K112" s="8"/>
      <c r="L112" s="8"/>
    </row>
    <row r="113" spans="1:12" x14ac:dyDescent="0.2">
      <c r="A113" s="12"/>
      <c r="C113" s="8"/>
      <c r="I113" s="8"/>
      <c r="J113" s="8"/>
      <c r="K113" s="8"/>
      <c r="L113" s="8"/>
    </row>
    <row r="114" spans="1:12" x14ac:dyDescent="0.2">
      <c r="A114" s="12"/>
      <c r="C114" s="8"/>
      <c r="I114" s="8"/>
      <c r="J114" s="8"/>
      <c r="K114" s="8"/>
      <c r="L114" s="8"/>
    </row>
    <row r="115" spans="1:12" x14ac:dyDescent="0.2">
      <c r="A115" s="12"/>
      <c r="C115" s="8"/>
      <c r="I115" s="8"/>
      <c r="J115" s="8"/>
      <c r="K115" s="8"/>
      <c r="L115" s="8"/>
    </row>
    <row r="116" spans="1:12" x14ac:dyDescent="0.2">
      <c r="A116" s="12"/>
      <c r="C116" s="8"/>
      <c r="I116" s="8"/>
      <c r="J116" s="8"/>
      <c r="K116" s="8"/>
      <c r="L116" s="8"/>
    </row>
    <row r="117" spans="1:12" x14ac:dyDescent="0.2">
      <c r="A117" s="12"/>
      <c r="C117" s="8"/>
      <c r="I117" s="8"/>
      <c r="J117" s="8"/>
      <c r="K117" s="8"/>
      <c r="L117" s="8"/>
    </row>
    <row r="118" spans="1:12" x14ac:dyDescent="0.2">
      <c r="A118" s="12"/>
      <c r="C118" s="8"/>
      <c r="I118" s="8"/>
      <c r="J118" s="8"/>
      <c r="K118" s="8"/>
      <c r="L118" s="8"/>
    </row>
    <row r="119" spans="1:12" x14ac:dyDescent="0.2">
      <c r="A119" s="12"/>
      <c r="C119" s="8"/>
      <c r="I119" s="8"/>
      <c r="J119" s="8"/>
      <c r="K119" s="8"/>
      <c r="L119" s="8"/>
    </row>
    <row r="120" spans="1:12" x14ac:dyDescent="0.2">
      <c r="A120" s="12"/>
      <c r="C120" s="8"/>
      <c r="I120" s="8"/>
      <c r="J120" s="8"/>
      <c r="K120" s="8"/>
      <c r="L120" s="8"/>
    </row>
    <row r="121" spans="1:12" x14ac:dyDescent="0.2">
      <c r="A121" s="12"/>
      <c r="C121" s="8"/>
      <c r="I121" s="8"/>
      <c r="J121" s="8"/>
      <c r="K121" s="8"/>
      <c r="L121" s="8"/>
    </row>
    <row r="122" spans="1:12" x14ac:dyDescent="0.2">
      <c r="A122" s="12"/>
      <c r="C122" s="8"/>
      <c r="I122" s="8"/>
      <c r="J122" s="8"/>
      <c r="K122" s="8"/>
      <c r="L122" s="8"/>
    </row>
    <row r="123" spans="1:12" x14ac:dyDescent="0.2">
      <c r="A123" s="12"/>
      <c r="C123" s="8"/>
      <c r="I123" s="8"/>
      <c r="J123" s="8"/>
      <c r="K123" s="8"/>
      <c r="L123" s="8"/>
    </row>
    <row r="124" spans="1:12" x14ac:dyDescent="0.2">
      <c r="A124" s="12"/>
      <c r="C124" s="8"/>
      <c r="I124" s="8"/>
      <c r="J124" s="8"/>
      <c r="K124" s="8"/>
      <c r="L124" s="8"/>
    </row>
    <row r="125" spans="1:12" x14ac:dyDescent="0.2">
      <c r="A125" s="12"/>
      <c r="C125" s="8"/>
      <c r="I125" s="8"/>
      <c r="J125" s="8"/>
      <c r="K125" s="8"/>
      <c r="L125" s="8"/>
    </row>
    <row r="126" spans="1:12" x14ac:dyDescent="0.2">
      <c r="A126" s="12"/>
      <c r="C126" s="8"/>
      <c r="I126" s="8"/>
      <c r="J126" s="8"/>
      <c r="K126" s="8"/>
      <c r="L126" s="8"/>
    </row>
    <row r="127" spans="1:12" x14ac:dyDescent="0.2">
      <c r="A127" s="12"/>
      <c r="C127" s="8"/>
      <c r="I127" s="8"/>
      <c r="J127" s="8"/>
      <c r="K127" s="8"/>
      <c r="L127" s="8"/>
    </row>
    <row r="128" spans="1:12" x14ac:dyDescent="0.2">
      <c r="A128" s="12"/>
      <c r="C128" s="8"/>
      <c r="I128" s="8"/>
      <c r="J128" s="8"/>
      <c r="K128" s="8"/>
      <c r="L128" s="8"/>
    </row>
    <row r="129" spans="1:12" x14ac:dyDescent="0.2">
      <c r="A129" s="12"/>
      <c r="C129" s="8"/>
      <c r="I129" s="8"/>
      <c r="J129" s="8"/>
      <c r="K129" s="8"/>
      <c r="L129" s="8"/>
    </row>
    <row r="130" spans="1:12" x14ac:dyDescent="0.2">
      <c r="A130" s="12"/>
      <c r="C130" s="8"/>
      <c r="I130" s="8"/>
      <c r="J130" s="8"/>
      <c r="K130" s="8"/>
      <c r="L130" s="8"/>
    </row>
    <row r="131" spans="1:12" x14ac:dyDescent="0.2">
      <c r="A131" s="12"/>
      <c r="C131" s="8"/>
      <c r="I131" s="8"/>
      <c r="J131" s="8"/>
      <c r="K131" s="8"/>
      <c r="L131" s="8"/>
    </row>
    <row r="132" spans="1:12" x14ac:dyDescent="0.2">
      <c r="A132" s="12"/>
      <c r="C132" s="8"/>
      <c r="I132" s="8"/>
      <c r="J132" s="8"/>
      <c r="K132" s="8"/>
      <c r="L132" s="8"/>
    </row>
    <row r="133" spans="1:12" x14ac:dyDescent="0.2">
      <c r="A133" s="12"/>
      <c r="C133" s="8"/>
      <c r="I133" s="8"/>
      <c r="J133" s="8"/>
      <c r="K133" s="8"/>
      <c r="L133" s="8"/>
    </row>
    <row r="134" spans="1:12" x14ac:dyDescent="0.2">
      <c r="A134" s="12"/>
      <c r="C134" s="8"/>
      <c r="I134" s="8"/>
      <c r="J134" s="8"/>
      <c r="K134" s="8"/>
      <c r="L134" s="8"/>
    </row>
    <row r="135" spans="1:12" x14ac:dyDescent="0.2">
      <c r="A135" s="12"/>
      <c r="C135" s="8"/>
      <c r="I135" s="8"/>
      <c r="J135" s="8"/>
      <c r="K135" s="8"/>
      <c r="L135" s="8"/>
    </row>
    <row r="136" spans="1:12" x14ac:dyDescent="0.2">
      <c r="A136" s="12"/>
      <c r="C136" s="8"/>
      <c r="I136" s="8"/>
      <c r="J136" s="8"/>
      <c r="K136" s="8"/>
      <c r="L136" s="8"/>
    </row>
    <row r="137" spans="1:12" x14ac:dyDescent="0.2">
      <c r="A137" s="12"/>
      <c r="C137" s="8"/>
      <c r="I137" s="8"/>
      <c r="J137" s="8"/>
      <c r="K137" s="8"/>
      <c r="L137" s="8"/>
    </row>
    <row r="138" spans="1:12" x14ac:dyDescent="0.2">
      <c r="A138" s="12"/>
      <c r="C138" s="8"/>
      <c r="I138" s="8"/>
      <c r="J138" s="8"/>
      <c r="K138" s="8"/>
      <c r="L138" s="8"/>
    </row>
    <row r="139" spans="1:12" x14ac:dyDescent="0.2">
      <c r="A139" s="12"/>
      <c r="C139" s="8"/>
      <c r="I139" s="8"/>
      <c r="J139" s="8"/>
      <c r="K139" s="8"/>
      <c r="L139" s="8"/>
    </row>
    <row r="140" spans="1:12" x14ac:dyDescent="0.2">
      <c r="A140" s="12"/>
      <c r="C140" s="8"/>
      <c r="I140" s="8"/>
      <c r="J140" s="8"/>
      <c r="K140" s="8"/>
      <c r="L140" s="8"/>
    </row>
    <row r="141" spans="1:12" x14ac:dyDescent="0.2">
      <c r="A141" s="12"/>
      <c r="C141" s="8"/>
      <c r="I141" s="8"/>
      <c r="J141" s="8"/>
      <c r="K141" s="8"/>
      <c r="L141" s="8"/>
    </row>
    <row r="142" spans="1:12" x14ac:dyDescent="0.2">
      <c r="A142" s="12"/>
      <c r="C142" s="8"/>
      <c r="I142" s="8"/>
      <c r="J142" s="8"/>
      <c r="K142" s="8"/>
      <c r="L142" s="8"/>
    </row>
    <row r="143" spans="1:12" x14ac:dyDescent="0.2">
      <c r="A143" s="12"/>
      <c r="C143" s="8"/>
      <c r="I143" s="8"/>
      <c r="J143" s="8"/>
      <c r="K143" s="8"/>
      <c r="L143" s="8"/>
    </row>
    <row r="144" spans="1:12" x14ac:dyDescent="0.2">
      <c r="A144" s="12"/>
      <c r="C144" s="8"/>
      <c r="I144" s="8"/>
      <c r="J144" s="8"/>
      <c r="K144" s="8"/>
      <c r="L144" s="8"/>
    </row>
    <row r="145" spans="1:12" x14ac:dyDescent="0.2">
      <c r="A145" s="12"/>
      <c r="C145" s="8"/>
      <c r="I145" s="8"/>
      <c r="J145" s="8"/>
      <c r="K145" s="8"/>
      <c r="L145" s="8"/>
    </row>
    <row r="146" spans="1:12" x14ac:dyDescent="0.2">
      <c r="A146" s="12"/>
      <c r="C146" s="8"/>
      <c r="I146" s="8"/>
      <c r="J146" s="8"/>
      <c r="K146" s="8"/>
      <c r="L146" s="8"/>
    </row>
    <row r="147" spans="1:12" x14ac:dyDescent="0.2">
      <c r="A147" s="12"/>
      <c r="C147" s="8"/>
      <c r="I147" s="8"/>
      <c r="J147" s="8"/>
      <c r="K147" s="8"/>
      <c r="L147" s="8"/>
    </row>
    <row r="148" spans="1:12" x14ac:dyDescent="0.2">
      <c r="A148" s="12"/>
      <c r="C148" s="8"/>
      <c r="I148" s="8"/>
      <c r="J148" s="8"/>
      <c r="K148" s="8"/>
      <c r="L148" s="8"/>
    </row>
    <row r="149" spans="1:12" x14ac:dyDescent="0.2">
      <c r="A149" s="12"/>
      <c r="C149" s="8"/>
      <c r="I149" s="8"/>
      <c r="J149" s="8"/>
      <c r="K149" s="8"/>
      <c r="L149" s="8"/>
    </row>
    <row r="150" spans="1:12" x14ac:dyDescent="0.2">
      <c r="A150" s="12"/>
      <c r="C150" s="8"/>
      <c r="I150" s="8"/>
      <c r="J150" s="8"/>
      <c r="K150" s="8"/>
      <c r="L150" s="8"/>
    </row>
    <row r="151" spans="1:12" x14ac:dyDescent="0.2">
      <c r="A151" s="12"/>
      <c r="C151" s="8"/>
      <c r="I151" s="8"/>
      <c r="J151" s="8"/>
      <c r="K151" s="8"/>
      <c r="L151" s="8"/>
    </row>
    <row r="152" spans="1:12" x14ac:dyDescent="0.2">
      <c r="A152" s="12"/>
      <c r="C152" s="8"/>
      <c r="I152" s="8"/>
      <c r="J152" s="8"/>
      <c r="K152" s="8"/>
      <c r="L152" s="8"/>
    </row>
    <row r="153" spans="1:12" x14ac:dyDescent="0.2">
      <c r="A153" s="12"/>
      <c r="C153" s="8"/>
      <c r="I153" s="8"/>
      <c r="J153" s="8"/>
      <c r="K153" s="8"/>
      <c r="L153" s="8"/>
    </row>
    <row r="154" spans="1:12" x14ac:dyDescent="0.2">
      <c r="A154" s="12"/>
      <c r="C154" s="8"/>
      <c r="I154" s="8"/>
      <c r="J154" s="8"/>
      <c r="K154" s="8"/>
      <c r="L154" s="8"/>
    </row>
    <row r="155" spans="1:12" x14ac:dyDescent="0.2">
      <c r="A155" s="12"/>
      <c r="C155" s="8"/>
      <c r="I155" s="8"/>
      <c r="J155" s="8"/>
      <c r="K155" s="8"/>
      <c r="L155" s="8"/>
    </row>
    <row r="156" spans="1:12" x14ac:dyDescent="0.2">
      <c r="A156" s="12"/>
      <c r="C156" s="8"/>
      <c r="I156" s="8"/>
      <c r="J156" s="8"/>
      <c r="K156" s="8"/>
      <c r="L156" s="8"/>
    </row>
    <row r="157" spans="1:12" x14ac:dyDescent="0.2">
      <c r="A157" s="12"/>
      <c r="C157" s="8"/>
      <c r="I157" s="8"/>
      <c r="J157" s="8"/>
      <c r="K157" s="8"/>
      <c r="L157" s="8"/>
    </row>
    <row r="158" spans="1:12" x14ac:dyDescent="0.2">
      <c r="A158" s="12"/>
      <c r="C158" s="8"/>
      <c r="I158" s="8"/>
      <c r="J158" s="8"/>
      <c r="K158" s="8"/>
      <c r="L158" s="8"/>
    </row>
    <row r="159" spans="1:12" x14ac:dyDescent="0.2">
      <c r="A159" s="12"/>
      <c r="C159" s="8"/>
      <c r="I159" s="8"/>
      <c r="J159" s="8"/>
      <c r="K159" s="8"/>
      <c r="L159" s="8"/>
    </row>
    <row r="160" spans="1:12" x14ac:dyDescent="0.2">
      <c r="A160" s="12"/>
      <c r="C160" s="8"/>
      <c r="I160" s="8"/>
      <c r="J160" s="8"/>
      <c r="K160" s="8"/>
      <c r="L160" s="8"/>
    </row>
    <row r="161" spans="1:12" x14ac:dyDescent="0.2">
      <c r="A161" s="12"/>
      <c r="C161" s="8"/>
      <c r="I161" s="8"/>
      <c r="J161" s="8"/>
      <c r="K161" s="8"/>
      <c r="L161" s="8"/>
    </row>
    <row r="162" spans="1:12" x14ac:dyDescent="0.2">
      <c r="A162" s="12"/>
      <c r="C162" s="8"/>
      <c r="I162" s="8"/>
      <c r="J162" s="8"/>
      <c r="K162" s="8"/>
      <c r="L162" s="8"/>
    </row>
    <row r="163" spans="1:12" x14ac:dyDescent="0.2">
      <c r="A163" s="12"/>
      <c r="C163" s="8"/>
      <c r="I163" s="8"/>
      <c r="J163" s="8"/>
      <c r="K163" s="8"/>
      <c r="L163" s="8"/>
    </row>
    <row r="164" spans="1:12" x14ac:dyDescent="0.2">
      <c r="A164" s="12"/>
      <c r="C164" s="8"/>
      <c r="I164" s="8"/>
      <c r="J164" s="8"/>
      <c r="K164" s="8"/>
      <c r="L164" s="8"/>
    </row>
    <row r="165" spans="1:12" x14ac:dyDescent="0.2">
      <c r="A165" s="12"/>
      <c r="C165" s="8"/>
      <c r="I165" s="8"/>
      <c r="J165" s="8"/>
      <c r="K165" s="8"/>
      <c r="L165" s="8"/>
    </row>
    <row r="166" spans="1:12" x14ac:dyDescent="0.2">
      <c r="A166" s="12"/>
      <c r="C166" s="8"/>
      <c r="I166" s="8"/>
      <c r="J166" s="8"/>
      <c r="K166" s="8"/>
      <c r="L166" s="8"/>
    </row>
    <row r="167" spans="1:12" x14ac:dyDescent="0.2">
      <c r="A167" s="12"/>
      <c r="C167" s="8"/>
      <c r="I167" s="8"/>
      <c r="J167" s="8"/>
      <c r="K167" s="8"/>
      <c r="L167" s="8"/>
    </row>
    <row r="168" spans="1:12" x14ac:dyDescent="0.2">
      <c r="A168" s="12"/>
      <c r="C168" s="8"/>
      <c r="I168" s="8"/>
      <c r="J168" s="8"/>
      <c r="K168" s="8"/>
      <c r="L168" s="8"/>
    </row>
    <row r="169" spans="1:12" x14ac:dyDescent="0.2">
      <c r="A169" s="12"/>
      <c r="C169" s="8"/>
      <c r="I169" s="8"/>
      <c r="J169" s="8"/>
      <c r="K169" s="8"/>
      <c r="L169" s="8"/>
    </row>
    <row r="170" spans="1:12" x14ac:dyDescent="0.2">
      <c r="A170" s="12"/>
      <c r="C170" s="8"/>
      <c r="I170" s="8"/>
      <c r="J170" s="8"/>
      <c r="K170" s="8"/>
      <c r="L170" s="8"/>
    </row>
    <row r="171" spans="1:12" x14ac:dyDescent="0.2">
      <c r="A171" s="12"/>
      <c r="C171" s="8"/>
      <c r="I171" s="8"/>
      <c r="J171" s="8"/>
      <c r="K171" s="8"/>
      <c r="L171" s="8"/>
    </row>
    <row r="172" spans="1:12" x14ac:dyDescent="0.2">
      <c r="A172" s="12"/>
      <c r="C172" s="8"/>
      <c r="I172" s="8"/>
      <c r="J172" s="8"/>
      <c r="K172" s="8"/>
      <c r="L172" s="8"/>
    </row>
    <row r="173" spans="1:12" x14ac:dyDescent="0.2">
      <c r="A173" s="12"/>
      <c r="C173" s="8"/>
      <c r="I173" s="8"/>
      <c r="J173" s="8"/>
      <c r="K173" s="8"/>
      <c r="L173" s="8"/>
    </row>
    <row r="174" spans="1:12" x14ac:dyDescent="0.2">
      <c r="A174" s="12"/>
      <c r="C174" s="8"/>
      <c r="I174" s="8"/>
      <c r="J174" s="8"/>
      <c r="K174" s="8"/>
      <c r="L174" s="8"/>
    </row>
    <row r="175" spans="1:12" x14ac:dyDescent="0.2">
      <c r="A175" s="12"/>
      <c r="C175" s="8"/>
      <c r="I175" s="8"/>
      <c r="J175" s="8"/>
      <c r="K175" s="8"/>
      <c r="L175" s="8"/>
    </row>
    <row r="176" spans="1:12" x14ac:dyDescent="0.2">
      <c r="A176" s="12"/>
      <c r="C176" s="8"/>
      <c r="I176" s="8"/>
      <c r="J176" s="8"/>
      <c r="K176" s="8"/>
      <c r="L176" s="8"/>
    </row>
    <row r="177" spans="1:12" x14ac:dyDescent="0.2">
      <c r="A177" s="12"/>
      <c r="C177" s="8"/>
      <c r="I177" s="8"/>
      <c r="J177" s="8"/>
      <c r="K177" s="8"/>
      <c r="L177" s="8"/>
    </row>
    <row r="178" spans="1:12" x14ac:dyDescent="0.2">
      <c r="A178" s="12"/>
      <c r="C178" s="8"/>
      <c r="I178" s="8"/>
      <c r="J178" s="8"/>
      <c r="K178" s="8"/>
      <c r="L178" s="8"/>
    </row>
    <row r="179" spans="1:12" x14ac:dyDescent="0.2">
      <c r="A179" s="12"/>
      <c r="C179" s="8"/>
      <c r="I179" s="8"/>
      <c r="J179" s="8"/>
      <c r="K179" s="8"/>
      <c r="L179" s="8"/>
    </row>
    <row r="180" spans="1:12" x14ac:dyDescent="0.2">
      <c r="A180" s="12"/>
      <c r="C180" s="8"/>
      <c r="I180" s="8"/>
      <c r="J180" s="8"/>
      <c r="K180" s="8"/>
      <c r="L180" s="8"/>
    </row>
    <row r="181" spans="1:12" x14ac:dyDescent="0.2">
      <c r="A181" s="12"/>
      <c r="C181" s="8"/>
      <c r="I181" s="8"/>
      <c r="J181" s="8"/>
      <c r="K181" s="8"/>
      <c r="L181" s="8"/>
    </row>
    <row r="182" spans="1:12" x14ac:dyDescent="0.2">
      <c r="A182" s="12"/>
      <c r="C182" s="8"/>
      <c r="I182" s="8"/>
      <c r="J182" s="8"/>
      <c r="K182" s="8"/>
      <c r="L182" s="8"/>
    </row>
    <row r="183" spans="1:12" x14ac:dyDescent="0.2">
      <c r="A183" s="12"/>
      <c r="C183" s="8"/>
      <c r="I183" s="8"/>
      <c r="J183" s="8"/>
      <c r="K183" s="8"/>
      <c r="L183" s="8"/>
    </row>
    <row r="184" spans="1:12" x14ac:dyDescent="0.2">
      <c r="A184" s="12"/>
      <c r="C184" s="8"/>
      <c r="I184" s="8"/>
      <c r="J184" s="8"/>
      <c r="K184" s="8"/>
      <c r="L184" s="8"/>
    </row>
    <row r="185" spans="1:12" x14ac:dyDescent="0.2">
      <c r="A185" s="12"/>
      <c r="C185" s="8"/>
      <c r="I185" s="8"/>
      <c r="J185" s="8"/>
      <c r="K185" s="8"/>
      <c r="L185" s="8"/>
    </row>
    <row r="186" spans="1:12" x14ac:dyDescent="0.2">
      <c r="A186" s="12"/>
      <c r="C186" s="8"/>
      <c r="I186" s="8"/>
      <c r="J186" s="8"/>
      <c r="K186" s="8"/>
      <c r="L186" s="8"/>
    </row>
    <row r="187" spans="1:12" x14ac:dyDescent="0.2">
      <c r="A187" s="12"/>
      <c r="C187" s="8"/>
      <c r="I187" s="8"/>
      <c r="J187" s="8"/>
      <c r="K187" s="8"/>
      <c r="L187" s="8"/>
    </row>
    <row r="188" spans="1:12" x14ac:dyDescent="0.2">
      <c r="A188" s="12"/>
      <c r="C188" s="8"/>
      <c r="I188" s="8"/>
      <c r="J188" s="8"/>
      <c r="K188" s="8"/>
      <c r="L188" s="8"/>
    </row>
    <row r="189" spans="1:12" x14ac:dyDescent="0.2">
      <c r="A189" s="12"/>
      <c r="C189" s="8"/>
      <c r="I189" s="8"/>
      <c r="J189" s="8"/>
      <c r="K189" s="8"/>
      <c r="L189" s="8"/>
    </row>
    <row r="190" spans="1:12" x14ac:dyDescent="0.2">
      <c r="A190" s="12"/>
      <c r="C190" s="8"/>
      <c r="I190" s="8"/>
      <c r="J190" s="8"/>
      <c r="K190" s="8"/>
      <c r="L190" s="8"/>
    </row>
    <row r="191" spans="1:12" x14ac:dyDescent="0.2">
      <c r="A191" s="12"/>
      <c r="C191" s="8"/>
      <c r="I191" s="8"/>
      <c r="J191" s="8"/>
      <c r="K191" s="8"/>
      <c r="L191" s="8"/>
    </row>
    <row r="192" spans="1:12" x14ac:dyDescent="0.2">
      <c r="A192" s="12"/>
      <c r="C192" s="8"/>
      <c r="I192" s="8"/>
      <c r="J192" s="8"/>
      <c r="K192" s="8"/>
      <c r="L192" s="8"/>
    </row>
    <row r="193" spans="1:12" x14ac:dyDescent="0.2">
      <c r="A193" s="12"/>
      <c r="C193" s="8"/>
      <c r="I193" s="8"/>
      <c r="J193" s="8"/>
      <c r="K193" s="8"/>
      <c r="L193" s="8"/>
    </row>
    <row r="194" spans="1:12" x14ac:dyDescent="0.2">
      <c r="A194" s="12"/>
      <c r="C194" s="8"/>
      <c r="I194" s="8"/>
      <c r="J194" s="8"/>
      <c r="K194" s="8"/>
      <c r="L194" s="8"/>
    </row>
    <row r="195" spans="1:12" x14ac:dyDescent="0.2">
      <c r="A195" s="12"/>
      <c r="C195" s="8"/>
      <c r="I195" s="8"/>
      <c r="J195" s="8"/>
      <c r="K195" s="8"/>
      <c r="L195" s="8"/>
    </row>
    <row r="196" spans="1:12" x14ac:dyDescent="0.2">
      <c r="A196" s="12"/>
      <c r="C196" s="8"/>
      <c r="I196" s="8"/>
      <c r="J196" s="8"/>
      <c r="K196" s="8"/>
      <c r="L196" s="8"/>
    </row>
    <row r="197" spans="1:12" x14ac:dyDescent="0.2">
      <c r="A197" s="12"/>
      <c r="C197" s="8"/>
      <c r="I197" s="8"/>
      <c r="J197" s="8"/>
      <c r="K197" s="8"/>
      <c r="L197" s="8"/>
    </row>
    <row r="198" spans="1:12" x14ac:dyDescent="0.2">
      <c r="A198" s="12"/>
      <c r="C198" s="8"/>
      <c r="I198" s="8"/>
      <c r="J198" s="8"/>
      <c r="K198" s="8"/>
      <c r="L198" s="8"/>
    </row>
    <row r="199" spans="1:12" x14ac:dyDescent="0.2">
      <c r="A199" s="12"/>
      <c r="C199" s="8"/>
      <c r="I199" s="8"/>
      <c r="J199" s="8"/>
      <c r="K199" s="8"/>
      <c r="L199" s="8"/>
    </row>
  </sheetData>
  <phoneticPr fontId="13" type="noConversion"/>
  <conditionalFormatting sqref="H6 H8:H10">
    <cfRule type="cellIs" dxfId="1559" priority="1" stopIfTrue="1" operator="equal">
      <formula>"-"</formula>
    </cfRule>
  </conditionalFormatting>
  <conditionalFormatting sqref="K5:K10">
    <cfRule type="cellIs" dxfId="1558" priority="140" operator="equal">
      <formula>"-"</formula>
    </cfRule>
  </conditionalFormatting>
  <conditionalFormatting sqref="K5:K7">
    <cfRule type="cellIs" dxfId="1557" priority="139" operator="equal">
      <formula>"-"</formula>
    </cfRule>
  </conditionalFormatting>
  <conditionalFormatting sqref="K8:K10">
    <cfRule type="cellIs" dxfId="1556" priority="138" operator="equal">
      <formula>"-"</formula>
    </cfRule>
  </conditionalFormatting>
  <conditionalFormatting sqref="K8:K10">
    <cfRule type="cellIs" dxfId="1555" priority="137" operator="equal">
      <formula>"-"</formula>
    </cfRule>
  </conditionalFormatting>
  <conditionalFormatting sqref="J5:J10">
    <cfRule type="cellIs" dxfId="1554" priority="135" stopIfTrue="1" operator="equal">
      <formula>"-"</formula>
    </cfRule>
    <cfRule type="containsText" dxfId="1553" priority="136" stopIfTrue="1" operator="containsText" text="leer">
      <formula>NOT(ISERROR(SEARCH("leer",J5)))</formula>
    </cfRule>
  </conditionalFormatting>
  <conditionalFormatting sqref="J5:J10">
    <cfRule type="cellIs" dxfId="1552" priority="133" stopIfTrue="1" operator="equal">
      <formula>"-"</formula>
    </cfRule>
    <cfRule type="containsText" dxfId="1551" priority="134" stopIfTrue="1" operator="containsText" text="leer">
      <formula>NOT(ISERROR(SEARCH("leer",J5)))</formula>
    </cfRule>
  </conditionalFormatting>
  <conditionalFormatting sqref="J9">
    <cfRule type="cellIs" dxfId="1550" priority="132" operator="equal">
      <formula>"-"</formula>
    </cfRule>
  </conditionalFormatting>
  <conditionalFormatting sqref="J9">
    <cfRule type="cellIs" dxfId="1549" priority="131" operator="equal">
      <formula>"-"</formula>
    </cfRule>
  </conditionalFormatting>
  <conditionalFormatting sqref="J9">
    <cfRule type="cellIs" dxfId="1548" priority="130" operator="equal">
      <formula>"-"</formula>
    </cfRule>
  </conditionalFormatting>
  <conditionalFormatting sqref="J9">
    <cfRule type="cellIs" dxfId="1547" priority="129" operator="equal">
      <formula>"-"</formula>
    </cfRule>
  </conditionalFormatting>
  <conditionalFormatting sqref="J9">
    <cfRule type="cellIs" dxfId="1546" priority="128" operator="equal">
      <formula>"-"</formula>
    </cfRule>
  </conditionalFormatting>
  <conditionalFormatting sqref="J9">
    <cfRule type="cellIs" dxfId="1545" priority="127" operator="equal">
      <formula>"-"</formula>
    </cfRule>
  </conditionalFormatting>
  <conditionalFormatting sqref="I5:I10">
    <cfRule type="cellIs" dxfId="1544" priority="125" stopIfTrue="1" operator="equal">
      <formula>"-"</formula>
    </cfRule>
    <cfRule type="containsText" dxfId="1543" priority="126" stopIfTrue="1" operator="containsText" text="leer">
      <formula>NOT(ISERROR(SEARCH("leer",I5)))</formula>
    </cfRule>
  </conditionalFormatting>
  <conditionalFormatting sqref="I5:I10">
    <cfRule type="cellIs" dxfId="1542" priority="123" stopIfTrue="1" operator="equal">
      <formula>"-"</formula>
    </cfRule>
    <cfRule type="containsText" dxfId="1541" priority="124" stopIfTrue="1" operator="containsText" text="leer">
      <formula>NOT(ISERROR(SEARCH("leer",I5)))</formula>
    </cfRule>
  </conditionalFormatting>
  <conditionalFormatting sqref="I9">
    <cfRule type="cellIs" dxfId="1540" priority="122" operator="equal">
      <formula>"-"</formula>
    </cfRule>
  </conditionalFormatting>
  <conditionalFormatting sqref="I9">
    <cfRule type="cellIs" dxfId="1539" priority="121" operator="equal">
      <formula>"-"</formula>
    </cfRule>
  </conditionalFormatting>
  <conditionalFormatting sqref="I9">
    <cfRule type="cellIs" dxfId="1538" priority="120" operator="equal">
      <formula>"-"</formula>
    </cfRule>
  </conditionalFormatting>
  <conditionalFormatting sqref="I9">
    <cfRule type="cellIs" dxfId="1537" priority="119" operator="equal">
      <formula>"-"</formula>
    </cfRule>
  </conditionalFormatting>
  <conditionalFormatting sqref="I9">
    <cfRule type="cellIs" dxfId="1536" priority="118" operator="equal">
      <formula>"-"</formula>
    </cfRule>
  </conditionalFormatting>
  <conditionalFormatting sqref="I9">
    <cfRule type="cellIs" dxfId="1535" priority="117" operator="equal">
      <formula>"-"</formula>
    </cfRule>
  </conditionalFormatting>
  <conditionalFormatting sqref="I5:I10">
    <cfRule type="cellIs" dxfId="1534" priority="115" stopIfTrue="1" operator="equal">
      <formula>"-"</formula>
    </cfRule>
    <cfRule type="containsText" dxfId="1533" priority="116" stopIfTrue="1" operator="containsText" text="leer">
      <formula>NOT(ISERROR(SEARCH("leer",I5)))</formula>
    </cfRule>
  </conditionalFormatting>
  <conditionalFormatting sqref="I5:I10">
    <cfRule type="cellIs" dxfId="1532" priority="113" stopIfTrue="1" operator="equal">
      <formula>"-"</formula>
    </cfRule>
    <cfRule type="containsText" dxfId="1531" priority="114" stopIfTrue="1" operator="containsText" text="leer">
      <formula>NOT(ISERROR(SEARCH("leer",I5)))</formula>
    </cfRule>
  </conditionalFormatting>
  <conditionalFormatting sqref="I5:I10">
    <cfRule type="cellIs" dxfId="1530" priority="111" stopIfTrue="1" operator="equal">
      <formula>"-"</formula>
    </cfRule>
    <cfRule type="containsText" dxfId="1529" priority="112" stopIfTrue="1" operator="containsText" text="leer">
      <formula>NOT(ISERROR(SEARCH("leer",I5)))</formula>
    </cfRule>
  </conditionalFormatting>
  <conditionalFormatting sqref="I5:I10">
    <cfRule type="cellIs" dxfId="1528" priority="109" stopIfTrue="1" operator="equal">
      <formula>"-"</formula>
    </cfRule>
    <cfRule type="containsText" dxfId="1527" priority="110" stopIfTrue="1" operator="containsText" text="leer">
      <formula>NOT(ISERROR(SEARCH("leer",I5)))</formula>
    </cfRule>
  </conditionalFormatting>
  <conditionalFormatting sqref="I5:I10">
    <cfRule type="cellIs" dxfId="1526" priority="107" stopIfTrue="1" operator="equal">
      <formula>"-"</formula>
    </cfRule>
    <cfRule type="containsText" dxfId="1525" priority="108" stopIfTrue="1" operator="containsText" text="leer">
      <formula>NOT(ISERROR(SEARCH("leer",I5)))</formula>
    </cfRule>
  </conditionalFormatting>
  <conditionalFormatting sqref="K6:K7">
    <cfRule type="cellIs" dxfId="1524" priority="106" operator="equal">
      <formula>"-"</formula>
    </cfRule>
  </conditionalFormatting>
  <conditionalFormatting sqref="K6:K7">
    <cfRule type="cellIs" dxfId="1523" priority="105" operator="equal">
      <formula>"-"</formula>
    </cfRule>
  </conditionalFormatting>
  <conditionalFormatting sqref="J6:J7">
    <cfRule type="cellIs" dxfId="1522" priority="103" stopIfTrue="1" operator="equal">
      <formula>"-"</formula>
    </cfRule>
    <cfRule type="containsText" dxfId="1521" priority="104" stopIfTrue="1" operator="containsText" text="leer">
      <formula>NOT(ISERROR(SEARCH("leer",J6)))</formula>
    </cfRule>
  </conditionalFormatting>
  <conditionalFormatting sqref="J6:J7">
    <cfRule type="cellIs" dxfId="1520" priority="101" stopIfTrue="1" operator="equal">
      <formula>"-"</formula>
    </cfRule>
    <cfRule type="containsText" dxfId="1519" priority="102" stopIfTrue="1" operator="containsText" text="leer">
      <formula>NOT(ISERROR(SEARCH("leer",J6)))</formula>
    </cfRule>
  </conditionalFormatting>
  <conditionalFormatting sqref="I6:I7">
    <cfRule type="cellIs" dxfId="1518" priority="99" stopIfTrue="1" operator="equal">
      <formula>"-"</formula>
    </cfRule>
    <cfRule type="containsText" dxfId="1517" priority="100" stopIfTrue="1" operator="containsText" text="leer">
      <formula>NOT(ISERROR(SEARCH("leer",I6)))</formula>
    </cfRule>
  </conditionalFormatting>
  <conditionalFormatting sqref="I6:I7">
    <cfRule type="cellIs" dxfId="1516" priority="97" stopIfTrue="1" operator="equal">
      <formula>"-"</formula>
    </cfRule>
    <cfRule type="containsText" dxfId="1515" priority="98" stopIfTrue="1" operator="containsText" text="leer">
      <formula>NOT(ISERROR(SEARCH("leer",I6)))</formula>
    </cfRule>
  </conditionalFormatting>
  <conditionalFormatting sqref="I6:I7">
    <cfRule type="cellIs" dxfId="1514" priority="95" stopIfTrue="1" operator="equal">
      <formula>"-"</formula>
    </cfRule>
    <cfRule type="containsText" dxfId="1513" priority="96" stopIfTrue="1" operator="containsText" text="leer">
      <formula>NOT(ISERROR(SEARCH("leer",I6)))</formula>
    </cfRule>
  </conditionalFormatting>
  <conditionalFormatting sqref="I6:I7">
    <cfRule type="cellIs" dxfId="1512" priority="93" stopIfTrue="1" operator="equal">
      <formula>"-"</formula>
    </cfRule>
    <cfRule type="containsText" dxfId="1511" priority="94" stopIfTrue="1" operator="containsText" text="leer">
      <formula>NOT(ISERROR(SEARCH("leer",I6)))</formula>
    </cfRule>
  </conditionalFormatting>
  <conditionalFormatting sqref="I6:I7">
    <cfRule type="cellIs" dxfId="1510" priority="91" stopIfTrue="1" operator="equal">
      <formula>"-"</formula>
    </cfRule>
    <cfRule type="containsText" dxfId="1509" priority="92" stopIfTrue="1" operator="containsText" text="leer">
      <formula>NOT(ISERROR(SEARCH("leer",I6)))</formula>
    </cfRule>
  </conditionalFormatting>
  <conditionalFormatting sqref="I6:I7">
    <cfRule type="cellIs" dxfId="1508" priority="89" stopIfTrue="1" operator="equal">
      <formula>"-"</formula>
    </cfRule>
    <cfRule type="containsText" dxfId="1507" priority="90" stopIfTrue="1" operator="containsText" text="leer">
      <formula>NOT(ISERROR(SEARCH("leer",I6)))</formula>
    </cfRule>
  </conditionalFormatting>
  <conditionalFormatting sqref="I6:I7">
    <cfRule type="cellIs" dxfId="1506" priority="87" stopIfTrue="1" operator="equal">
      <formula>"-"</formula>
    </cfRule>
    <cfRule type="containsText" dxfId="1505" priority="88" stopIfTrue="1" operator="containsText" text="leer">
      <formula>NOT(ISERROR(SEARCH("leer",I6)))</formula>
    </cfRule>
  </conditionalFormatting>
  <conditionalFormatting sqref="I5">
    <cfRule type="cellIs" dxfId="1504" priority="85" stopIfTrue="1" operator="equal">
      <formula>"-"</formula>
    </cfRule>
    <cfRule type="containsText" dxfId="1503" priority="86" stopIfTrue="1" operator="containsText" text="leer">
      <formula>NOT(ISERROR(SEARCH("leer",I5)))</formula>
    </cfRule>
  </conditionalFormatting>
  <conditionalFormatting sqref="I5">
    <cfRule type="cellIs" dxfId="1502" priority="83" stopIfTrue="1" operator="equal">
      <formula>"-"</formula>
    </cfRule>
    <cfRule type="containsText" dxfId="1501" priority="84" stopIfTrue="1" operator="containsText" text="leer">
      <formula>NOT(ISERROR(SEARCH("leer",I5)))</formula>
    </cfRule>
  </conditionalFormatting>
  <conditionalFormatting sqref="I5">
    <cfRule type="cellIs" dxfId="1500" priority="81" stopIfTrue="1" operator="equal">
      <formula>"-"</formula>
    </cfRule>
    <cfRule type="containsText" dxfId="1499" priority="82" stopIfTrue="1" operator="containsText" text="leer">
      <formula>NOT(ISERROR(SEARCH("leer",I5)))</formula>
    </cfRule>
  </conditionalFormatting>
  <conditionalFormatting sqref="I5">
    <cfRule type="cellIs" dxfId="1498" priority="79" stopIfTrue="1" operator="equal">
      <formula>"-"</formula>
    </cfRule>
    <cfRule type="containsText" dxfId="1497" priority="80" stopIfTrue="1" operator="containsText" text="leer">
      <formula>NOT(ISERROR(SEARCH("leer",I5)))</formula>
    </cfRule>
  </conditionalFormatting>
  <conditionalFormatting sqref="I5">
    <cfRule type="cellIs" dxfId="1496" priority="77" stopIfTrue="1" operator="equal">
      <formula>"-"</formula>
    </cfRule>
    <cfRule type="containsText" dxfId="1495" priority="78" stopIfTrue="1" operator="containsText" text="leer">
      <formula>NOT(ISERROR(SEARCH("leer",I5)))</formula>
    </cfRule>
  </conditionalFormatting>
  <conditionalFormatting sqref="I5">
    <cfRule type="cellIs" dxfId="1494" priority="75" stopIfTrue="1" operator="equal">
      <formula>"-"</formula>
    </cfRule>
    <cfRule type="containsText" dxfId="1493" priority="76" stopIfTrue="1" operator="containsText" text="leer">
      <formula>NOT(ISERROR(SEARCH("leer",I5)))</formula>
    </cfRule>
  </conditionalFormatting>
  <conditionalFormatting sqref="I5">
    <cfRule type="cellIs" dxfId="1492" priority="73" stopIfTrue="1" operator="equal">
      <formula>"-"</formula>
    </cfRule>
    <cfRule type="containsText" dxfId="1491" priority="74" stopIfTrue="1" operator="containsText" text="leer">
      <formula>NOT(ISERROR(SEARCH("leer",I5)))</formula>
    </cfRule>
  </conditionalFormatting>
  <conditionalFormatting sqref="K7">
    <cfRule type="cellIs" dxfId="1490" priority="72" operator="equal">
      <formula>"-"</formula>
    </cfRule>
  </conditionalFormatting>
  <conditionalFormatting sqref="K7">
    <cfRule type="cellIs" dxfId="1489" priority="71" operator="equal">
      <formula>"-"</formula>
    </cfRule>
  </conditionalFormatting>
  <conditionalFormatting sqref="J7">
    <cfRule type="cellIs" dxfId="1488" priority="69" stopIfTrue="1" operator="equal">
      <formula>"-"</formula>
    </cfRule>
    <cfRule type="containsText" dxfId="1487" priority="70" stopIfTrue="1" operator="containsText" text="leer">
      <formula>NOT(ISERROR(SEARCH("leer",J7)))</formula>
    </cfRule>
  </conditionalFormatting>
  <conditionalFormatting sqref="J7">
    <cfRule type="cellIs" dxfId="1486" priority="67" stopIfTrue="1" operator="equal">
      <formula>"-"</formula>
    </cfRule>
    <cfRule type="containsText" dxfId="1485" priority="68" stopIfTrue="1" operator="containsText" text="leer">
      <formula>NOT(ISERROR(SEARCH("leer",J7)))</formula>
    </cfRule>
  </conditionalFormatting>
  <conditionalFormatting sqref="I7">
    <cfRule type="cellIs" dxfId="1484" priority="65" stopIfTrue="1" operator="equal">
      <formula>"-"</formula>
    </cfRule>
    <cfRule type="containsText" dxfId="1483" priority="66" stopIfTrue="1" operator="containsText" text="leer">
      <formula>NOT(ISERROR(SEARCH("leer",I7)))</formula>
    </cfRule>
  </conditionalFormatting>
  <conditionalFormatting sqref="I7">
    <cfRule type="cellIs" dxfId="1482" priority="63" stopIfTrue="1" operator="equal">
      <formula>"-"</formula>
    </cfRule>
    <cfRule type="containsText" dxfId="1481" priority="64" stopIfTrue="1" operator="containsText" text="leer">
      <formula>NOT(ISERROR(SEARCH("leer",I7)))</formula>
    </cfRule>
  </conditionalFormatting>
  <conditionalFormatting sqref="I7">
    <cfRule type="cellIs" dxfId="1480" priority="61" stopIfTrue="1" operator="equal">
      <formula>"-"</formula>
    </cfRule>
    <cfRule type="containsText" dxfId="1479" priority="62" stopIfTrue="1" operator="containsText" text="leer">
      <formula>NOT(ISERROR(SEARCH("leer",I7)))</formula>
    </cfRule>
  </conditionalFormatting>
  <conditionalFormatting sqref="I7">
    <cfRule type="cellIs" dxfId="1478" priority="59" stopIfTrue="1" operator="equal">
      <formula>"-"</formula>
    </cfRule>
    <cfRule type="containsText" dxfId="1477" priority="60" stopIfTrue="1" operator="containsText" text="leer">
      <formula>NOT(ISERROR(SEARCH("leer",I7)))</formula>
    </cfRule>
  </conditionalFormatting>
  <conditionalFormatting sqref="I7">
    <cfRule type="cellIs" dxfId="1476" priority="57" stopIfTrue="1" operator="equal">
      <formula>"-"</formula>
    </cfRule>
    <cfRule type="containsText" dxfId="1475" priority="58" stopIfTrue="1" operator="containsText" text="leer">
      <formula>NOT(ISERROR(SEARCH("leer",I7)))</formula>
    </cfRule>
  </conditionalFormatting>
  <conditionalFormatting sqref="I7">
    <cfRule type="cellIs" dxfId="1474" priority="55" stopIfTrue="1" operator="equal">
      <formula>"-"</formula>
    </cfRule>
    <cfRule type="containsText" dxfId="1473" priority="56" stopIfTrue="1" operator="containsText" text="leer">
      <formula>NOT(ISERROR(SEARCH("leer",I7)))</formula>
    </cfRule>
  </conditionalFormatting>
  <conditionalFormatting sqref="I7">
    <cfRule type="cellIs" dxfId="1472" priority="53" stopIfTrue="1" operator="equal">
      <formula>"-"</formula>
    </cfRule>
    <cfRule type="containsText" dxfId="1471" priority="54" stopIfTrue="1" operator="containsText" text="leer">
      <formula>NOT(ISERROR(SEARCH("leer",I7)))</formula>
    </cfRule>
  </conditionalFormatting>
  <conditionalFormatting sqref="I8:I10">
    <cfRule type="cellIs" dxfId="1470" priority="51" stopIfTrue="1" operator="equal">
      <formula>"-"</formula>
    </cfRule>
    <cfRule type="containsText" dxfId="1469" priority="52" stopIfTrue="1" operator="containsText" text="leer">
      <formula>NOT(ISERROR(SEARCH("leer",I8)))</formula>
    </cfRule>
  </conditionalFormatting>
  <conditionalFormatting sqref="I8:I10">
    <cfRule type="cellIs" dxfId="1468" priority="49" stopIfTrue="1" operator="equal">
      <formula>"-"</formula>
    </cfRule>
    <cfRule type="containsText" dxfId="1467" priority="50" stopIfTrue="1" operator="containsText" text="leer">
      <formula>NOT(ISERROR(SEARCH("leer",I8)))</formula>
    </cfRule>
  </conditionalFormatting>
  <conditionalFormatting sqref="I9">
    <cfRule type="cellIs" dxfId="1466" priority="48" operator="equal">
      <formula>"-"</formula>
    </cfRule>
  </conditionalFormatting>
  <conditionalFormatting sqref="I9">
    <cfRule type="cellIs" dxfId="1465" priority="47" operator="equal">
      <formula>"-"</formula>
    </cfRule>
  </conditionalFormatting>
  <conditionalFormatting sqref="I9">
    <cfRule type="cellIs" dxfId="1464" priority="46" operator="equal">
      <formula>"-"</formula>
    </cfRule>
  </conditionalFormatting>
  <conditionalFormatting sqref="I9">
    <cfRule type="cellIs" dxfId="1463" priority="45" operator="equal">
      <formula>"-"</formula>
    </cfRule>
  </conditionalFormatting>
  <conditionalFormatting sqref="I9">
    <cfRule type="cellIs" dxfId="1462" priority="44" operator="equal">
      <formula>"-"</formula>
    </cfRule>
  </conditionalFormatting>
  <conditionalFormatting sqref="I9">
    <cfRule type="cellIs" dxfId="1461" priority="43" operator="equal">
      <formula>"-"</formula>
    </cfRule>
  </conditionalFormatting>
  <conditionalFormatting sqref="I8:I10">
    <cfRule type="cellIs" dxfId="1460" priority="41" stopIfTrue="1" operator="equal">
      <formula>"-"</formula>
    </cfRule>
    <cfRule type="containsText" dxfId="1459" priority="42" stopIfTrue="1" operator="containsText" text="leer">
      <formula>NOT(ISERROR(SEARCH("leer",I8)))</formula>
    </cfRule>
  </conditionalFormatting>
  <conditionalFormatting sqref="I8:I10">
    <cfRule type="cellIs" dxfId="1458" priority="39" stopIfTrue="1" operator="equal">
      <formula>"-"</formula>
    </cfRule>
    <cfRule type="containsText" dxfId="1457" priority="40" stopIfTrue="1" operator="containsText" text="leer">
      <formula>NOT(ISERROR(SEARCH("leer",I8)))</formula>
    </cfRule>
  </conditionalFormatting>
  <conditionalFormatting sqref="I8:I10">
    <cfRule type="cellIs" dxfId="1456" priority="37" stopIfTrue="1" operator="equal">
      <formula>"-"</formula>
    </cfRule>
    <cfRule type="containsText" dxfId="1455" priority="38" stopIfTrue="1" operator="containsText" text="leer">
      <formula>NOT(ISERROR(SEARCH("leer",I8)))</formula>
    </cfRule>
  </conditionalFormatting>
  <conditionalFormatting sqref="I8:I10">
    <cfRule type="cellIs" dxfId="1454" priority="35" stopIfTrue="1" operator="equal">
      <formula>"-"</formula>
    </cfRule>
    <cfRule type="containsText" dxfId="1453" priority="36" stopIfTrue="1" operator="containsText" text="leer">
      <formula>NOT(ISERROR(SEARCH("leer",I8)))</formula>
    </cfRule>
  </conditionalFormatting>
  <conditionalFormatting sqref="I8:I10">
    <cfRule type="cellIs" dxfId="1452" priority="33" stopIfTrue="1" operator="equal">
      <formula>"-"</formula>
    </cfRule>
    <cfRule type="containsText" dxfId="1451" priority="34" stopIfTrue="1" operator="containsText" text="leer">
      <formula>NOT(ISERROR(SEARCH("leer",I8)))</formula>
    </cfRule>
  </conditionalFormatting>
  <conditionalFormatting sqref="I8:I10">
    <cfRule type="cellIs" dxfId="1450" priority="31" stopIfTrue="1" operator="equal">
      <formula>"-"</formula>
    </cfRule>
    <cfRule type="containsText" dxfId="1449" priority="32" stopIfTrue="1" operator="containsText" text="leer">
      <formula>NOT(ISERROR(SEARCH("leer",I8)))</formula>
    </cfRule>
  </conditionalFormatting>
  <conditionalFormatting sqref="I8:I10">
    <cfRule type="cellIs" dxfId="1448" priority="29" stopIfTrue="1" operator="equal">
      <formula>"-"</formula>
    </cfRule>
    <cfRule type="containsText" dxfId="1447" priority="30" stopIfTrue="1" operator="containsText" text="leer">
      <formula>NOT(ISERROR(SEARCH("leer",I8)))</formula>
    </cfRule>
  </conditionalFormatting>
  <conditionalFormatting sqref="I9">
    <cfRule type="cellIs" dxfId="1446" priority="28" operator="equal">
      <formula>"-"</formula>
    </cfRule>
  </conditionalFormatting>
  <conditionalFormatting sqref="I9">
    <cfRule type="cellIs" dxfId="1445" priority="27" operator="equal">
      <formula>"-"</formula>
    </cfRule>
  </conditionalFormatting>
  <conditionalFormatting sqref="I9">
    <cfRule type="cellIs" dxfId="1444" priority="26" operator="equal">
      <formula>"-"</formula>
    </cfRule>
  </conditionalFormatting>
  <conditionalFormatting sqref="I9">
    <cfRule type="cellIs" dxfId="1443" priority="25" operator="equal">
      <formula>"-"</formula>
    </cfRule>
  </conditionalFormatting>
  <conditionalFormatting sqref="I9">
    <cfRule type="cellIs" dxfId="1442" priority="24" operator="equal">
      <formula>"-"</formula>
    </cfRule>
  </conditionalFormatting>
  <conditionalFormatting sqref="I9">
    <cfRule type="cellIs" dxfId="1441" priority="23" operator="equal">
      <formula>"-"</formula>
    </cfRule>
  </conditionalFormatting>
  <conditionalFormatting sqref="I8:I10">
    <cfRule type="cellIs" dxfId="1440" priority="21" stopIfTrue="1" operator="equal">
      <formula>"-"</formula>
    </cfRule>
    <cfRule type="containsText" dxfId="1439" priority="22" stopIfTrue="1" operator="containsText" text="leer">
      <formula>NOT(ISERROR(SEARCH("leer",I8)))</formula>
    </cfRule>
  </conditionalFormatting>
  <conditionalFormatting sqref="I8:I10">
    <cfRule type="cellIs" dxfId="1438" priority="19" stopIfTrue="1" operator="equal">
      <formula>"-"</formula>
    </cfRule>
    <cfRule type="containsText" dxfId="1437" priority="20" stopIfTrue="1" operator="containsText" text="leer">
      <formula>NOT(ISERROR(SEARCH("leer",I8)))</formula>
    </cfRule>
  </conditionalFormatting>
  <conditionalFormatting sqref="I8:I10">
    <cfRule type="cellIs" dxfId="1436" priority="17" stopIfTrue="1" operator="equal">
      <formula>"-"</formula>
    </cfRule>
    <cfRule type="containsText" dxfId="1435" priority="18" stopIfTrue="1" operator="containsText" text="leer">
      <formula>NOT(ISERROR(SEARCH("leer",I8)))</formula>
    </cfRule>
  </conditionalFormatting>
  <conditionalFormatting sqref="I8:I10">
    <cfRule type="cellIs" dxfId="1434" priority="15" stopIfTrue="1" operator="equal">
      <formula>"-"</formula>
    </cfRule>
    <cfRule type="containsText" dxfId="1433" priority="16" stopIfTrue="1" operator="containsText" text="leer">
      <formula>NOT(ISERROR(SEARCH("leer",I8)))</formula>
    </cfRule>
  </conditionalFormatting>
  <conditionalFormatting sqref="I8:I10">
    <cfRule type="cellIs" dxfId="1432" priority="13" stopIfTrue="1" operator="equal">
      <formula>"-"</formula>
    </cfRule>
    <cfRule type="containsText" dxfId="1431" priority="14" stopIfTrue="1" operator="containsText" text="leer">
      <formula>NOT(ISERROR(SEARCH("leer",I8)))</formula>
    </cfRule>
  </conditionalFormatting>
  <conditionalFormatting sqref="H6 H8:H10">
    <cfRule type="cellIs" dxfId="1430" priority="11" stopIfTrue="1" operator="equal">
      <formula>"-"</formula>
    </cfRule>
    <cfRule type="containsText" dxfId="1429" priority="12" stopIfTrue="1" operator="containsText" text="leer">
      <formula>NOT(ISERROR(SEARCH("leer",H6)))</formula>
    </cfRule>
  </conditionalFormatting>
  <conditionalFormatting sqref="H6 H8:H10">
    <cfRule type="cellIs" dxfId="1428" priority="10" stopIfTrue="1" operator="equal">
      <formula>"-"</formula>
    </cfRule>
  </conditionalFormatting>
  <conditionalFormatting sqref="H6 H8:H10">
    <cfRule type="cellIs" dxfId="1427" priority="8" stopIfTrue="1" operator="equal">
      <formula>"-"</formula>
    </cfRule>
    <cfRule type="containsText" dxfId="1426" priority="9" stopIfTrue="1" operator="containsText" text="leer">
      <formula>NOT(ISERROR(SEARCH("leer",H6)))</formula>
    </cfRule>
  </conditionalFormatting>
  <conditionalFormatting sqref="H6 H8:H10">
    <cfRule type="cellIs" dxfId="1425" priority="7" stopIfTrue="1" operator="equal">
      <formula>"-"</formula>
    </cfRule>
  </conditionalFormatting>
  <conditionalFormatting sqref="H6 H8:H10">
    <cfRule type="cellIs" dxfId="1424" priority="5" stopIfTrue="1" operator="equal">
      <formula>"-"</formula>
    </cfRule>
    <cfRule type="containsText" dxfId="1423" priority="6" stopIfTrue="1" operator="containsText" text="leer">
      <formula>NOT(ISERROR(SEARCH("leer",H6)))</formula>
    </cfRule>
  </conditionalFormatting>
  <conditionalFormatting sqref="H6 H8:H10">
    <cfRule type="cellIs" dxfId="1422" priority="4" stopIfTrue="1" operator="equal">
      <formula>"-"</formula>
    </cfRule>
  </conditionalFormatting>
  <conditionalFormatting sqref="H6 H8:H10">
    <cfRule type="cellIs" dxfId="1421" priority="2" stopIfTrue="1" operator="equal">
      <formula>"-"</formula>
    </cfRule>
    <cfRule type="containsText" dxfId="1420" priority="3" stopIfTrue="1" operator="containsText" text="leer">
      <formula>NOT(ISERROR(SEARCH("leer",H6)))</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Ruler="0" zoomScale="70" zoomScaleNormal="70" workbookViewId="0"/>
  </sheetViews>
  <sheetFormatPr baseColWidth="10" defaultColWidth="11.42578125" defaultRowHeight="12.75" x14ac:dyDescent="0.2"/>
  <cols>
    <col min="1" max="1" width="80.140625" customWidth="1"/>
  </cols>
  <sheetData>
    <row r="1" spans="1:2" s="5" customFormat="1" x14ac:dyDescent="0.2">
      <c r="A1" s="92" t="s">
        <v>59</v>
      </c>
    </row>
    <row r="2" spans="1:2" s="5" customFormat="1" x14ac:dyDescent="0.2">
      <c r="A2" s="92"/>
    </row>
    <row r="3" spans="1:2" ht="15" x14ac:dyDescent="0.25">
      <c r="A3" s="108" t="s">
        <v>60</v>
      </c>
      <c r="B3" s="5" t="s">
        <v>107</v>
      </c>
    </row>
    <row r="4" spans="1:2" ht="15" x14ac:dyDescent="0.25">
      <c r="A4" s="108"/>
      <c r="B4" t="s">
        <v>2371</v>
      </c>
    </row>
    <row r="5" spans="1:2" x14ac:dyDescent="0.2">
      <c r="A5" s="106" t="s">
        <v>61</v>
      </c>
      <c r="B5" s="92"/>
    </row>
    <row r="6" spans="1:2" ht="38.25" x14ac:dyDescent="0.2">
      <c r="A6" s="150" t="s">
        <v>62</v>
      </c>
    </row>
    <row r="7" spans="1:2" x14ac:dyDescent="0.2">
      <c r="A7" s="212"/>
    </row>
    <row r="8" spans="1:2" x14ac:dyDescent="0.2">
      <c r="A8" s="106" t="s">
        <v>63</v>
      </c>
    </row>
    <row r="9" spans="1:2" ht="89.25" x14ac:dyDescent="0.2">
      <c r="A9" s="212" t="s">
        <v>64</v>
      </c>
    </row>
    <row r="10" spans="1:2" x14ac:dyDescent="0.2">
      <c r="A10" s="212"/>
    </row>
    <row r="11" spans="1:2" x14ac:dyDescent="0.2">
      <c r="A11" s="106" t="s">
        <v>65</v>
      </c>
    </row>
    <row r="12" spans="1:2" ht="25.5" x14ac:dyDescent="0.2">
      <c r="A12" s="237" t="s">
        <v>66</v>
      </c>
      <c r="B12" s="238"/>
    </row>
    <row r="13" spans="1:2" x14ac:dyDescent="0.2">
      <c r="A13" s="73"/>
    </row>
    <row r="14" spans="1:2" x14ac:dyDescent="0.2">
      <c r="A14" s="106" t="s">
        <v>67</v>
      </c>
    </row>
    <row r="15" spans="1:2" ht="51" x14ac:dyDescent="0.2">
      <c r="A15" s="212" t="s">
        <v>68</v>
      </c>
    </row>
    <row r="16" spans="1:2" x14ac:dyDescent="0.2">
      <c r="A16" s="73"/>
    </row>
    <row r="17" spans="1:1" s="31" customFormat="1" x14ac:dyDescent="0.2">
      <c r="A17" s="166"/>
    </row>
    <row r="18" spans="1:1" ht="36" x14ac:dyDescent="0.2">
      <c r="A18" s="151" t="s">
        <v>69</v>
      </c>
    </row>
    <row r="19" spans="1:1" x14ac:dyDescent="0.2">
      <c r="A19" s="109" t="s">
        <v>70</v>
      </c>
    </row>
    <row r="20" spans="1:1" ht="24" x14ac:dyDescent="0.2">
      <c r="A20" s="109" t="s">
        <v>71</v>
      </c>
    </row>
    <row r="21" spans="1:1" x14ac:dyDescent="0.2">
      <c r="A21" s="144" t="s">
        <v>72</v>
      </c>
    </row>
    <row r="22" spans="1:1" ht="38.25" x14ac:dyDescent="0.25">
      <c r="A22" s="144" t="s">
        <v>73</v>
      </c>
    </row>
    <row r="23" spans="1:1" x14ac:dyDescent="0.2">
      <c r="A23" s="145" t="s">
        <v>74</v>
      </c>
    </row>
    <row r="24" spans="1:1" ht="24" x14ac:dyDescent="0.2">
      <c r="A24" s="144" t="s">
        <v>75</v>
      </c>
    </row>
    <row r="25" spans="1:1" x14ac:dyDescent="0.2">
      <c r="A25" s="145" t="s">
        <v>76</v>
      </c>
    </row>
    <row r="26" spans="1:1" x14ac:dyDescent="0.2">
      <c r="A26" s="145" t="s">
        <v>77</v>
      </c>
    </row>
    <row r="27" spans="1:1" x14ac:dyDescent="0.2">
      <c r="A27" s="109" t="s">
        <v>78</v>
      </c>
    </row>
    <row r="28" spans="1:1" ht="24" x14ac:dyDescent="0.2">
      <c r="A28" s="109" t="s">
        <v>79</v>
      </c>
    </row>
  </sheetData>
  <phoneticPr fontId="13" type="noConversion"/>
  <hyperlinks>
    <hyperlink ref="A1" location="Index!A1" display="zurück"/>
  </hyperlinks>
  <pageMargins left="0.78740157499999996" right="0.78740157499999996" top="0.984251969" bottom="0.984251969" header="0.5" footer="0.5"/>
  <pageSetup paperSize="9" orientation="portrait" r:id="rId1"/>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195"/>
  <sheetViews>
    <sheetView showRuler="0" zoomScale="70" zoomScaleNormal="70" workbookViewId="0"/>
  </sheetViews>
  <sheetFormatPr baseColWidth="10" defaultColWidth="10.7109375" defaultRowHeight="12.75" x14ac:dyDescent="0.2"/>
  <cols>
    <col min="1" max="1" width="24.7109375" style="49" customWidth="1"/>
    <col min="2" max="2" width="17.7109375" style="14" customWidth="1"/>
    <col min="3" max="3" width="8.140625" style="17" customWidth="1"/>
    <col min="4" max="5" width="12.28515625" style="8" customWidth="1"/>
    <col min="6" max="8" width="11.42578125" style="8" customWidth="1"/>
    <col min="9" max="16" width="11.42578125" style="17" customWidth="1"/>
    <col min="17" max="16384" width="10.7109375" style="14"/>
  </cols>
  <sheetData>
    <row r="1" spans="1:16" s="5" customFormat="1" x14ac:dyDescent="0.2">
      <c r="A1" s="92" t="s">
        <v>1402</v>
      </c>
    </row>
    <row r="2" spans="1:16" s="5" customFormat="1" x14ac:dyDescent="0.2">
      <c r="A2" s="92"/>
    </row>
    <row r="3" spans="1:16" s="62" customFormat="1" x14ac:dyDescent="0.2">
      <c r="A3" s="102" t="s">
        <v>1403</v>
      </c>
      <c r="C3" s="5" t="s">
        <v>1404</v>
      </c>
      <c r="D3" s="5" t="s">
        <v>1405</v>
      </c>
      <c r="E3" s="23">
        <v>2004</v>
      </c>
      <c r="F3" s="23">
        <v>2005</v>
      </c>
      <c r="G3" s="23">
        <v>2006</v>
      </c>
      <c r="H3" s="23">
        <v>2007</v>
      </c>
      <c r="I3" s="23">
        <v>2008</v>
      </c>
      <c r="J3" s="23">
        <v>2009</v>
      </c>
      <c r="K3" s="23">
        <v>2010</v>
      </c>
      <c r="L3" s="23">
        <v>2011</v>
      </c>
      <c r="M3" s="23">
        <v>2012</v>
      </c>
      <c r="N3" s="23">
        <v>2013</v>
      </c>
      <c r="O3" s="4">
        <v>2014</v>
      </c>
      <c r="P3" s="314">
        <v>2015</v>
      </c>
    </row>
    <row r="4" spans="1:16" x14ac:dyDescent="0.2">
      <c r="E4" s="101"/>
      <c r="F4" s="101"/>
      <c r="G4" s="101"/>
      <c r="H4" s="101"/>
      <c r="I4" s="68"/>
      <c r="J4" s="68"/>
      <c r="K4" s="68"/>
      <c r="L4" s="68"/>
      <c r="M4" s="8"/>
      <c r="N4" s="8"/>
      <c r="O4" s="8"/>
      <c r="P4" s="307"/>
    </row>
    <row r="5" spans="1:16" x14ac:dyDescent="0.2">
      <c r="A5" s="49" t="s">
        <v>1406</v>
      </c>
      <c r="B5" s="14" t="s">
        <v>1407</v>
      </c>
      <c r="C5" s="17">
        <v>1</v>
      </c>
      <c r="D5" s="8" t="s">
        <v>1408</v>
      </c>
      <c r="E5" s="342">
        <v>67</v>
      </c>
      <c r="F5" s="342">
        <v>67</v>
      </c>
      <c r="G5" s="342">
        <v>67.099999999999994</v>
      </c>
      <c r="H5" s="342">
        <v>67</v>
      </c>
      <c r="I5" s="343">
        <v>66.900000000000006</v>
      </c>
      <c r="J5" s="333">
        <v>67.599999999999994</v>
      </c>
      <c r="K5" s="68">
        <v>72</v>
      </c>
      <c r="L5" s="68">
        <v>73.099999999999994</v>
      </c>
      <c r="M5" s="165">
        <v>72.099999999999994</v>
      </c>
      <c r="N5" s="26">
        <v>71.844499999999996</v>
      </c>
      <c r="O5" s="39">
        <v>71.2</v>
      </c>
      <c r="P5" s="307">
        <v>70.7</v>
      </c>
    </row>
    <row r="6" spans="1:16" x14ac:dyDescent="0.2">
      <c r="A6" s="49" t="s">
        <v>1409</v>
      </c>
      <c r="B6" s="14" t="s">
        <v>1410</v>
      </c>
      <c r="C6" s="17">
        <v>1</v>
      </c>
      <c r="D6" s="8" t="s">
        <v>1411</v>
      </c>
      <c r="E6" s="342">
        <v>20.8</v>
      </c>
      <c r="F6" s="342">
        <v>21</v>
      </c>
      <c r="G6" s="342">
        <v>21</v>
      </c>
      <c r="H6" s="342">
        <v>20.9</v>
      </c>
      <c r="I6" s="343">
        <v>20.399999999999999</v>
      </c>
      <c r="J6" s="333">
        <v>20.2</v>
      </c>
      <c r="K6" s="68">
        <v>17.7</v>
      </c>
      <c r="L6" s="68">
        <v>17.5</v>
      </c>
      <c r="M6" s="165">
        <v>17.3</v>
      </c>
      <c r="N6" s="26">
        <v>17.136150000000001</v>
      </c>
      <c r="O6" s="39">
        <v>17.3</v>
      </c>
      <c r="P6" s="307">
        <v>17.2</v>
      </c>
    </row>
    <row r="7" spans="1:16" x14ac:dyDescent="0.2">
      <c r="A7" s="49" t="s">
        <v>1412</v>
      </c>
      <c r="B7" s="14" t="s">
        <v>1413</v>
      </c>
      <c r="C7" s="17">
        <v>1</v>
      </c>
      <c r="D7" s="8" t="s">
        <v>1414</v>
      </c>
      <c r="E7" s="342">
        <v>7.5</v>
      </c>
      <c r="F7" s="342">
        <v>7.5</v>
      </c>
      <c r="G7" s="342">
        <v>7.5</v>
      </c>
      <c r="H7" s="342">
        <v>7.4</v>
      </c>
      <c r="I7" s="343">
        <v>7.2</v>
      </c>
      <c r="J7" s="333">
        <v>7</v>
      </c>
      <c r="K7" s="89">
        <v>6</v>
      </c>
      <c r="L7" s="68">
        <v>5.8</v>
      </c>
      <c r="M7" s="165">
        <v>5.8</v>
      </c>
      <c r="N7" s="8">
        <v>5.8</v>
      </c>
      <c r="O7" s="39">
        <v>5.9</v>
      </c>
      <c r="P7" s="310">
        <v>6</v>
      </c>
    </row>
    <row r="8" spans="1:16" ht="25.5" x14ac:dyDescent="0.2">
      <c r="A8" s="49" t="s">
        <v>1415</v>
      </c>
      <c r="B8" s="14" t="s">
        <v>1416</v>
      </c>
      <c r="C8" s="17">
        <v>1</v>
      </c>
      <c r="D8" s="8" t="s">
        <v>1417</v>
      </c>
      <c r="E8" s="344">
        <v>1.1000000000000001</v>
      </c>
      <c r="F8" s="345">
        <v>0.9</v>
      </c>
      <c r="G8" s="345">
        <v>0.8</v>
      </c>
      <c r="H8" s="345">
        <v>0.7</v>
      </c>
      <c r="I8" s="344">
        <v>0.7</v>
      </c>
      <c r="J8" s="344">
        <v>0.6</v>
      </c>
      <c r="K8" s="68">
        <v>0.5</v>
      </c>
      <c r="L8" s="68">
        <v>0.4</v>
      </c>
      <c r="M8" s="165">
        <v>0.4</v>
      </c>
      <c r="N8" s="8">
        <v>0.4</v>
      </c>
      <c r="O8" s="39">
        <v>0.4</v>
      </c>
      <c r="P8" s="307">
        <v>0.4</v>
      </c>
    </row>
    <row r="9" spans="1:16" x14ac:dyDescent="0.2">
      <c r="A9" s="162" t="s">
        <v>1418</v>
      </c>
      <c r="B9" s="14" t="s">
        <v>1419</v>
      </c>
      <c r="C9" s="17">
        <v>1</v>
      </c>
      <c r="D9" s="8" t="s">
        <v>1420</v>
      </c>
      <c r="E9" s="342">
        <v>3.6000000000000085</v>
      </c>
      <c r="F9" s="342">
        <v>3.5999999999999943</v>
      </c>
      <c r="G9" s="342">
        <v>3.6000000000000085</v>
      </c>
      <c r="H9" s="342">
        <v>3.9999999999999858</v>
      </c>
      <c r="I9" s="342">
        <v>4.7999999999999829</v>
      </c>
      <c r="J9" s="342">
        <v>4.6000000000000085</v>
      </c>
      <c r="K9" s="68">
        <v>3.8</v>
      </c>
      <c r="L9" s="68">
        <v>3.2000000000000028</v>
      </c>
      <c r="M9" s="165">
        <v>4.4000000000000004</v>
      </c>
      <c r="N9" s="8">
        <v>4.8</v>
      </c>
      <c r="O9" s="39">
        <v>5.3</v>
      </c>
      <c r="P9" s="307">
        <v>5.7</v>
      </c>
    </row>
    <row r="10" spans="1:16" x14ac:dyDescent="0.2">
      <c r="D10" s="23"/>
      <c r="E10" s="23"/>
      <c r="F10" s="23"/>
      <c r="G10" s="23"/>
      <c r="H10" s="23"/>
      <c r="M10" s="64"/>
      <c r="N10" s="64"/>
      <c r="O10" s="64"/>
      <c r="P10" s="64"/>
    </row>
    <row r="11" spans="1:16" x14ac:dyDescent="0.2">
      <c r="M11" s="14"/>
      <c r="N11" s="14"/>
      <c r="O11" s="14"/>
      <c r="P11" s="14"/>
    </row>
    <row r="12" spans="1:16" x14ac:dyDescent="0.2">
      <c r="A12" s="196" t="s">
        <v>1421</v>
      </c>
      <c r="B12" s="129"/>
      <c r="C12" s="129"/>
      <c r="D12" s="129"/>
      <c r="E12" s="129"/>
      <c r="F12" s="129"/>
      <c r="G12" s="129"/>
      <c r="H12" s="129"/>
      <c r="M12" s="14"/>
      <c r="N12" s="14"/>
      <c r="O12" s="14"/>
      <c r="P12" s="14"/>
    </row>
    <row r="13" spans="1:16" x14ac:dyDescent="0.2">
      <c r="M13" s="14"/>
      <c r="N13" s="14"/>
      <c r="O13" s="14"/>
      <c r="P13" s="14"/>
    </row>
    <row r="14" spans="1:16" x14ac:dyDescent="0.2">
      <c r="M14" s="14"/>
      <c r="N14" s="14"/>
      <c r="O14" s="14"/>
      <c r="P14" s="14"/>
    </row>
    <row r="15" spans="1:16" x14ac:dyDescent="0.2">
      <c r="M15" s="14"/>
      <c r="N15" s="14"/>
      <c r="O15" s="14"/>
      <c r="P15" s="14"/>
    </row>
    <row r="16" spans="1:16" x14ac:dyDescent="0.2">
      <c r="M16" s="14"/>
      <c r="N16" s="14"/>
      <c r="O16" s="14"/>
      <c r="P16" s="14"/>
    </row>
    <row r="17" spans="13:16" x14ac:dyDescent="0.2">
      <c r="M17" s="14"/>
      <c r="N17" s="14"/>
      <c r="O17" s="14"/>
      <c r="P17" s="14"/>
    </row>
    <row r="18" spans="13:16" x14ac:dyDescent="0.2">
      <c r="M18" s="14"/>
      <c r="N18" s="14"/>
      <c r="O18" s="14"/>
      <c r="P18" s="14"/>
    </row>
    <row r="19" spans="13:16" x14ac:dyDescent="0.2">
      <c r="M19" s="14"/>
      <c r="N19" s="14"/>
      <c r="O19" s="14"/>
      <c r="P19" s="14"/>
    </row>
    <row r="20" spans="13:16" x14ac:dyDescent="0.2">
      <c r="M20" s="14"/>
      <c r="N20" s="14"/>
      <c r="O20" s="14"/>
      <c r="P20" s="14"/>
    </row>
    <row r="21" spans="13:16" x14ac:dyDescent="0.2">
      <c r="M21" s="14"/>
      <c r="N21" s="14"/>
      <c r="O21" s="14"/>
      <c r="P21" s="14"/>
    </row>
    <row r="22" spans="13:16" x14ac:dyDescent="0.2">
      <c r="M22" s="14"/>
      <c r="N22" s="14"/>
      <c r="O22" s="14"/>
      <c r="P22" s="14"/>
    </row>
    <row r="23" spans="13:16" x14ac:dyDescent="0.2">
      <c r="M23" s="14"/>
      <c r="N23" s="14"/>
      <c r="O23" s="14"/>
      <c r="P23" s="14"/>
    </row>
    <row r="24" spans="13:16" x14ac:dyDescent="0.2">
      <c r="M24" s="14"/>
      <c r="N24" s="14"/>
      <c r="O24" s="14"/>
      <c r="P24" s="14"/>
    </row>
    <row r="25" spans="13:16" x14ac:dyDescent="0.2">
      <c r="M25" s="14"/>
      <c r="N25" s="14"/>
      <c r="O25" s="14"/>
      <c r="P25" s="14"/>
    </row>
    <row r="26" spans="13:16" x14ac:dyDescent="0.2">
      <c r="M26" s="14"/>
      <c r="N26" s="14"/>
      <c r="O26" s="14"/>
      <c r="P26" s="14"/>
    </row>
    <row r="27" spans="13:16" x14ac:dyDescent="0.2">
      <c r="M27" s="14"/>
      <c r="N27" s="14"/>
      <c r="O27" s="14"/>
      <c r="P27" s="14"/>
    </row>
    <row r="28" spans="13:16" x14ac:dyDescent="0.2">
      <c r="M28" s="14"/>
      <c r="N28" s="14"/>
      <c r="O28" s="14"/>
      <c r="P28" s="14"/>
    </row>
    <row r="29" spans="13:16" x14ac:dyDescent="0.2">
      <c r="M29" s="14"/>
      <c r="N29" s="14"/>
      <c r="O29" s="14"/>
      <c r="P29" s="14"/>
    </row>
    <row r="30" spans="13:16" x14ac:dyDescent="0.2">
      <c r="M30" s="14"/>
      <c r="N30" s="14"/>
      <c r="O30" s="14"/>
      <c r="P30" s="14"/>
    </row>
    <row r="31" spans="13:16" x14ac:dyDescent="0.2">
      <c r="M31" s="14"/>
      <c r="N31" s="14"/>
      <c r="O31" s="14"/>
      <c r="P31" s="14"/>
    </row>
    <row r="32" spans="13:16" x14ac:dyDescent="0.2">
      <c r="M32" s="14"/>
      <c r="N32" s="14"/>
      <c r="O32" s="14"/>
      <c r="P32" s="14"/>
    </row>
    <row r="33" spans="13:16" x14ac:dyDescent="0.2">
      <c r="M33" s="14"/>
      <c r="N33" s="14"/>
      <c r="O33" s="14"/>
      <c r="P33" s="14"/>
    </row>
    <row r="34" spans="13:16" x14ac:dyDescent="0.2">
      <c r="M34" s="14"/>
      <c r="N34" s="14"/>
      <c r="O34" s="14"/>
      <c r="P34" s="14"/>
    </row>
    <row r="35" spans="13:16" x14ac:dyDescent="0.2">
      <c r="M35" s="14"/>
      <c r="N35" s="14"/>
      <c r="O35" s="14"/>
      <c r="P35" s="14"/>
    </row>
    <row r="36" spans="13:16" x14ac:dyDescent="0.2">
      <c r="M36" s="14"/>
      <c r="N36" s="14"/>
      <c r="O36" s="14"/>
      <c r="P36" s="14"/>
    </row>
    <row r="37" spans="13:16" x14ac:dyDescent="0.2">
      <c r="M37" s="14"/>
      <c r="N37" s="14"/>
      <c r="O37" s="14"/>
      <c r="P37" s="14"/>
    </row>
    <row r="38" spans="13:16" x14ac:dyDescent="0.2">
      <c r="M38" s="14"/>
      <c r="N38" s="14"/>
      <c r="O38" s="14"/>
      <c r="P38" s="14"/>
    </row>
    <row r="39" spans="13:16" x14ac:dyDescent="0.2">
      <c r="M39" s="14"/>
      <c r="N39" s="14"/>
      <c r="O39" s="14"/>
      <c r="P39" s="14"/>
    </row>
    <row r="40" spans="13:16" x14ac:dyDescent="0.2">
      <c r="M40" s="14"/>
      <c r="N40" s="14"/>
      <c r="O40" s="14"/>
      <c r="P40" s="14"/>
    </row>
    <row r="41" spans="13:16" x14ac:dyDescent="0.2">
      <c r="M41" s="14"/>
      <c r="N41" s="14"/>
      <c r="O41" s="14"/>
      <c r="P41" s="14"/>
    </row>
    <row r="42" spans="13:16" x14ac:dyDescent="0.2">
      <c r="M42" s="14"/>
      <c r="N42" s="14"/>
      <c r="O42" s="14"/>
      <c r="P42" s="14"/>
    </row>
    <row r="43" spans="13:16" x14ac:dyDescent="0.2">
      <c r="M43" s="14"/>
      <c r="N43" s="14"/>
      <c r="O43" s="14"/>
      <c r="P43" s="14"/>
    </row>
    <row r="44" spans="13:16" x14ac:dyDescent="0.2">
      <c r="M44" s="14"/>
      <c r="N44" s="14"/>
      <c r="O44" s="14"/>
      <c r="P44" s="14"/>
    </row>
    <row r="45" spans="13:16" x14ac:dyDescent="0.2">
      <c r="M45" s="14"/>
      <c r="N45" s="14"/>
      <c r="O45" s="14"/>
      <c r="P45" s="14"/>
    </row>
    <row r="46" spans="13:16" x14ac:dyDescent="0.2">
      <c r="M46" s="14"/>
      <c r="N46" s="14"/>
      <c r="O46" s="14"/>
      <c r="P46" s="14"/>
    </row>
    <row r="47" spans="13:16" x14ac:dyDescent="0.2">
      <c r="M47" s="14"/>
      <c r="N47" s="14"/>
      <c r="O47" s="14"/>
      <c r="P47" s="14"/>
    </row>
    <row r="48" spans="13:16" x14ac:dyDescent="0.2">
      <c r="M48" s="14"/>
      <c r="N48" s="14"/>
      <c r="O48" s="14"/>
      <c r="P48" s="14"/>
    </row>
    <row r="49" spans="13:16" x14ac:dyDescent="0.2">
      <c r="M49" s="14"/>
      <c r="N49" s="14"/>
      <c r="O49" s="14"/>
      <c r="P49" s="14"/>
    </row>
    <row r="50" spans="13:16" x14ac:dyDescent="0.2">
      <c r="M50" s="14"/>
      <c r="N50" s="14"/>
      <c r="O50" s="14"/>
      <c r="P50" s="14"/>
    </row>
    <row r="51" spans="13:16" x14ac:dyDescent="0.2">
      <c r="M51" s="14"/>
      <c r="N51" s="14"/>
      <c r="O51" s="14"/>
      <c r="P51" s="14"/>
    </row>
    <row r="52" spans="13:16" x14ac:dyDescent="0.2">
      <c r="M52" s="14"/>
      <c r="N52" s="14"/>
      <c r="O52" s="14"/>
      <c r="P52" s="14"/>
    </row>
    <row r="53" spans="13:16" x14ac:dyDescent="0.2">
      <c r="M53" s="14"/>
      <c r="N53" s="14"/>
      <c r="O53" s="14"/>
      <c r="P53" s="14"/>
    </row>
    <row r="54" spans="13:16" x14ac:dyDescent="0.2">
      <c r="M54" s="14"/>
      <c r="N54" s="14"/>
      <c r="O54" s="14"/>
      <c r="P54" s="14"/>
    </row>
    <row r="55" spans="13:16" x14ac:dyDescent="0.2">
      <c r="M55" s="14"/>
      <c r="N55" s="14"/>
      <c r="O55" s="14"/>
      <c r="P55" s="14"/>
    </row>
    <row r="56" spans="13:16" x14ac:dyDescent="0.2">
      <c r="M56" s="14"/>
      <c r="N56" s="14"/>
      <c r="O56" s="14"/>
      <c r="P56" s="14"/>
    </row>
    <row r="57" spans="13:16" x14ac:dyDescent="0.2">
      <c r="M57" s="14"/>
      <c r="N57" s="14"/>
      <c r="O57" s="14"/>
      <c r="P57" s="14"/>
    </row>
    <row r="58" spans="13:16" x14ac:dyDescent="0.2">
      <c r="M58" s="14"/>
      <c r="N58" s="14"/>
      <c r="O58" s="14"/>
      <c r="P58" s="14"/>
    </row>
    <row r="59" spans="13:16" x14ac:dyDescent="0.2">
      <c r="M59" s="14"/>
      <c r="N59" s="14"/>
      <c r="O59" s="14"/>
      <c r="P59" s="14"/>
    </row>
    <row r="60" spans="13:16" x14ac:dyDescent="0.2">
      <c r="M60" s="14"/>
      <c r="N60" s="14"/>
      <c r="O60" s="14"/>
      <c r="P60" s="14"/>
    </row>
    <row r="61" spans="13:16" x14ac:dyDescent="0.2">
      <c r="M61" s="14"/>
      <c r="N61" s="14"/>
      <c r="O61" s="14"/>
      <c r="P61" s="14"/>
    </row>
    <row r="62" spans="13:16" x14ac:dyDescent="0.2">
      <c r="M62" s="14"/>
      <c r="N62" s="14"/>
      <c r="O62" s="14"/>
      <c r="P62" s="14"/>
    </row>
    <row r="63" spans="13:16" x14ac:dyDescent="0.2">
      <c r="M63" s="14"/>
      <c r="N63" s="14"/>
      <c r="O63" s="14"/>
      <c r="P63" s="14"/>
    </row>
    <row r="64" spans="13:16" x14ac:dyDescent="0.2">
      <c r="M64" s="14"/>
      <c r="N64" s="14"/>
      <c r="O64" s="14"/>
      <c r="P64" s="14"/>
    </row>
    <row r="65" spans="13:16" x14ac:dyDescent="0.2">
      <c r="M65" s="14"/>
      <c r="N65" s="14"/>
      <c r="O65" s="14"/>
      <c r="P65" s="14"/>
    </row>
    <row r="66" spans="13:16" x14ac:dyDescent="0.2">
      <c r="M66" s="14"/>
      <c r="N66" s="14"/>
      <c r="O66" s="14"/>
      <c r="P66" s="14"/>
    </row>
    <row r="67" spans="13:16" x14ac:dyDescent="0.2">
      <c r="M67" s="14"/>
      <c r="N67" s="14"/>
      <c r="O67" s="14"/>
      <c r="P67" s="14"/>
    </row>
    <row r="68" spans="13:16" x14ac:dyDescent="0.2">
      <c r="M68" s="14"/>
      <c r="N68" s="14"/>
      <c r="O68" s="14"/>
      <c r="P68" s="14"/>
    </row>
    <row r="69" spans="13:16" x14ac:dyDescent="0.2">
      <c r="M69" s="14"/>
      <c r="N69" s="14"/>
      <c r="O69" s="14"/>
      <c r="P69" s="14"/>
    </row>
    <row r="70" spans="13:16" x14ac:dyDescent="0.2">
      <c r="M70" s="14"/>
      <c r="N70" s="14"/>
      <c r="O70" s="14"/>
      <c r="P70" s="14"/>
    </row>
    <row r="71" spans="13:16" x14ac:dyDescent="0.2">
      <c r="M71" s="14"/>
      <c r="N71" s="14"/>
      <c r="O71" s="14"/>
      <c r="P71" s="14"/>
    </row>
    <row r="72" spans="13:16" x14ac:dyDescent="0.2">
      <c r="M72" s="14"/>
      <c r="N72" s="14"/>
      <c r="O72" s="14"/>
      <c r="P72" s="14"/>
    </row>
    <row r="73" spans="13:16" x14ac:dyDescent="0.2">
      <c r="M73" s="14"/>
      <c r="N73" s="14"/>
      <c r="O73" s="14"/>
      <c r="P73" s="14"/>
    </row>
    <row r="74" spans="13:16" x14ac:dyDescent="0.2">
      <c r="M74" s="14"/>
      <c r="N74" s="14"/>
      <c r="O74" s="14"/>
      <c r="P74" s="14"/>
    </row>
    <row r="75" spans="13:16" x14ac:dyDescent="0.2">
      <c r="M75" s="14"/>
      <c r="N75" s="14"/>
      <c r="O75" s="14"/>
      <c r="P75" s="14"/>
    </row>
    <row r="76" spans="13:16" x14ac:dyDescent="0.2">
      <c r="M76" s="14"/>
      <c r="N76" s="14"/>
      <c r="O76" s="14"/>
      <c r="P76" s="14"/>
    </row>
    <row r="77" spans="13:16" x14ac:dyDescent="0.2">
      <c r="M77" s="14"/>
      <c r="N77" s="14"/>
      <c r="O77" s="14"/>
      <c r="P77" s="14"/>
    </row>
    <row r="78" spans="13:16" x14ac:dyDescent="0.2">
      <c r="M78" s="14"/>
      <c r="N78" s="14"/>
      <c r="O78" s="14"/>
      <c r="P78" s="14"/>
    </row>
    <row r="79" spans="13:16" x14ac:dyDescent="0.2">
      <c r="M79" s="14"/>
      <c r="N79" s="14"/>
      <c r="O79" s="14"/>
      <c r="P79" s="14"/>
    </row>
    <row r="80" spans="13:16" x14ac:dyDescent="0.2">
      <c r="M80" s="14"/>
      <c r="N80" s="14"/>
      <c r="O80" s="14"/>
      <c r="P80" s="14"/>
    </row>
    <row r="81" spans="13:16" x14ac:dyDescent="0.2">
      <c r="M81" s="14"/>
      <c r="N81" s="14"/>
      <c r="O81" s="14"/>
      <c r="P81" s="14"/>
    </row>
    <row r="82" spans="13:16" x14ac:dyDescent="0.2">
      <c r="M82" s="14"/>
      <c r="N82" s="14"/>
      <c r="O82" s="14"/>
      <c r="P82" s="14"/>
    </row>
    <row r="83" spans="13:16" x14ac:dyDescent="0.2">
      <c r="M83" s="14"/>
      <c r="N83" s="14"/>
      <c r="O83" s="14"/>
      <c r="P83" s="14"/>
    </row>
    <row r="84" spans="13:16" x14ac:dyDescent="0.2">
      <c r="M84" s="14"/>
      <c r="N84" s="14"/>
      <c r="O84" s="14"/>
      <c r="P84" s="14"/>
    </row>
    <row r="85" spans="13:16" x14ac:dyDescent="0.2">
      <c r="M85" s="14"/>
      <c r="N85" s="14"/>
      <c r="O85" s="14"/>
      <c r="P85" s="14"/>
    </row>
    <row r="86" spans="13:16" x14ac:dyDescent="0.2">
      <c r="M86" s="14"/>
      <c r="N86" s="14"/>
      <c r="O86" s="14"/>
      <c r="P86" s="14"/>
    </row>
    <row r="87" spans="13:16" x14ac:dyDescent="0.2">
      <c r="M87" s="14"/>
      <c r="N87" s="14"/>
      <c r="O87" s="14"/>
      <c r="P87" s="14"/>
    </row>
    <row r="88" spans="13:16" x14ac:dyDescent="0.2">
      <c r="M88" s="14"/>
      <c r="N88" s="14"/>
      <c r="O88" s="14"/>
      <c r="P88" s="14"/>
    </row>
    <row r="89" spans="13:16" x14ac:dyDescent="0.2">
      <c r="M89" s="14"/>
      <c r="N89" s="14"/>
      <c r="O89" s="14"/>
      <c r="P89" s="14"/>
    </row>
    <row r="90" spans="13:16" x14ac:dyDescent="0.2">
      <c r="M90" s="14"/>
      <c r="N90" s="14"/>
      <c r="O90" s="14"/>
      <c r="P90" s="14"/>
    </row>
    <row r="91" spans="13:16" x14ac:dyDescent="0.2">
      <c r="M91" s="14"/>
      <c r="N91" s="14"/>
      <c r="O91" s="14"/>
      <c r="P91" s="14"/>
    </row>
    <row r="92" spans="13:16" x14ac:dyDescent="0.2">
      <c r="M92" s="14"/>
      <c r="N92" s="14"/>
      <c r="O92" s="14"/>
      <c r="P92" s="14"/>
    </row>
    <row r="93" spans="13:16" x14ac:dyDescent="0.2">
      <c r="M93" s="14"/>
      <c r="N93" s="14"/>
      <c r="O93" s="14"/>
      <c r="P93" s="14"/>
    </row>
    <row r="94" spans="13:16" x14ac:dyDescent="0.2">
      <c r="M94" s="14"/>
      <c r="N94" s="14"/>
      <c r="O94" s="14"/>
      <c r="P94" s="14"/>
    </row>
    <row r="95" spans="13:16" x14ac:dyDescent="0.2">
      <c r="M95" s="14"/>
      <c r="N95" s="14"/>
      <c r="O95" s="14"/>
      <c r="P95" s="14"/>
    </row>
    <row r="96" spans="13:16" x14ac:dyDescent="0.2">
      <c r="M96" s="14"/>
      <c r="N96" s="14"/>
      <c r="O96" s="14"/>
      <c r="P96" s="14"/>
    </row>
    <row r="97" spans="13:16" x14ac:dyDescent="0.2">
      <c r="M97" s="14"/>
      <c r="N97" s="14"/>
      <c r="O97" s="14"/>
      <c r="P97" s="14"/>
    </row>
    <row r="98" spans="13:16" x14ac:dyDescent="0.2">
      <c r="M98" s="14"/>
      <c r="N98" s="14"/>
      <c r="O98" s="14"/>
      <c r="P98" s="14"/>
    </row>
    <row r="99" spans="13:16" x14ac:dyDescent="0.2">
      <c r="M99" s="14"/>
      <c r="N99" s="14"/>
      <c r="O99" s="14"/>
      <c r="P99" s="14"/>
    </row>
    <row r="100" spans="13:16" x14ac:dyDescent="0.2">
      <c r="M100" s="14"/>
      <c r="N100" s="14"/>
      <c r="O100" s="14"/>
      <c r="P100" s="14"/>
    </row>
    <row r="101" spans="13:16" x14ac:dyDescent="0.2">
      <c r="M101" s="14"/>
      <c r="N101" s="14"/>
      <c r="O101" s="14"/>
      <c r="P101" s="14"/>
    </row>
    <row r="102" spans="13:16" x14ac:dyDescent="0.2">
      <c r="M102" s="14"/>
      <c r="N102" s="14"/>
      <c r="O102" s="14"/>
      <c r="P102" s="14"/>
    </row>
    <row r="103" spans="13:16" x14ac:dyDescent="0.2">
      <c r="M103" s="14"/>
      <c r="N103" s="14"/>
      <c r="O103" s="14"/>
      <c r="P103" s="14"/>
    </row>
    <row r="104" spans="13:16" x14ac:dyDescent="0.2">
      <c r="M104" s="14"/>
      <c r="N104" s="14"/>
      <c r="O104" s="14"/>
      <c r="P104" s="14"/>
    </row>
    <row r="105" spans="13:16" x14ac:dyDescent="0.2">
      <c r="M105" s="14"/>
      <c r="N105" s="14"/>
      <c r="O105" s="14"/>
      <c r="P105" s="14"/>
    </row>
    <row r="106" spans="13:16" x14ac:dyDescent="0.2">
      <c r="M106" s="14"/>
      <c r="N106" s="14"/>
      <c r="O106" s="14"/>
      <c r="P106" s="14"/>
    </row>
    <row r="107" spans="13:16" x14ac:dyDescent="0.2">
      <c r="M107" s="14"/>
      <c r="N107" s="14"/>
      <c r="O107" s="14"/>
      <c r="P107" s="14"/>
    </row>
    <row r="108" spans="13:16" x14ac:dyDescent="0.2">
      <c r="M108" s="14"/>
      <c r="N108" s="14"/>
      <c r="O108" s="14"/>
      <c r="P108" s="14"/>
    </row>
    <row r="109" spans="13:16" x14ac:dyDescent="0.2">
      <c r="M109" s="14"/>
      <c r="N109" s="14"/>
      <c r="O109" s="14"/>
      <c r="P109" s="14"/>
    </row>
    <row r="110" spans="13:16" x14ac:dyDescent="0.2">
      <c r="M110" s="14"/>
      <c r="N110" s="14"/>
      <c r="O110" s="14"/>
      <c r="P110" s="14"/>
    </row>
    <row r="111" spans="13:16" x14ac:dyDescent="0.2">
      <c r="M111" s="14"/>
      <c r="N111" s="14"/>
      <c r="O111" s="14"/>
      <c r="P111" s="14"/>
    </row>
    <row r="112" spans="13:16" x14ac:dyDescent="0.2">
      <c r="M112" s="14"/>
      <c r="N112" s="14"/>
      <c r="O112" s="14"/>
      <c r="P112" s="14"/>
    </row>
    <row r="113" spans="13:16" x14ac:dyDescent="0.2">
      <c r="M113" s="14"/>
      <c r="N113" s="14"/>
      <c r="O113" s="14"/>
      <c r="P113" s="14"/>
    </row>
    <row r="114" spans="13:16" x14ac:dyDescent="0.2">
      <c r="M114" s="14"/>
      <c r="N114" s="14"/>
      <c r="O114" s="14"/>
      <c r="P114" s="14"/>
    </row>
    <row r="115" spans="13:16" x14ac:dyDescent="0.2">
      <c r="M115" s="14"/>
      <c r="N115" s="14"/>
      <c r="O115" s="14"/>
      <c r="P115" s="14"/>
    </row>
    <row r="116" spans="13:16" x14ac:dyDescent="0.2">
      <c r="M116" s="14"/>
      <c r="N116" s="14"/>
      <c r="O116" s="14"/>
      <c r="P116" s="14"/>
    </row>
    <row r="117" spans="13:16" x14ac:dyDescent="0.2">
      <c r="M117" s="14"/>
      <c r="N117" s="14"/>
      <c r="O117" s="14"/>
      <c r="P117" s="14"/>
    </row>
    <row r="118" spans="13:16" x14ac:dyDescent="0.2">
      <c r="M118" s="14"/>
      <c r="N118" s="14"/>
      <c r="O118" s="14"/>
      <c r="P118" s="14"/>
    </row>
    <row r="119" spans="13:16" x14ac:dyDescent="0.2">
      <c r="M119" s="14"/>
      <c r="N119" s="14"/>
      <c r="O119" s="14"/>
      <c r="P119" s="14"/>
    </row>
    <row r="120" spans="13:16" x14ac:dyDescent="0.2">
      <c r="M120" s="14"/>
      <c r="N120" s="14"/>
      <c r="O120" s="14"/>
      <c r="P120" s="14"/>
    </row>
    <row r="121" spans="13:16" x14ac:dyDescent="0.2">
      <c r="M121" s="14"/>
      <c r="N121" s="14"/>
      <c r="O121" s="14"/>
      <c r="P121" s="14"/>
    </row>
    <row r="122" spans="13:16" x14ac:dyDescent="0.2">
      <c r="M122" s="14"/>
      <c r="N122" s="14"/>
      <c r="O122" s="14"/>
      <c r="P122" s="14"/>
    </row>
    <row r="123" spans="13:16" x14ac:dyDescent="0.2">
      <c r="M123" s="14"/>
      <c r="N123" s="14"/>
      <c r="O123" s="14"/>
      <c r="P123" s="14"/>
    </row>
    <row r="124" spans="13:16" x14ac:dyDescent="0.2">
      <c r="M124" s="14"/>
      <c r="N124" s="14"/>
      <c r="O124" s="14"/>
      <c r="P124" s="14"/>
    </row>
    <row r="125" spans="13:16" x14ac:dyDescent="0.2">
      <c r="M125" s="14"/>
      <c r="N125" s="14"/>
      <c r="O125" s="14"/>
      <c r="P125" s="14"/>
    </row>
    <row r="126" spans="13:16" x14ac:dyDescent="0.2">
      <c r="M126" s="14"/>
      <c r="N126" s="14"/>
      <c r="O126" s="14"/>
      <c r="P126" s="14"/>
    </row>
    <row r="127" spans="13:16" x14ac:dyDescent="0.2">
      <c r="M127" s="14"/>
      <c r="N127" s="14"/>
      <c r="O127" s="14"/>
      <c r="P127" s="14"/>
    </row>
    <row r="128" spans="13:16" x14ac:dyDescent="0.2">
      <c r="M128" s="14"/>
      <c r="N128" s="14"/>
      <c r="O128" s="14"/>
      <c r="P128" s="14"/>
    </row>
    <row r="129" spans="13:16" x14ac:dyDescent="0.2">
      <c r="M129" s="14"/>
      <c r="N129" s="14"/>
      <c r="O129" s="14"/>
      <c r="P129" s="14"/>
    </row>
    <row r="130" spans="13:16" x14ac:dyDescent="0.2">
      <c r="M130" s="14"/>
      <c r="N130" s="14"/>
      <c r="O130" s="14"/>
      <c r="P130" s="14"/>
    </row>
    <row r="131" spans="13:16" x14ac:dyDescent="0.2">
      <c r="M131" s="14"/>
      <c r="N131" s="14"/>
      <c r="O131" s="14"/>
      <c r="P131" s="14"/>
    </row>
    <row r="132" spans="13:16" x14ac:dyDescent="0.2">
      <c r="M132" s="14"/>
      <c r="N132" s="14"/>
      <c r="O132" s="14"/>
      <c r="P132" s="14"/>
    </row>
    <row r="133" spans="13:16" x14ac:dyDescent="0.2">
      <c r="M133" s="14"/>
      <c r="N133" s="14"/>
      <c r="O133" s="14"/>
      <c r="P133" s="14"/>
    </row>
    <row r="134" spans="13:16" x14ac:dyDescent="0.2">
      <c r="M134" s="14"/>
      <c r="N134" s="14"/>
      <c r="O134" s="14"/>
      <c r="P134" s="14"/>
    </row>
    <row r="135" spans="13:16" x14ac:dyDescent="0.2">
      <c r="M135" s="14"/>
      <c r="N135" s="14"/>
      <c r="O135" s="14"/>
      <c r="P135" s="14"/>
    </row>
    <row r="136" spans="13:16" x14ac:dyDescent="0.2">
      <c r="M136" s="14"/>
      <c r="N136" s="14"/>
      <c r="O136" s="14"/>
      <c r="P136" s="14"/>
    </row>
    <row r="137" spans="13:16" x14ac:dyDescent="0.2">
      <c r="M137" s="14"/>
      <c r="N137" s="14"/>
      <c r="O137" s="14"/>
      <c r="P137" s="14"/>
    </row>
    <row r="138" spans="13:16" x14ac:dyDescent="0.2">
      <c r="M138" s="14"/>
      <c r="N138" s="14"/>
      <c r="O138" s="14"/>
      <c r="P138" s="14"/>
    </row>
    <row r="139" spans="13:16" x14ac:dyDescent="0.2">
      <c r="M139" s="14"/>
      <c r="N139" s="14"/>
      <c r="O139" s="14"/>
      <c r="P139" s="14"/>
    </row>
    <row r="140" spans="13:16" x14ac:dyDescent="0.2">
      <c r="M140" s="14"/>
      <c r="N140" s="14"/>
      <c r="O140" s="14"/>
      <c r="P140" s="14"/>
    </row>
    <row r="141" spans="13:16" x14ac:dyDescent="0.2">
      <c r="M141" s="14"/>
      <c r="N141" s="14"/>
      <c r="O141" s="14"/>
      <c r="P141" s="14"/>
    </row>
    <row r="142" spans="13:16" x14ac:dyDescent="0.2">
      <c r="M142" s="14"/>
      <c r="N142" s="14"/>
      <c r="O142" s="14"/>
      <c r="P142" s="14"/>
    </row>
    <row r="143" spans="13:16" x14ac:dyDescent="0.2">
      <c r="M143" s="14"/>
      <c r="N143" s="14"/>
      <c r="O143" s="14"/>
      <c r="P143" s="14"/>
    </row>
    <row r="144" spans="13:16" x14ac:dyDescent="0.2">
      <c r="M144" s="14"/>
      <c r="N144" s="14"/>
      <c r="O144" s="14"/>
      <c r="P144" s="14"/>
    </row>
    <row r="145" spans="13:16" x14ac:dyDescent="0.2">
      <c r="M145" s="14"/>
      <c r="N145" s="14"/>
      <c r="O145" s="14"/>
      <c r="P145" s="14"/>
    </row>
    <row r="146" spans="13:16" x14ac:dyDescent="0.2">
      <c r="M146" s="14"/>
      <c r="N146" s="14"/>
      <c r="O146" s="14"/>
      <c r="P146" s="14"/>
    </row>
    <row r="147" spans="13:16" x14ac:dyDescent="0.2">
      <c r="M147" s="14"/>
      <c r="N147" s="14"/>
      <c r="O147" s="14"/>
      <c r="P147" s="14"/>
    </row>
    <row r="148" spans="13:16" x14ac:dyDescent="0.2">
      <c r="M148" s="14"/>
      <c r="N148" s="14"/>
      <c r="O148" s="14"/>
      <c r="P148" s="14"/>
    </row>
    <row r="149" spans="13:16" x14ac:dyDescent="0.2">
      <c r="M149" s="14"/>
      <c r="N149" s="14"/>
      <c r="O149" s="14"/>
      <c r="P149" s="14"/>
    </row>
    <row r="150" spans="13:16" x14ac:dyDescent="0.2">
      <c r="M150" s="14"/>
      <c r="N150" s="14"/>
      <c r="O150" s="14"/>
      <c r="P150" s="14"/>
    </row>
    <row r="151" spans="13:16" x14ac:dyDescent="0.2">
      <c r="M151" s="14"/>
      <c r="N151" s="14"/>
      <c r="O151" s="14"/>
      <c r="P151" s="14"/>
    </row>
    <row r="152" spans="13:16" x14ac:dyDescent="0.2">
      <c r="M152" s="14"/>
      <c r="N152" s="14"/>
      <c r="O152" s="14"/>
      <c r="P152" s="14"/>
    </row>
    <row r="153" spans="13:16" x14ac:dyDescent="0.2">
      <c r="M153" s="14"/>
      <c r="N153" s="14"/>
      <c r="O153" s="14"/>
      <c r="P153" s="14"/>
    </row>
    <row r="154" spans="13:16" x14ac:dyDescent="0.2">
      <c r="M154" s="14"/>
      <c r="N154" s="14"/>
      <c r="O154" s="14"/>
      <c r="P154" s="14"/>
    </row>
    <row r="155" spans="13:16" x14ac:dyDescent="0.2">
      <c r="M155" s="14"/>
      <c r="N155" s="14"/>
      <c r="O155" s="14"/>
      <c r="P155" s="14"/>
    </row>
    <row r="156" spans="13:16" x14ac:dyDescent="0.2">
      <c r="M156" s="14"/>
      <c r="N156" s="14"/>
      <c r="O156" s="14"/>
      <c r="P156" s="14"/>
    </row>
    <row r="157" spans="13:16" x14ac:dyDescent="0.2">
      <c r="M157" s="14"/>
      <c r="N157" s="14"/>
      <c r="O157" s="14"/>
      <c r="P157" s="14"/>
    </row>
    <row r="158" spans="13:16" x14ac:dyDescent="0.2">
      <c r="M158" s="14"/>
      <c r="N158" s="14"/>
      <c r="O158" s="14"/>
      <c r="P158" s="14"/>
    </row>
    <row r="159" spans="13:16" x14ac:dyDescent="0.2">
      <c r="M159" s="14"/>
      <c r="N159" s="14"/>
      <c r="O159" s="14"/>
      <c r="P159" s="14"/>
    </row>
    <row r="160" spans="13:16" x14ac:dyDescent="0.2">
      <c r="M160" s="14"/>
      <c r="N160" s="14"/>
      <c r="O160" s="14"/>
      <c r="P160" s="14"/>
    </row>
    <row r="161" spans="13:16" x14ac:dyDescent="0.2">
      <c r="M161" s="14"/>
      <c r="N161" s="14"/>
      <c r="O161" s="14"/>
      <c r="P161" s="14"/>
    </row>
    <row r="162" spans="13:16" x14ac:dyDescent="0.2">
      <c r="M162" s="14"/>
      <c r="N162" s="14"/>
      <c r="O162" s="14"/>
      <c r="P162" s="14"/>
    </row>
    <row r="163" spans="13:16" x14ac:dyDescent="0.2">
      <c r="M163" s="14"/>
      <c r="N163" s="14"/>
      <c r="O163" s="14"/>
      <c r="P163" s="14"/>
    </row>
    <row r="164" spans="13:16" x14ac:dyDescent="0.2">
      <c r="M164" s="14"/>
      <c r="N164" s="14"/>
      <c r="O164" s="14"/>
      <c r="P164" s="14"/>
    </row>
    <row r="165" spans="13:16" x14ac:dyDescent="0.2">
      <c r="M165" s="14"/>
      <c r="N165" s="14"/>
      <c r="O165" s="14"/>
      <c r="P165" s="14"/>
    </row>
    <row r="166" spans="13:16" x14ac:dyDescent="0.2">
      <c r="M166" s="14"/>
      <c r="N166" s="14"/>
      <c r="O166" s="14"/>
      <c r="P166" s="14"/>
    </row>
    <row r="167" spans="13:16" x14ac:dyDescent="0.2">
      <c r="M167" s="14"/>
      <c r="N167" s="14"/>
      <c r="O167" s="14"/>
      <c r="P167" s="14"/>
    </row>
    <row r="168" spans="13:16" x14ac:dyDescent="0.2">
      <c r="M168" s="14"/>
      <c r="N168" s="14"/>
      <c r="O168" s="14"/>
      <c r="P168" s="14"/>
    </row>
    <row r="169" spans="13:16" x14ac:dyDescent="0.2">
      <c r="M169" s="14"/>
      <c r="N169" s="14"/>
      <c r="O169" s="14"/>
      <c r="P169" s="14"/>
    </row>
    <row r="170" spans="13:16" x14ac:dyDescent="0.2">
      <c r="M170" s="14"/>
      <c r="N170" s="14"/>
      <c r="O170" s="14"/>
      <c r="P170" s="14"/>
    </row>
    <row r="171" spans="13:16" x14ac:dyDescent="0.2">
      <c r="M171" s="14"/>
      <c r="N171" s="14"/>
      <c r="O171" s="14"/>
      <c r="P171" s="14"/>
    </row>
    <row r="172" spans="13:16" x14ac:dyDescent="0.2">
      <c r="M172" s="14"/>
      <c r="N172" s="14"/>
      <c r="O172" s="14"/>
      <c r="P172" s="14"/>
    </row>
    <row r="173" spans="13:16" x14ac:dyDescent="0.2">
      <c r="M173" s="14"/>
      <c r="N173" s="14"/>
      <c r="O173" s="14"/>
      <c r="P173" s="14"/>
    </row>
    <row r="174" spans="13:16" x14ac:dyDescent="0.2">
      <c r="M174" s="14"/>
      <c r="N174" s="14"/>
      <c r="O174" s="14"/>
      <c r="P174" s="14"/>
    </row>
    <row r="175" spans="13:16" x14ac:dyDescent="0.2">
      <c r="M175" s="14"/>
      <c r="N175" s="14"/>
      <c r="O175" s="14"/>
      <c r="P175" s="14"/>
    </row>
    <row r="176" spans="13:16" x14ac:dyDescent="0.2">
      <c r="M176" s="14"/>
      <c r="N176" s="14"/>
      <c r="O176" s="14"/>
      <c r="P176" s="14"/>
    </row>
    <row r="177" spans="13:16" x14ac:dyDescent="0.2">
      <c r="M177" s="14"/>
      <c r="N177" s="14"/>
      <c r="O177" s="14"/>
      <c r="P177" s="14"/>
    </row>
    <row r="178" spans="13:16" x14ac:dyDescent="0.2">
      <c r="M178" s="14"/>
      <c r="N178" s="14"/>
      <c r="O178" s="14"/>
      <c r="P178" s="14"/>
    </row>
    <row r="179" spans="13:16" x14ac:dyDescent="0.2">
      <c r="M179" s="14"/>
      <c r="N179" s="14"/>
      <c r="O179" s="14"/>
      <c r="P179" s="14"/>
    </row>
    <row r="180" spans="13:16" x14ac:dyDescent="0.2">
      <c r="M180" s="14"/>
      <c r="N180" s="14"/>
      <c r="O180" s="14"/>
      <c r="P180" s="14"/>
    </row>
    <row r="181" spans="13:16" x14ac:dyDescent="0.2">
      <c r="M181" s="14"/>
      <c r="N181" s="14"/>
      <c r="O181" s="14"/>
      <c r="P181" s="14"/>
    </row>
    <row r="182" spans="13:16" x14ac:dyDescent="0.2">
      <c r="M182" s="14"/>
      <c r="N182" s="14"/>
      <c r="O182" s="14"/>
      <c r="P182" s="14"/>
    </row>
    <row r="183" spans="13:16" x14ac:dyDescent="0.2">
      <c r="M183" s="14"/>
      <c r="N183" s="14"/>
      <c r="O183" s="14"/>
      <c r="P183" s="14"/>
    </row>
    <row r="184" spans="13:16" x14ac:dyDescent="0.2">
      <c r="M184" s="14"/>
      <c r="N184" s="14"/>
      <c r="O184" s="14"/>
      <c r="P184" s="14"/>
    </row>
    <row r="185" spans="13:16" x14ac:dyDescent="0.2">
      <c r="M185" s="14"/>
      <c r="N185" s="14"/>
      <c r="O185" s="14"/>
      <c r="P185" s="14"/>
    </row>
    <row r="186" spans="13:16" x14ac:dyDescent="0.2">
      <c r="M186" s="14"/>
      <c r="N186" s="14"/>
      <c r="O186" s="14"/>
      <c r="P186" s="14"/>
    </row>
    <row r="187" spans="13:16" x14ac:dyDescent="0.2">
      <c r="M187" s="14"/>
      <c r="N187" s="14"/>
      <c r="O187" s="14"/>
      <c r="P187" s="14"/>
    </row>
    <row r="188" spans="13:16" x14ac:dyDescent="0.2">
      <c r="M188" s="14"/>
      <c r="N188" s="14"/>
      <c r="O188" s="14"/>
      <c r="P188" s="14"/>
    </row>
    <row r="189" spans="13:16" x14ac:dyDescent="0.2">
      <c r="M189" s="14"/>
      <c r="N189" s="14"/>
      <c r="O189" s="14"/>
      <c r="P189" s="14"/>
    </row>
    <row r="190" spans="13:16" x14ac:dyDescent="0.2">
      <c r="M190" s="14"/>
      <c r="N190" s="14"/>
      <c r="O190" s="14"/>
      <c r="P190" s="14"/>
    </row>
    <row r="191" spans="13:16" x14ac:dyDescent="0.2">
      <c r="M191" s="14"/>
      <c r="N191" s="14"/>
      <c r="O191" s="14"/>
      <c r="P191" s="14"/>
    </row>
    <row r="192" spans="13:16" x14ac:dyDescent="0.2">
      <c r="M192" s="14"/>
      <c r="N192" s="14"/>
      <c r="O192" s="14"/>
      <c r="P192" s="14"/>
    </row>
    <row r="193" spans="13:16" x14ac:dyDescent="0.2">
      <c r="M193" s="14"/>
      <c r="N193" s="14"/>
      <c r="O193" s="14"/>
      <c r="P193" s="14"/>
    </row>
    <row r="194" spans="13:16" x14ac:dyDescent="0.2">
      <c r="M194" s="14"/>
      <c r="N194" s="14"/>
      <c r="O194" s="14"/>
      <c r="P194" s="14"/>
    </row>
    <row r="195" spans="13:16" x14ac:dyDescent="0.2">
      <c r="M195" s="14"/>
      <c r="N195" s="14"/>
      <c r="O195" s="14"/>
      <c r="P195" s="14"/>
    </row>
  </sheetData>
  <phoneticPr fontId="13" type="noConversion"/>
  <conditionalFormatting sqref="K5:K9">
    <cfRule type="cellIs" dxfId="1419" priority="59" operator="equal">
      <formula>"-"</formula>
    </cfRule>
  </conditionalFormatting>
  <conditionalFormatting sqref="K5:K9">
    <cfRule type="cellIs" dxfId="1418" priority="58" operator="equal">
      <formula>"-"</formula>
    </cfRule>
  </conditionalFormatting>
  <conditionalFormatting sqref="J5:J9">
    <cfRule type="cellIs" dxfId="1417" priority="56" stopIfTrue="1" operator="equal">
      <formula>"-"</formula>
    </cfRule>
    <cfRule type="containsText" dxfId="1416" priority="57" stopIfTrue="1" operator="containsText" text="leer">
      <formula>NOT(ISERROR(SEARCH("leer",J5)))</formula>
    </cfRule>
  </conditionalFormatting>
  <conditionalFormatting sqref="J5:J9">
    <cfRule type="cellIs" dxfId="1415" priority="54" stopIfTrue="1" operator="equal">
      <formula>"-"</formula>
    </cfRule>
    <cfRule type="containsText" dxfId="1414" priority="55" stopIfTrue="1" operator="containsText" text="leer">
      <formula>NOT(ISERROR(SEARCH("leer",J5)))</formula>
    </cfRule>
  </conditionalFormatting>
  <conditionalFormatting sqref="K5:K8">
    <cfRule type="cellIs" dxfId="1413" priority="53" operator="equal">
      <formula>"-"</formula>
    </cfRule>
  </conditionalFormatting>
  <conditionalFormatting sqref="I5:I9">
    <cfRule type="cellIs" dxfId="1412" priority="51" stopIfTrue="1" operator="equal">
      <formula>"-"</formula>
    </cfRule>
    <cfRule type="containsText" dxfId="1411" priority="52" stopIfTrue="1" operator="containsText" text="leer">
      <formula>NOT(ISERROR(SEARCH("leer",I5)))</formula>
    </cfRule>
  </conditionalFormatting>
  <conditionalFormatting sqref="I5:I9">
    <cfRule type="cellIs" dxfId="1410" priority="49" stopIfTrue="1" operator="equal">
      <formula>"-"</formula>
    </cfRule>
    <cfRule type="containsText" dxfId="1409" priority="50" stopIfTrue="1" operator="containsText" text="leer">
      <formula>NOT(ISERROR(SEARCH("leer",I5)))</formula>
    </cfRule>
  </conditionalFormatting>
  <conditionalFormatting sqref="I5:I9">
    <cfRule type="cellIs" dxfId="1408" priority="47" stopIfTrue="1" operator="equal">
      <formula>"-"</formula>
    </cfRule>
    <cfRule type="containsText" dxfId="1407" priority="48" stopIfTrue="1" operator="containsText" text="leer">
      <formula>NOT(ISERROR(SEARCH("leer",I5)))</formula>
    </cfRule>
  </conditionalFormatting>
  <conditionalFormatting sqref="I5:I9">
    <cfRule type="cellIs" dxfId="1406" priority="45" stopIfTrue="1" operator="equal">
      <formula>"-"</formula>
    </cfRule>
    <cfRule type="containsText" dxfId="1405" priority="46" stopIfTrue="1" operator="containsText" text="leer">
      <formula>NOT(ISERROR(SEARCH("leer",I5)))</formula>
    </cfRule>
  </conditionalFormatting>
  <conditionalFormatting sqref="I5:I9">
    <cfRule type="cellIs" dxfId="1404" priority="43" stopIfTrue="1" operator="equal">
      <formula>"-"</formula>
    </cfRule>
    <cfRule type="containsText" dxfId="1403" priority="44" stopIfTrue="1" operator="containsText" text="leer">
      <formula>NOT(ISERROR(SEARCH("leer",I5)))</formula>
    </cfRule>
  </conditionalFormatting>
  <conditionalFormatting sqref="I5:I9">
    <cfRule type="cellIs" dxfId="1402" priority="41" stopIfTrue="1" operator="equal">
      <formula>"-"</formula>
    </cfRule>
    <cfRule type="containsText" dxfId="1401" priority="42" stopIfTrue="1" operator="containsText" text="leer">
      <formula>NOT(ISERROR(SEARCH("leer",I5)))</formula>
    </cfRule>
  </conditionalFormatting>
  <conditionalFormatting sqref="I5:I9">
    <cfRule type="cellIs" dxfId="1400" priority="39" stopIfTrue="1" operator="equal">
      <formula>"-"</formula>
    </cfRule>
    <cfRule type="containsText" dxfId="1399" priority="40" stopIfTrue="1" operator="containsText" text="leer">
      <formula>NOT(ISERROR(SEARCH("leer",I5)))</formula>
    </cfRule>
  </conditionalFormatting>
  <conditionalFormatting sqref="I5:I9">
    <cfRule type="cellIs" dxfId="1398" priority="37" stopIfTrue="1" operator="equal">
      <formula>"-"</formula>
    </cfRule>
    <cfRule type="containsText" dxfId="1397" priority="38" stopIfTrue="1" operator="containsText" text="leer">
      <formula>NOT(ISERROR(SEARCH("leer",I5)))</formula>
    </cfRule>
  </conditionalFormatting>
  <conditionalFormatting sqref="I5:I9">
    <cfRule type="cellIs" dxfId="1396" priority="35" stopIfTrue="1" operator="equal">
      <formula>"-"</formula>
    </cfRule>
    <cfRule type="containsText" dxfId="1395" priority="36" stopIfTrue="1" operator="containsText" text="leer">
      <formula>NOT(ISERROR(SEARCH("leer",I5)))</formula>
    </cfRule>
  </conditionalFormatting>
  <conditionalFormatting sqref="I5:I9">
    <cfRule type="cellIs" dxfId="1394" priority="33" stopIfTrue="1" operator="equal">
      <formula>"-"</formula>
    </cfRule>
    <cfRule type="containsText" dxfId="1393" priority="34" stopIfTrue="1" operator="containsText" text="leer">
      <formula>NOT(ISERROR(SEARCH("leer",I5)))</formula>
    </cfRule>
  </conditionalFormatting>
  <conditionalFormatting sqref="I5:I9">
    <cfRule type="cellIs" dxfId="1392" priority="31" stopIfTrue="1" operator="equal">
      <formula>"-"</formula>
    </cfRule>
    <cfRule type="containsText" dxfId="1391" priority="32" stopIfTrue="1" operator="containsText" text="leer">
      <formula>NOT(ISERROR(SEARCH("leer",I5)))</formula>
    </cfRule>
  </conditionalFormatting>
  <conditionalFormatting sqref="I5:I9">
    <cfRule type="cellIs" dxfId="1390" priority="29" stopIfTrue="1" operator="equal">
      <formula>"-"</formula>
    </cfRule>
    <cfRule type="containsText" dxfId="1389" priority="30" stopIfTrue="1" operator="containsText" text="leer">
      <formula>NOT(ISERROR(SEARCH("leer",I5)))</formula>
    </cfRule>
  </conditionalFormatting>
  <conditionalFormatting sqref="I5:I9">
    <cfRule type="cellIs" dxfId="1388" priority="27" stopIfTrue="1" operator="equal">
      <formula>"-"</formula>
    </cfRule>
    <cfRule type="containsText" dxfId="1387" priority="28" stopIfTrue="1" operator="containsText" text="leer">
      <formula>NOT(ISERROR(SEARCH("leer",I5)))</formula>
    </cfRule>
  </conditionalFormatting>
  <conditionalFormatting sqref="I5:I9">
    <cfRule type="cellIs" dxfId="1386" priority="25" stopIfTrue="1" operator="equal">
      <formula>"-"</formula>
    </cfRule>
    <cfRule type="containsText" dxfId="1385" priority="26" stopIfTrue="1" operator="containsText" text="leer">
      <formula>NOT(ISERROR(SEARCH("leer",I5)))</formula>
    </cfRule>
  </conditionalFormatting>
  <conditionalFormatting sqref="H5:H7">
    <cfRule type="cellIs" dxfId="1384" priority="23" stopIfTrue="1" operator="equal">
      <formula>"-"</formula>
    </cfRule>
    <cfRule type="containsText" dxfId="1383" priority="24" stopIfTrue="1" operator="containsText" text="leer">
      <formula>NOT(ISERROR(SEARCH("leer",H5)))</formula>
    </cfRule>
  </conditionalFormatting>
  <conditionalFormatting sqref="H5:H7">
    <cfRule type="cellIs" dxfId="1382" priority="22" stopIfTrue="1" operator="equal">
      <formula>"-"</formula>
    </cfRule>
  </conditionalFormatting>
  <conditionalFormatting sqref="H5:H7">
    <cfRule type="cellIs" dxfId="1381" priority="20" stopIfTrue="1" operator="equal">
      <formula>"-"</formula>
    </cfRule>
    <cfRule type="containsText" dxfId="1380" priority="21" stopIfTrue="1" operator="containsText" text="leer">
      <formula>NOT(ISERROR(SEARCH("leer",H5)))</formula>
    </cfRule>
  </conditionalFormatting>
  <conditionalFormatting sqref="H5:H7">
    <cfRule type="cellIs" dxfId="1379" priority="19" stopIfTrue="1" operator="equal">
      <formula>"-"</formula>
    </cfRule>
  </conditionalFormatting>
  <conditionalFormatting sqref="H8:H9">
    <cfRule type="cellIs" dxfId="1378" priority="17" stopIfTrue="1" operator="equal">
      <formula>"-"</formula>
    </cfRule>
    <cfRule type="containsText" dxfId="1377" priority="18" stopIfTrue="1" operator="containsText" text="leer">
      <formula>NOT(ISERROR(SEARCH("leer",H8)))</formula>
    </cfRule>
  </conditionalFormatting>
  <conditionalFormatting sqref="H8:H9">
    <cfRule type="cellIs" dxfId="1376" priority="16" stopIfTrue="1" operator="equal">
      <formula>"-"</formula>
    </cfRule>
  </conditionalFormatting>
  <conditionalFormatting sqref="H8:H9">
    <cfRule type="cellIs" dxfId="1375" priority="14" stopIfTrue="1" operator="equal">
      <formula>"-"</formula>
    </cfRule>
    <cfRule type="containsText" dxfId="1374" priority="15" stopIfTrue="1" operator="containsText" text="leer">
      <formula>NOT(ISERROR(SEARCH("leer",H8)))</formula>
    </cfRule>
  </conditionalFormatting>
  <conditionalFormatting sqref="H8:H9">
    <cfRule type="cellIs" dxfId="1373" priority="13" stopIfTrue="1" operator="equal">
      <formula>"-"</formula>
    </cfRule>
  </conditionalFormatting>
  <conditionalFormatting sqref="H5:H7">
    <cfRule type="cellIs" dxfId="1372" priority="11" stopIfTrue="1" operator="equal">
      <formula>"-"</formula>
    </cfRule>
    <cfRule type="containsText" dxfId="1371" priority="12" stopIfTrue="1" operator="containsText" text="leer">
      <formula>NOT(ISERROR(SEARCH("leer",H5)))</formula>
    </cfRule>
  </conditionalFormatting>
  <conditionalFormatting sqref="H5:H7">
    <cfRule type="cellIs" dxfId="1370" priority="10" stopIfTrue="1" operator="equal">
      <formula>"-"</formula>
    </cfRule>
  </conditionalFormatting>
  <conditionalFormatting sqref="H5:H7">
    <cfRule type="cellIs" dxfId="1369" priority="8" stopIfTrue="1" operator="equal">
      <formula>"-"</formula>
    </cfRule>
    <cfRule type="containsText" dxfId="1368" priority="9" stopIfTrue="1" operator="containsText" text="leer">
      <formula>NOT(ISERROR(SEARCH("leer",H5)))</formula>
    </cfRule>
  </conditionalFormatting>
  <conditionalFormatting sqref="H5:H7">
    <cfRule type="cellIs" dxfId="1367" priority="7" stopIfTrue="1" operator="equal">
      <formula>"-"</formula>
    </cfRule>
  </conditionalFormatting>
  <conditionalFormatting sqref="H8:H9">
    <cfRule type="cellIs" dxfId="1366" priority="5" stopIfTrue="1" operator="equal">
      <formula>"-"</formula>
    </cfRule>
    <cfRule type="containsText" dxfId="1365" priority="6" stopIfTrue="1" operator="containsText" text="leer">
      <formula>NOT(ISERROR(SEARCH("leer",H8)))</formula>
    </cfRule>
  </conditionalFormatting>
  <conditionalFormatting sqref="H8:H9">
    <cfRule type="cellIs" dxfId="1364" priority="4" stopIfTrue="1" operator="equal">
      <formula>"-"</formula>
    </cfRule>
  </conditionalFormatting>
  <conditionalFormatting sqref="H8:H9">
    <cfRule type="cellIs" dxfId="1363" priority="2" stopIfTrue="1" operator="equal">
      <formula>"-"</formula>
    </cfRule>
    <cfRule type="containsText" dxfId="1362" priority="3" stopIfTrue="1" operator="containsText" text="leer">
      <formula>NOT(ISERROR(SEARCH("leer",H8)))</formula>
    </cfRule>
  </conditionalFormatting>
  <conditionalFormatting sqref="H8:H9">
    <cfRule type="cellIs" dxfId="1361"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201"/>
  <sheetViews>
    <sheetView showRuler="0" zoomScale="70" zoomScaleNormal="70" workbookViewId="0"/>
  </sheetViews>
  <sheetFormatPr baseColWidth="10" defaultColWidth="10.7109375" defaultRowHeight="12.75" x14ac:dyDescent="0.2"/>
  <cols>
    <col min="1" max="1" width="17" style="49" customWidth="1"/>
    <col min="2" max="2" width="24.42578125" style="14" customWidth="1"/>
    <col min="3" max="3" width="8.140625" style="17" customWidth="1"/>
    <col min="4" max="5" width="12.28515625" style="8" customWidth="1"/>
    <col min="6" max="8" width="11.42578125" style="8" customWidth="1"/>
    <col min="9" max="10" width="11.28515625" style="17" customWidth="1"/>
    <col min="11" max="16" width="11.42578125" style="17" customWidth="1"/>
    <col min="17" max="16384" width="10.7109375" style="14"/>
  </cols>
  <sheetData>
    <row r="1" spans="1:16" s="5" customFormat="1" x14ac:dyDescent="0.2">
      <c r="A1" s="92" t="s">
        <v>1422</v>
      </c>
    </row>
    <row r="2" spans="1:16" s="5" customFormat="1" x14ac:dyDescent="0.2">
      <c r="A2" s="92"/>
    </row>
    <row r="3" spans="1:16" s="62" customFormat="1" x14ac:dyDescent="0.2">
      <c r="A3" s="102" t="s">
        <v>1423</v>
      </c>
      <c r="C3" s="5" t="s">
        <v>1424</v>
      </c>
      <c r="D3" s="5" t="s">
        <v>1425</v>
      </c>
      <c r="E3" s="23">
        <v>2004</v>
      </c>
      <c r="F3" s="23">
        <v>2005</v>
      </c>
      <c r="G3" s="23">
        <v>2006</v>
      </c>
      <c r="H3" s="23">
        <v>2007</v>
      </c>
      <c r="I3" s="23">
        <v>2008</v>
      </c>
      <c r="J3" s="23">
        <v>2009</v>
      </c>
      <c r="K3" s="23">
        <v>2010</v>
      </c>
      <c r="L3" s="23">
        <v>2011</v>
      </c>
      <c r="M3" s="23">
        <v>2012</v>
      </c>
      <c r="N3" s="23">
        <v>2013</v>
      </c>
      <c r="O3" s="4">
        <v>2014</v>
      </c>
      <c r="P3" s="314">
        <v>2015</v>
      </c>
    </row>
    <row r="4" spans="1:16" x14ac:dyDescent="0.2">
      <c r="E4" s="88"/>
      <c r="F4" s="88"/>
      <c r="G4" s="88"/>
      <c r="H4" s="88"/>
      <c r="I4" s="68"/>
      <c r="J4" s="68"/>
      <c r="K4" s="68"/>
      <c r="L4" s="68"/>
      <c r="M4" s="8"/>
      <c r="N4" s="8"/>
      <c r="O4" s="8"/>
      <c r="P4" s="307"/>
    </row>
    <row r="5" spans="1:16" x14ac:dyDescent="0.2">
      <c r="A5" s="49" t="s">
        <v>1426</v>
      </c>
      <c r="B5" s="14" t="s">
        <v>1427</v>
      </c>
      <c r="C5" s="17">
        <v>1</v>
      </c>
      <c r="D5" s="8" t="s">
        <v>1428</v>
      </c>
      <c r="E5" s="342">
        <v>89.1</v>
      </c>
      <c r="F5" s="342">
        <v>89.4</v>
      </c>
      <c r="G5" s="342">
        <v>89.6</v>
      </c>
      <c r="H5" s="342">
        <v>89.8</v>
      </c>
      <c r="I5" s="333">
        <v>88.8</v>
      </c>
      <c r="J5" s="333">
        <v>88.1</v>
      </c>
      <c r="K5" s="89">
        <v>87</v>
      </c>
      <c r="L5" s="68">
        <v>86.4</v>
      </c>
      <c r="M5" s="165">
        <v>85.7</v>
      </c>
      <c r="N5" s="8">
        <v>85.1</v>
      </c>
      <c r="O5" s="39">
        <v>84.6</v>
      </c>
      <c r="P5" s="307">
        <v>84.1</v>
      </c>
    </row>
    <row r="6" spans="1:16" x14ac:dyDescent="0.2">
      <c r="A6" s="49" t="s">
        <v>1429</v>
      </c>
      <c r="B6" s="14" t="s">
        <v>1430</v>
      </c>
      <c r="C6" s="17">
        <v>1</v>
      </c>
      <c r="D6" s="8" t="s">
        <v>1431</v>
      </c>
      <c r="E6" s="342">
        <v>10.9</v>
      </c>
      <c r="F6" s="342">
        <v>10.6</v>
      </c>
      <c r="G6" s="342">
        <v>10.4</v>
      </c>
      <c r="H6" s="342">
        <v>10.199999999999999</v>
      </c>
      <c r="I6" s="333">
        <v>11.2</v>
      </c>
      <c r="J6" s="333">
        <v>11.9</v>
      </c>
      <c r="K6" s="89">
        <v>13</v>
      </c>
      <c r="L6" s="68">
        <v>13.6</v>
      </c>
      <c r="M6" s="165">
        <v>14.299999999999997</v>
      </c>
      <c r="N6" s="8">
        <v>14.9</v>
      </c>
      <c r="O6" s="39">
        <v>15.4</v>
      </c>
      <c r="P6" s="307">
        <v>15.900000000000006</v>
      </c>
    </row>
    <row r="7" spans="1:16" x14ac:dyDescent="0.2">
      <c r="A7" s="49" t="s">
        <v>1432</v>
      </c>
      <c r="B7" s="14" t="s">
        <v>1433</v>
      </c>
      <c r="C7" s="17">
        <v>1</v>
      </c>
      <c r="D7" s="8" t="s">
        <v>1434</v>
      </c>
      <c r="E7" s="342">
        <v>35</v>
      </c>
      <c r="F7" s="342">
        <v>35.1</v>
      </c>
      <c r="G7" s="342">
        <v>34.6</v>
      </c>
      <c r="H7" s="342">
        <v>34.299999999999997</v>
      </c>
      <c r="I7" s="343">
        <v>31.2</v>
      </c>
      <c r="J7" s="333">
        <v>29.2</v>
      </c>
      <c r="K7" s="89">
        <v>27.1</v>
      </c>
      <c r="L7" s="68">
        <v>25.9</v>
      </c>
      <c r="M7" s="165">
        <v>24.7</v>
      </c>
      <c r="N7" s="8">
        <v>23.4</v>
      </c>
      <c r="O7" s="39">
        <v>23</v>
      </c>
      <c r="P7" s="307">
        <v>22.6</v>
      </c>
    </row>
    <row r="8" spans="1:16" x14ac:dyDescent="0.2">
      <c r="A8" s="49" t="s">
        <v>1435</v>
      </c>
      <c r="B8" s="14" t="s">
        <v>1436</v>
      </c>
      <c r="C8" s="17">
        <v>1</v>
      </c>
      <c r="D8" s="8" t="s">
        <v>1437</v>
      </c>
      <c r="E8" s="342">
        <v>3.7</v>
      </c>
      <c r="F8" s="342">
        <v>4.4000000000000004</v>
      </c>
      <c r="G8" s="342">
        <v>5.2</v>
      </c>
      <c r="H8" s="342">
        <v>6.5</v>
      </c>
      <c r="I8" s="343">
        <v>8.4</v>
      </c>
      <c r="J8" s="333">
        <v>10.3</v>
      </c>
      <c r="K8" s="89">
        <v>10.199999999999999</v>
      </c>
      <c r="L8" s="68">
        <v>11.1</v>
      </c>
      <c r="M8" s="165">
        <v>11.6</v>
      </c>
      <c r="N8" s="8">
        <v>12</v>
      </c>
      <c r="O8" s="39">
        <v>12.1</v>
      </c>
      <c r="P8" s="307">
        <v>12.2</v>
      </c>
    </row>
    <row r="9" spans="1:16" x14ac:dyDescent="0.2">
      <c r="A9" s="49" t="s">
        <v>1438</v>
      </c>
      <c r="B9" s="14" t="s">
        <v>1439</v>
      </c>
      <c r="C9" s="17">
        <v>1</v>
      </c>
      <c r="D9" s="8" t="s">
        <v>1440</v>
      </c>
      <c r="E9" s="342">
        <v>15.8</v>
      </c>
      <c r="F9" s="342">
        <v>14.9</v>
      </c>
      <c r="G9" s="342">
        <v>13.9</v>
      </c>
      <c r="H9" s="342">
        <v>12.1</v>
      </c>
      <c r="I9" s="343">
        <v>9.6999999999999993</v>
      </c>
      <c r="J9" s="333">
        <v>8.8000000000000007</v>
      </c>
      <c r="K9" s="89">
        <v>7.7</v>
      </c>
      <c r="L9" s="68">
        <v>7.2</v>
      </c>
      <c r="M9" s="207">
        <v>7</v>
      </c>
      <c r="N9" s="8">
        <v>6.6</v>
      </c>
      <c r="O9" s="39">
        <v>6.4</v>
      </c>
      <c r="P9" s="307">
        <v>6.2</v>
      </c>
    </row>
    <row r="10" spans="1:16" x14ac:dyDescent="0.2">
      <c r="A10" s="123" t="s">
        <v>1441</v>
      </c>
      <c r="B10" s="14" t="s">
        <v>1442</v>
      </c>
      <c r="C10" s="17">
        <v>1</v>
      </c>
      <c r="D10" s="8" t="s">
        <v>1443</v>
      </c>
      <c r="E10" s="342">
        <v>8.4</v>
      </c>
      <c r="F10" s="342">
        <v>8.4</v>
      </c>
      <c r="G10" s="342">
        <v>8.4</v>
      </c>
      <c r="H10" s="342">
        <v>8.5</v>
      </c>
      <c r="I10" s="343">
        <v>7.7</v>
      </c>
      <c r="J10" s="333">
        <v>7.9</v>
      </c>
      <c r="K10" s="89">
        <v>7.2</v>
      </c>
      <c r="L10" s="68">
        <v>7.2</v>
      </c>
      <c r="M10" s="165">
        <v>7.1</v>
      </c>
      <c r="N10" s="8">
        <v>7.6</v>
      </c>
      <c r="O10" s="39">
        <v>8.1</v>
      </c>
      <c r="P10" s="307">
        <v>8.5</v>
      </c>
    </row>
    <row r="11" spans="1:16" x14ac:dyDescent="0.2">
      <c r="A11" s="49" t="s">
        <v>1444</v>
      </c>
      <c r="B11" s="14" t="s">
        <v>1445</v>
      </c>
      <c r="C11" s="17">
        <v>1</v>
      </c>
      <c r="D11" s="8" t="s">
        <v>1446</v>
      </c>
      <c r="E11" s="342">
        <v>7.1</v>
      </c>
      <c r="F11" s="342">
        <v>6.9</v>
      </c>
      <c r="G11" s="342">
        <v>6.6</v>
      </c>
      <c r="H11" s="342">
        <v>6.3</v>
      </c>
      <c r="I11" s="343">
        <v>6.3</v>
      </c>
      <c r="J11" s="333">
        <v>6.2</v>
      </c>
      <c r="K11" s="89">
        <v>6.6</v>
      </c>
      <c r="L11" s="89">
        <v>6</v>
      </c>
      <c r="M11" s="165">
        <v>5.9</v>
      </c>
      <c r="N11" s="8">
        <v>5.7</v>
      </c>
      <c r="O11" s="39">
        <v>5.6</v>
      </c>
      <c r="P11" s="307">
        <v>5.4</v>
      </c>
    </row>
    <row r="12" spans="1:16" x14ac:dyDescent="0.2">
      <c r="A12" s="49" t="s">
        <v>1447</v>
      </c>
      <c r="B12" s="14" t="s">
        <v>1448</v>
      </c>
      <c r="C12" s="17">
        <v>1</v>
      </c>
      <c r="D12" s="8" t="s">
        <v>1449</v>
      </c>
      <c r="E12" s="342">
        <v>4.2</v>
      </c>
      <c r="F12" s="342">
        <v>4.5999999999999996</v>
      </c>
      <c r="G12" s="342">
        <v>4.9000000000000004</v>
      </c>
      <c r="H12" s="342">
        <v>5.2</v>
      </c>
      <c r="I12" s="343">
        <v>5.8</v>
      </c>
      <c r="J12" s="333">
        <v>6.6</v>
      </c>
      <c r="K12" s="89">
        <v>5.8</v>
      </c>
      <c r="L12" s="68">
        <v>6.2</v>
      </c>
      <c r="M12" s="165">
        <v>6.3</v>
      </c>
      <c r="N12" s="8">
        <v>6.4</v>
      </c>
      <c r="O12" s="39">
        <v>6.6</v>
      </c>
      <c r="P12" s="307">
        <v>6.9</v>
      </c>
    </row>
    <row r="13" spans="1:16" x14ac:dyDescent="0.2">
      <c r="A13" s="49" t="s">
        <v>1450</v>
      </c>
      <c r="B13" s="14" t="s">
        <v>1451</v>
      </c>
      <c r="C13" s="17">
        <v>1</v>
      </c>
      <c r="D13" s="8" t="s">
        <v>1452</v>
      </c>
      <c r="E13" s="333">
        <v>25.799999999999997</v>
      </c>
      <c r="F13" s="333">
        <v>25.700000000000003</v>
      </c>
      <c r="G13" s="333">
        <v>26.399999999999991</v>
      </c>
      <c r="H13" s="333">
        <v>27.099999999999994</v>
      </c>
      <c r="I13" s="333">
        <v>30.900000000000006</v>
      </c>
      <c r="J13" s="333">
        <v>31</v>
      </c>
      <c r="K13" s="89">
        <v>35.4</v>
      </c>
      <c r="L13" s="68">
        <v>36.399999999999991</v>
      </c>
      <c r="M13" s="165">
        <v>37.400000000000006</v>
      </c>
      <c r="N13" s="8">
        <v>38.299999999999997</v>
      </c>
      <c r="O13" s="39">
        <v>38.200000000000003</v>
      </c>
      <c r="P13" s="307">
        <v>38.200000000000003</v>
      </c>
    </row>
    <row r="14" spans="1:16" ht="25.5" x14ac:dyDescent="0.2">
      <c r="A14" s="164" t="s">
        <v>1453</v>
      </c>
      <c r="B14" s="14" t="s">
        <v>1454</v>
      </c>
      <c r="C14" s="17">
        <v>1</v>
      </c>
      <c r="D14" s="8" t="s">
        <v>1455</v>
      </c>
      <c r="E14" s="346">
        <v>114</v>
      </c>
      <c r="F14" s="346">
        <v>111</v>
      </c>
      <c r="G14" s="346">
        <v>115</v>
      </c>
      <c r="H14" s="346">
        <v>119</v>
      </c>
      <c r="I14" s="343">
        <v>121</v>
      </c>
      <c r="J14" s="325">
        <v>117</v>
      </c>
      <c r="K14" s="68">
        <v>133</v>
      </c>
      <c r="L14" s="68">
        <v>140</v>
      </c>
      <c r="M14" s="165">
        <v>140</v>
      </c>
      <c r="N14" s="8">
        <v>144</v>
      </c>
      <c r="O14" s="19">
        <v>142</v>
      </c>
      <c r="P14" s="307">
        <v>142</v>
      </c>
    </row>
    <row r="15" spans="1:16" x14ac:dyDescent="0.2">
      <c r="A15" s="164"/>
      <c r="I15" s="68"/>
      <c r="J15" s="68"/>
      <c r="K15" s="159"/>
      <c r="L15" s="161"/>
      <c r="M15" s="160"/>
      <c r="N15" s="160"/>
      <c r="O15" s="160"/>
      <c r="P15" s="160"/>
    </row>
    <row r="16" spans="1:16" x14ac:dyDescent="0.2">
      <c r="M16" s="14"/>
      <c r="N16" s="14"/>
      <c r="O16" s="14"/>
      <c r="P16" s="14"/>
    </row>
    <row r="17" spans="1:16" x14ac:dyDescent="0.2">
      <c r="A17" s="196" t="s">
        <v>1456</v>
      </c>
      <c r="B17" s="129"/>
      <c r="C17" s="129"/>
      <c r="D17" s="129"/>
      <c r="E17" s="129"/>
      <c r="F17" s="129"/>
      <c r="G17" s="129"/>
      <c r="H17" s="129"/>
      <c r="M17" s="14"/>
      <c r="N17" s="14"/>
      <c r="O17" s="14"/>
      <c r="P17" s="14"/>
    </row>
    <row r="18" spans="1:16" x14ac:dyDescent="0.2">
      <c r="M18" s="14"/>
      <c r="N18" s="14"/>
      <c r="O18" s="14"/>
      <c r="P18" s="14"/>
    </row>
    <row r="19" spans="1:16" x14ac:dyDescent="0.2">
      <c r="M19" s="14"/>
      <c r="N19" s="14"/>
      <c r="O19" s="14"/>
      <c r="P19" s="14"/>
    </row>
    <row r="20" spans="1:16" x14ac:dyDescent="0.2">
      <c r="M20" s="14"/>
      <c r="N20" s="14"/>
      <c r="O20" s="14"/>
      <c r="P20" s="14"/>
    </row>
    <row r="21" spans="1:16" x14ac:dyDescent="0.2">
      <c r="M21" s="14"/>
      <c r="N21" s="14"/>
      <c r="O21" s="14"/>
      <c r="P21" s="14"/>
    </row>
    <row r="22" spans="1:16" x14ac:dyDescent="0.2">
      <c r="M22" s="14"/>
      <c r="N22" s="14"/>
      <c r="O22" s="14"/>
      <c r="P22" s="14"/>
    </row>
    <row r="23" spans="1:16" x14ac:dyDescent="0.2">
      <c r="M23" s="14"/>
      <c r="N23" s="14"/>
      <c r="O23" s="14"/>
      <c r="P23" s="14"/>
    </row>
    <row r="24" spans="1:16" x14ac:dyDescent="0.2">
      <c r="M24" s="14"/>
      <c r="N24" s="14"/>
      <c r="O24" s="14"/>
      <c r="P24" s="14"/>
    </row>
    <row r="25" spans="1:16" x14ac:dyDescent="0.2">
      <c r="M25" s="14"/>
      <c r="N25" s="14"/>
      <c r="O25" s="14"/>
      <c r="P25" s="14"/>
    </row>
    <row r="26" spans="1:16" x14ac:dyDescent="0.2">
      <c r="M26" s="14"/>
      <c r="N26" s="14"/>
      <c r="O26" s="14"/>
      <c r="P26" s="14"/>
    </row>
    <row r="27" spans="1:16" x14ac:dyDescent="0.2">
      <c r="M27" s="14"/>
      <c r="N27" s="14"/>
      <c r="O27" s="14"/>
      <c r="P27" s="14"/>
    </row>
    <row r="28" spans="1:16" x14ac:dyDescent="0.2">
      <c r="M28" s="14"/>
      <c r="N28" s="14"/>
      <c r="O28" s="14"/>
      <c r="P28" s="14"/>
    </row>
    <row r="29" spans="1:16" x14ac:dyDescent="0.2">
      <c r="M29" s="14"/>
      <c r="N29" s="14"/>
      <c r="O29" s="14"/>
      <c r="P29" s="14"/>
    </row>
    <row r="30" spans="1:16" x14ac:dyDescent="0.2">
      <c r="M30" s="14"/>
      <c r="N30" s="14"/>
      <c r="O30" s="14"/>
      <c r="P30" s="14"/>
    </row>
    <row r="31" spans="1:16" x14ac:dyDescent="0.2">
      <c r="M31" s="14"/>
      <c r="N31" s="14"/>
      <c r="O31" s="14"/>
      <c r="P31" s="14"/>
    </row>
    <row r="32" spans="1:16" x14ac:dyDescent="0.2">
      <c r="M32" s="14"/>
      <c r="N32" s="14"/>
      <c r="O32" s="14"/>
      <c r="P32" s="14"/>
    </row>
    <row r="33" spans="13:16" x14ac:dyDescent="0.2">
      <c r="M33" s="14"/>
      <c r="N33" s="14"/>
      <c r="O33" s="14"/>
      <c r="P33" s="14"/>
    </row>
    <row r="34" spans="13:16" x14ac:dyDescent="0.2">
      <c r="M34" s="14"/>
      <c r="N34" s="14"/>
      <c r="O34" s="14"/>
      <c r="P34" s="14"/>
    </row>
    <row r="35" spans="13:16" x14ac:dyDescent="0.2">
      <c r="M35" s="14"/>
      <c r="N35" s="14"/>
      <c r="O35" s="14"/>
      <c r="P35" s="14"/>
    </row>
    <row r="36" spans="13:16" x14ac:dyDescent="0.2">
      <c r="M36" s="14"/>
      <c r="N36" s="14"/>
      <c r="O36" s="14"/>
      <c r="P36" s="14"/>
    </row>
    <row r="37" spans="13:16" x14ac:dyDescent="0.2">
      <c r="M37" s="14"/>
      <c r="N37" s="14"/>
      <c r="O37" s="14"/>
      <c r="P37" s="14"/>
    </row>
    <row r="38" spans="13:16" x14ac:dyDescent="0.2">
      <c r="M38" s="14"/>
      <c r="N38" s="14"/>
      <c r="O38" s="14"/>
      <c r="P38" s="14"/>
    </row>
    <row r="39" spans="13:16" x14ac:dyDescent="0.2">
      <c r="M39" s="14"/>
      <c r="N39" s="14"/>
      <c r="O39" s="14"/>
      <c r="P39" s="14"/>
    </row>
    <row r="40" spans="13:16" x14ac:dyDescent="0.2">
      <c r="M40" s="14"/>
      <c r="N40" s="14"/>
      <c r="O40" s="14"/>
      <c r="P40" s="14"/>
    </row>
    <row r="41" spans="13:16" x14ac:dyDescent="0.2">
      <c r="M41" s="14"/>
      <c r="N41" s="14"/>
      <c r="O41" s="14"/>
      <c r="P41" s="14"/>
    </row>
    <row r="42" spans="13:16" x14ac:dyDescent="0.2">
      <c r="M42" s="14"/>
      <c r="N42" s="14"/>
      <c r="O42" s="14"/>
      <c r="P42" s="14"/>
    </row>
    <row r="43" spans="13:16" x14ac:dyDescent="0.2">
      <c r="M43" s="14"/>
      <c r="N43" s="14"/>
      <c r="O43" s="14"/>
      <c r="P43" s="14"/>
    </row>
    <row r="44" spans="13:16" x14ac:dyDescent="0.2">
      <c r="M44" s="14"/>
      <c r="N44" s="14"/>
      <c r="O44" s="14"/>
      <c r="P44" s="14"/>
    </row>
    <row r="45" spans="13:16" x14ac:dyDescent="0.2">
      <c r="M45" s="14"/>
      <c r="N45" s="14"/>
      <c r="O45" s="14"/>
      <c r="P45" s="14"/>
    </row>
    <row r="46" spans="13:16" x14ac:dyDescent="0.2">
      <c r="M46" s="14"/>
      <c r="N46" s="14"/>
      <c r="O46" s="14"/>
      <c r="P46" s="14"/>
    </row>
    <row r="47" spans="13:16" x14ac:dyDescent="0.2">
      <c r="M47" s="14"/>
      <c r="N47" s="14"/>
      <c r="O47" s="14"/>
      <c r="P47" s="14"/>
    </row>
    <row r="48" spans="13:16" x14ac:dyDescent="0.2">
      <c r="M48" s="14"/>
      <c r="N48" s="14"/>
      <c r="O48" s="14"/>
      <c r="P48" s="14"/>
    </row>
    <row r="49" spans="13:16" x14ac:dyDescent="0.2">
      <c r="M49" s="14"/>
      <c r="N49" s="14"/>
      <c r="O49" s="14"/>
      <c r="P49" s="14"/>
    </row>
    <row r="50" spans="13:16" x14ac:dyDescent="0.2">
      <c r="M50" s="14"/>
      <c r="N50" s="14"/>
      <c r="O50" s="14"/>
      <c r="P50" s="14"/>
    </row>
    <row r="51" spans="13:16" x14ac:dyDescent="0.2">
      <c r="M51" s="14"/>
      <c r="N51" s="14"/>
      <c r="O51" s="14"/>
      <c r="P51" s="14"/>
    </row>
    <row r="52" spans="13:16" x14ac:dyDescent="0.2">
      <c r="M52" s="14"/>
      <c r="N52" s="14"/>
      <c r="O52" s="14"/>
      <c r="P52" s="14"/>
    </row>
    <row r="53" spans="13:16" x14ac:dyDescent="0.2">
      <c r="M53" s="14"/>
      <c r="N53" s="14"/>
      <c r="O53" s="14"/>
      <c r="P53" s="14"/>
    </row>
    <row r="54" spans="13:16" x14ac:dyDescent="0.2">
      <c r="M54" s="14"/>
      <c r="N54" s="14"/>
      <c r="O54" s="14"/>
      <c r="P54" s="14"/>
    </row>
    <row r="55" spans="13:16" x14ac:dyDescent="0.2">
      <c r="M55" s="14"/>
      <c r="N55" s="14"/>
      <c r="O55" s="14"/>
      <c r="P55" s="14"/>
    </row>
    <row r="56" spans="13:16" x14ac:dyDescent="0.2">
      <c r="M56" s="14"/>
      <c r="N56" s="14"/>
      <c r="O56" s="14"/>
      <c r="P56" s="14"/>
    </row>
    <row r="57" spans="13:16" x14ac:dyDescent="0.2">
      <c r="M57" s="14"/>
      <c r="N57" s="14"/>
      <c r="O57" s="14"/>
      <c r="P57" s="14"/>
    </row>
    <row r="58" spans="13:16" x14ac:dyDescent="0.2">
      <c r="M58" s="14"/>
      <c r="N58" s="14"/>
      <c r="O58" s="14"/>
      <c r="P58" s="14"/>
    </row>
    <row r="59" spans="13:16" x14ac:dyDescent="0.2">
      <c r="M59" s="14"/>
      <c r="N59" s="14"/>
      <c r="O59" s="14"/>
      <c r="P59" s="14"/>
    </row>
    <row r="60" spans="13:16" x14ac:dyDescent="0.2">
      <c r="M60" s="14"/>
      <c r="N60" s="14"/>
      <c r="O60" s="14"/>
      <c r="P60" s="14"/>
    </row>
    <row r="61" spans="13:16" x14ac:dyDescent="0.2">
      <c r="M61" s="14"/>
      <c r="N61" s="14"/>
      <c r="O61" s="14"/>
      <c r="P61" s="14"/>
    </row>
    <row r="62" spans="13:16" x14ac:dyDescent="0.2">
      <c r="M62" s="14"/>
      <c r="N62" s="14"/>
      <c r="O62" s="14"/>
      <c r="P62" s="14"/>
    </row>
    <row r="63" spans="13:16" x14ac:dyDescent="0.2">
      <c r="M63" s="14"/>
      <c r="N63" s="14"/>
      <c r="O63" s="14"/>
      <c r="P63" s="14"/>
    </row>
    <row r="64" spans="13:16" x14ac:dyDescent="0.2">
      <c r="M64" s="14"/>
      <c r="N64" s="14"/>
      <c r="O64" s="14"/>
      <c r="P64" s="14"/>
    </row>
    <row r="65" spans="13:16" x14ac:dyDescent="0.2">
      <c r="M65" s="14"/>
      <c r="N65" s="14"/>
      <c r="O65" s="14"/>
      <c r="P65" s="14"/>
    </row>
    <row r="66" spans="13:16" x14ac:dyDescent="0.2">
      <c r="M66" s="14"/>
      <c r="N66" s="14"/>
      <c r="O66" s="14"/>
      <c r="P66" s="14"/>
    </row>
    <row r="67" spans="13:16" x14ac:dyDescent="0.2">
      <c r="M67" s="14"/>
      <c r="N67" s="14"/>
      <c r="O67" s="14"/>
      <c r="P67" s="14"/>
    </row>
    <row r="68" spans="13:16" x14ac:dyDescent="0.2">
      <c r="M68" s="14"/>
      <c r="N68" s="14"/>
      <c r="O68" s="14"/>
      <c r="P68" s="14"/>
    </row>
    <row r="69" spans="13:16" x14ac:dyDescent="0.2">
      <c r="M69" s="14"/>
      <c r="N69" s="14"/>
      <c r="O69" s="14"/>
      <c r="P69" s="14"/>
    </row>
    <row r="70" spans="13:16" x14ac:dyDescent="0.2">
      <c r="M70" s="14"/>
      <c r="N70" s="14"/>
      <c r="O70" s="14"/>
      <c r="P70" s="14"/>
    </row>
    <row r="71" spans="13:16" x14ac:dyDescent="0.2">
      <c r="M71" s="14"/>
      <c r="N71" s="14"/>
      <c r="O71" s="14"/>
      <c r="P71" s="14"/>
    </row>
    <row r="72" spans="13:16" x14ac:dyDescent="0.2">
      <c r="M72" s="14"/>
      <c r="N72" s="14"/>
      <c r="O72" s="14"/>
      <c r="P72" s="14"/>
    </row>
    <row r="73" spans="13:16" x14ac:dyDescent="0.2">
      <c r="M73" s="14"/>
      <c r="N73" s="14"/>
      <c r="O73" s="14"/>
      <c r="P73" s="14"/>
    </row>
    <row r="74" spans="13:16" x14ac:dyDescent="0.2">
      <c r="M74" s="14"/>
      <c r="N74" s="14"/>
      <c r="O74" s="14"/>
      <c r="P74" s="14"/>
    </row>
    <row r="75" spans="13:16" x14ac:dyDescent="0.2">
      <c r="M75" s="14"/>
      <c r="N75" s="14"/>
      <c r="O75" s="14"/>
      <c r="P75" s="14"/>
    </row>
    <row r="76" spans="13:16" x14ac:dyDescent="0.2">
      <c r="M76" s="14"/>
      <c r="N76" s="14"/>
      <c r="O76" s="14"/>
      <c r="P76" s="14"/>
    </row>
    <row r="77" spans="13:16" x14ac:dyDescent="0.2">
      <c r="M77" s="14"/>
      <c r="N77" s="14"/>
      <c r="O77" s="14"/>
      <c r="P77" s="14"/>
    </row>
    <row r="78" spans="13:16" x14ac:dyDescent="0.2">
      <c r="M78" s="14"/>
      <c r="N78" s="14"/>
      <c r="O78" s="14"/>
      <c r="P78" s="14"/>
    </row>
    <row r="79" spans="13:16" x14ac:dyDescent="0.2">
      <c r="M79" s="14"/>
      <c r="N79" s="14"/>
      <c r="O79" s="14"/>
      <c r="P79" s="14"/>
    </row>
    <row r="80" spans="13:16" x14ac:dyDescent="0.2">
      <c r="M80" s="14"/>
      <c r="N80" s="14"/>
      <c r="O80" s="14"/>
      <c r="P80" s="14"/>
    </row>
    <row r="81" spans="13:16" x14ac:dyDescent="0.2">
      <c r="M81" s="14"/>
      <c r="N81" s="14"/>
      <c r="O81" s="14"/>
      <c r="P81" s="14"/>
    </row>
    <row r="82" spans="13:16" x14ac:dyDescent="0.2">
      <c r="M82" s="14"/>
      <c r="N82" s="14"/>
      <c r="O82" s="14"/>
      <c r="P82" s="14"/>
    </row>
    <row r="83" spans="13:16" x14ac:dyDescent="0.2">
      <c r="M83" s="14"/>
      <c r="N83" s="14"/>
      <c r="O83" s="14"/>
      <c r="P83" s="14"/>
    </row>
    <row r="84" spans="13:16" x14ac:dyDescent="0.2">
      <c r="M84" s="14"/>
      <c r="N84" s="14"/>
      <c r="O84" s="14"/>
      <c r="P84" s="14"/>
    </row>
    <row r="85" spans="13:16" x14ac:dyDescent="0.2">
      <c r="M85" s="14"/>
      <c r="N85" s="14"/>
      <c r="O85" s="14"/>
      <c r="P85" s="14"/>
    </row>
    <row r="86" spans="13:16" x14ac:dyDescent="0.2">
      <c r="M86" s="14"/>
      <c r="N86" s="14"/>
      <c r="O86" s="14"/>
      <c r="P86" s="14"/>
    </row>
    <row r="87" spans="13:16" x14ac:dyDescent="0.2">
      <c r="M87" s="14"/>
      <c r="N87" s="14"/>
      <c r="O87" s="14"/>
      <c r="P87" s="14"/>
    </row>
    <row r="88" spans="13:16" x14ac:dyDescent="0.2">
      <c r="M88" s="14"/>
      <c r="N88" s="14"/>
      <c r="O88" s="14"/>
      <c r="P88" s="14"/>
    </row>
    <row r="89" spans="13:16" x14ac:dyDescent="0.2">
      <c r="M89" s="14"/>
      <c r="N89" s="14"/>
      <c r="O89" s="14"/>
      <c r="P89" s="14"/>
    </row>
    <row r="90" spans="13:16" x14ac:dyDescent="0.2">
      <c r="M90" s="14"/>
      <c r="N90" s="14"/>
      <c r="O90" s="14"/>
      <c r="P90" s="14"/>
    </row>
    <row r="91" spans="13:16" x14ac:dyDescent="0.2">
      <c r="M91" s="14"/>
      <c r="N91" s="14"/>
      <c r="O91" s="14"/>
      <c r="P91" s="14"/>
    </row>
    <row r="92" spans="13:16" x14ac:dyDescent="0.2">
      <c r="M92" s="14"/>
      <c r="N92" s="14"/>
      <c r="O92" s="14"/>
      <c r="P92" s="14"/>
    </row>
    <row r="93" spans="13:16" x14ac:dyDescent="0.2">
      <c r="M93" s="14"/>
      <c r="N93" s="14"/>
      <c r="O93" s="14"/>
      <c r="P93" s="14"/>
    </row>
    <row r="94" spans="13:16" x14ac:dyDescent="0.2">
      <c r="M94" s="14"/>
      <c r="N94" s="14"/>
      <c r="O94" s="14"/>
      <c r="P94" s="14"/>
    </row>
    <row r="95" spans="13:16" x14ac:dyDescent="0.2">
      <c r="M95" s="14"/>
      <c r="N95" s="14"/>
      <c r="O95" s="14"/>
      <c r="P95" s="14"/>
    </row>
    <row r="96" spans="13:16" x14ac:dyDescent="0.2">
      <c r="M96" s="14"/>
      <c r="N96" s="14"/>
      <c r="O96" s="14"/>
      <c r="P96" s="14"/>
    </row>
    <row r="97" spans="13:16" x14ac:dyDescent="0.2">
      <c r="M97" s="14"/>
      <c r="N97" s="14"/>
      <c r="O97" s="14"/>
      <c r="P97" s="14"/>
    </row>
    <row r="98" spans="13:16" x14ac:dyDescent="0.2">
      <c r="M98" s="14"/>
      <c r="N98" s="14"/>
      <c r="O98" s="14"/>
      <c r="P98" s="14"/>
    </row>
    <row r="99" spans="13:16" x14ac:dyDescent="0.2">
      <c r="M99" s="14"/>
      <c r="N99" s="14"/>
      <c r="O99" s="14"/>
      <c r="P99" s="14"/>
    </row>
    <row r="100" spans="13:16" x14ac:dyDescent="0.2">
      <c r="M100" s="14"/>
      <c r="N100" s="14"/>
      <c r="O100" s="14"/>
      <c r="P100" s="14"/>
    </row>
    <row r="101" spans="13:16" x14ac:dyDescent="0.2">
      <c r="M101" s="14"/>
      <c r="N101" s="14"/>
      <c r="O101" s="14"/>
      <c r="P101" s="14"/>
    </row>
    <row r="102" spans="13:16" x14ac:dyDescent="0.2">
      <c r="M102" s="14"/>
      <c r="N102" s="14"/>
      <c r="O102" s="14"/>
      <c r="P102" s="14"/>
    </row>
    <row r="103" spans="13:16" x14ac:dyDescent="0.2">
      <c r="M103" s="14"/>
      <c r="N103" s="14"/>
      <c r="O103" s="14"/>
      <c r="P103" s="14"/>
    </row>
    <row r="104" spans="13:16" x14ac:dyDescent="0.2">
      <c r="M104" s="14"/>
      <c r="N104" s="14"/>
      <c r="O104" s="14"/>
      <c r="P104" s="14"/>
    </row>
    <row r="105" spans="13:16" x14ac:dyDescent="0.2">
      <c r="M105" s="14"/>
      <c r="N105" s="14"/>
      <c r="O105" s="14"/>
      <c r="P105" s="14"/>
    </row>
    <row r="106" spans="13:16" x14ac:dyDescent="0.2">
      <c r="M106" s="14"/>
      <c r="N106" s="14"/>
      <c r="O106" s="14"/>
      <c r="P106" s="14"/>
    </row>
    <row r="107" spans="13:16" x14ac:dyDescent="0.2">
      <c r="M107" s="14"/>
      <c r="N107" s="14"/>
      <c r="O107" s="14"/>
      <c r="P107" s="14"/>
    </row>
    <row r="108" spans="13:16" x14ac:dyDescent="0.2">
      <c r="M108" s="14"/>
      <c r="N108" s="14"/>
      <c r="O108" s="14"/>
      <c r="P108" s="14"/>
    </row>
    <row r="109" spans="13:16" x14ac:dyDescent="0.2">
      <c r="M109" s="14"/>
      <c r="N109" s="14"/>
      <c r="O109" s="14"/>
      <c r="P109" s="14"/>
    </row>
    <row r="110" spans="13:16" x14ac:dyDescent="0.2">
      <c r="M110" s="14"/>
      <c r="N110" s="14"/>
      <c r="O110" s="14"/>
      <c r="P110" s="14"/>
    </row>
    <row r="111" spans="13:16" x14ac:dyDescent="0.2">
      <c r="M111" s="14"/>
      <c r="N111" s="14"/>
      <c r="O111" s="14"/>
      <c r="P111" s="14"/>
    </row>
    <row r="112" spans="13:16" x14ac:dyDescent="0.2">
      <c r="M112" s="14"/>
      <c r="N112" s="14"/>
      <c r="O112" s="14"/>
      <c r="P112" s="14"/>
    </row>
    <row r="113" spans="13:16" x14ac:dyDescent="0.2">
      <c r="M113" s="14"/>
      <c r="N113" s="14"/>
      <c r="O113" s="14"/>
      <c r="P113" s="14"/>
    </row>
    <row r="114" spans="13:16" x14ac:dyDescent="0.2">
      <c r="M114" s="14"/>
      <c r="N114" s="14"/>
      <c r="O114" s="14"/>
      <c r="P114" s="14"/>
    </row>
    <row r="115" spans="13:16" x14ac:dyDescent="0.2">
      <c r="M115" s="14"/>
      <c r="N115" s="14"/>
      <c r="O115" s="14"/>
      <c r="P115" s="14"/>
    </row>
    <row r="116" spans="13:16" x14ac:dyDescent="0.2">
      <c r="M116" s="14"/>
      <c r="N116" s="14"/>
      <c r="O116" s="14"/>
      <c r="P116" s="14"/>
    </row>
    <row r="117" spans="13:16" x14ac:dyDescent="0.2">
      <c r="M117" s="14"/>
      <c r="N117" s="14"/>
      <c r="O117" s="14"/>
      <c r="P117" s="14"/>
    </row>
    <row r="118" spans="13:16" x14ac:dyDescent="0.2">
      <c r="M118" s="14"/>
      <c r="N118" s="14"/>
      <c r="O118" s="14"/>
      <c r="P118" s="14"/>
    </row>
    <row r="119" spans="13:16" x14ac:dyDescent="0.2">
      <c r="M119" s="14"/>
      <c r="N119" s="14"/>
      <c r="O119" s="14"/>
      <c r="P119" s="14"/>
    </row>
    <row r="120" spans="13:16" x14ac:dyDescent="0.2">
      <c r="M120" s="14"/>
      <c r="N120" s="14"/>
      <c r="O120" s="14"/>
      <c r="P120" s="14"/>
    </row>
    <row r="121" spans="13:16" x14ac:dyDescent="0.2">
      <c r="M121" s="14"/>
      <c r="N121" s="14"/>
      <c r="O121" s="14"/>
      <c r="P121" s="14"/>
    </row>
    <row r="122" spans="13:16" x14ac:dyDescent="0.2">
      <c r="M122" s="14"/>
      <c r="N122" s="14"/>
      <c r="O122" s="14"/>
      <c r="P122" s="14"/>
    </row>
    <row r="123" spans="13:16" x14ac:dyDescent="0.2">
      <c r="M123" s="14"/>
      <c r="N123" s="14"/>
      <c r="O123" s="14"/>
      <c r="P123" s="14"/>
    </row>
    <row r="124" spans="13:16" x14ac:dyDescent="0.2">
      <c r="M124" s="14"/>
      <c r="N124" s="14"/>
      <c r="O124" s="14"/>
      <c r="P124" s="14"/>
    </row>
    <row r="125" spans="13:16" x14ac:dyDescent="0.2">
      <c r="M125" s="14"/>
      <c r="N125" s="14"/>
      <c r="O125" s="14"/>
      <c r="P125" s="14"/>
    </row>
    <row r="126" spans="13:16" x14ac:dyDescent="0.2">
      <c r="M126" s="14"/>
      <c r="N126" s="14"/>
      <c r="O126" s="14"/>
      <c r="P126" s="14"/>
    </row>
    <row r="127" spans="13:16" x14ac:dyDescent="0.2">
      <c r="M127" s="14"/>
      <c r="N127" s="14"/>
      <c r="O127" s="14"/>
      <c r="P127" s="14"/>
    </row>
    <row r="128" spans="13:16" x14ac:dyDescent="0.2">
      <c r="M128" s="14"/>
      <c r="N128" s="14"/>
      <c r="O128" s="14"/>
      <c r="P128" s="14"/>
    </row>
    <row r="129" spans="13:16" x14ac:dyDescent="0.2">
      <c r="M129" s="14"/>
      <c r="N129" s="14"/>
      <c r="O129" s="14"/>
      <c r="P129" s="14"/>
    </row>
    <row r="130" spans="13:16" x14ac:dyDescent="0.2">
      <c r="M130" s="14"/>
      <c r="N130" s="14"/>
      <c r="O130" s="14"/>
      <c r="P130" s="14"/>
    </row>
    <row r="131" spans="13:16" x14ac:dyDescent="0.2">
      <c r="M131" s="14"/>
      <c r="N131" s="14"/>
      <c r="O131" s="14"/>
      <c r="P131" s="14"/>
    </row>
    <row r="132" spans="13:16" x14ac:dyDescent="0.2">
      <c r="M132" s="14"/>
      <c r="N132" s="14"/>
      <c r="O132" s="14"/>
      <c r="P132" s="14"/>
    </row>
    <row r="133" spans="13:16" x14ac:dyDescent="0.2">
      <c r="M133" s="14"/>
      <c r="N133" s="14"/>
      <c r="O133" s="14"/>
      <c r="P133" s="14"/>
    </row>
    <row r="134" spans="13:16" x14ac:dyDescent="0.2">
      <c r="M134" s="14"/>
      <c r="N134" s="14"/>
      <c r="O134" s="14"/>
      <c r="P134" s="14"/>
    </row>
    <row r="135" spans="13:16" x14ac:dyDescent="0.2">
      <c r="M135" s="14"/>
      <c r="N135" s="14"/>
      <c r="O135" s="14"/>
      <c r="P135" s="14"/>
    </row>
    <row r="136" spans="13:16" x14ac:dyDescent="0.2">
      <c r="M136" s="14"/>
      <c r="N136" s="14"/>
      <c r="O136" s="14"/>
      <c r="P136" s="14"/>
    </row>
    <row r="137" spans="13:16" x14ac:dyDescent="0.2">
      <c r="M137" s="14"/>
      <c r="N137" s="14"/>
      <c r="O137" s="14"/>
      <c r="P137" s="14"/>
    </row>
    <row r="138" spans="13:16" x14ac:dyDescent="0.2">
      <c r="M138" s="14"/>
      <c r="N138" s="14"/>
      <c r="O138" s="14"/>
      <c r="P138" s="14"/>
    </row>
    <row r="139" spans="13:16" x14ac:dyDescent="0.2">
      <c r="M139" s="14"/>
      <c r="N139" s="14"/>
      <c r="O139" s="14"/>
      <c r="P139" s="14"/>
    </row>
    <row r="140" spans="13:16" x14ac:dyDescent="0.2">
      <c r="M140" s="14"/>
      <c r="N140" s="14"/>
      <c r="O140" s="14"/>
      <c r="P140" s="14"/>
    </row>
    <row r="141" spans="13:16" x14ac:dyDescent="0.2">
      <c r="M141" s="14"/>
      <c r="N141" s="14"/>
      <c r="O141" s="14"/>
      <c r="P141" s="14"/>
    </row>
    <row r="142" spans="13:16" x14ac:dyDescent="0.2">
      <c r="M142" s="14"/>
      <c r="N142" s="14"/>
      <c r="O142" s="14"/>
      <c r="P142" s="14"/>
    </row>
    <row r="143" spans="13:16" x14ac:dyDescent="0.2">
      <c r="M143" s="14"/>
      <c r="N143" s="14"/>
      <c r="O143" s="14"/>
      <c r="P143" s="14"/>
    </row>
    <row r="144" spans="13:16" x14ac:dyDescent="0.2">
      <c r="M144" s="14"/>
      <c r="N144" s="14"/>
      <c r="O144" s="14"/>
      <c r="P144" s="14"/>
    </row>
    <row r="145" spans="13:16" x14ac:dyDescent="0.2">
      <c r="M145" s="14"/>
      <c r="N145" s="14"/>
      <c r="O145" s="14"/>
      <c r="P145" s="14"/>
    </row>
    <row r="146" spans="13:16" x14ac:dyDescent="0.2">
      <c r="M146" s="14"/>
      <c r="N146" s="14"/>
      <c r="O146" s="14"/>
      <c r="P146" s="14"/>
    </row>
    <row r="147" spans="13:16" x14ac:dyDescent="0.2">
      <c r="M147" s="14"/>
      <c r="N147" s="14"/>
      <c r="O147" s="14"/>
      <c r="P147" s="14"/>
    </row>
    <row r="148" spans="13:16" x14ac:dyDescent="0.2">
      <c r="M148" s="14"/>
      <c r="N148" s="14"/>
      <c r="O148" s="14"/>
      <c r="P148" s="14"/>
    </row>
    <row r="149" spans="13:16" x14ac:dyDescent="0.2">
      <c r="M149" s="14"/>
      <c r="N149" s="14"/>
      <c r="O149" s="14"/>
      <c r="P149" s="14"/>
    </row>
    <row r="150" spans="13:16" x14ac:dyDescent="0.2">
      <c r="M150" s="14"/>
      <c r="N150" s="14"/>
      <c r="O150" s="14"/>
      <c r="P150" s="14"/>
    </row>
    <row r="151" spans="13:16" x14ac:dyDescent="0.2">
      <c r="M151" s="14"/>
      <c r="N151" s="14"/>
      <c r="O151" s="14"/>
      <c r="P151" s="14"/>
    </row>
    <row r="152" spans="13:16" x14ac:dyDescent="0.2">
      <c r="M152" s="14"/>
      <c r="N152" s="14"/>
      <c r="O152" s="14"/>
      <c r="P152" s="14"/>
    </row>
    <row r="153" spans="13:16" x14ac:dyDescent="0.2">
      <c r="M153" s="14"/>
      <c r="N153" s="14"/>
      <c r="O153" s="14"/>
      <c r="P153" s="14"/>
    </row>
    <row r="154" spans="13:16" x14ac:dyDescent="0.2">
      <c r="M154" s="14"/>
      <c r="N154" s="14"/>
      <c r="O154" s="14"/>
      <c r="P154" s="14"/>
    </row>
    <row r="155" spans="13:16" x14ac:dyDescent="0.2">
      <c r="M155" s="14"/>
      <c r="N155" s="14"/>
      <c r="O155" s="14"/>
      <c r="P155" s="14"/>
    </row>
    <row r="156" spans="13:16" x14ac:dyDescent="0.2">
      <c r="M156" s="14"/>
      <c r="N156" s="14"/>
      <c r="O156" s="14"/>
      <c r="P156" s="14"/>
    </row>
    <row r="157" spans="13:16" x14ac:dyDescent="0.2">
      <c r="M157" s="14"/>
      <c r="N157" s="14"/>
      <c r="O157" s="14"/>
      <c r="P157" s="14"/>
    </row>
    <row r="158" spans="13:16" x14ac:dyDescent="0.2">
      <c r="M158" s="14"/>
      <c r="N158" s="14"/>
      <c r="O158" s="14"/>
      <c r="P158" s="14"/>
    </row>
    <row r="159" spans="13:16" x14ac:dyDescent="0.2">
      <c r="M159" s="14"/>
      <c r="N159" s="14"/>
      <c r="O159" s="14"/>
      <c r="P159" s="14"/>
    </row>
    <row r="160" spans="13:16" x14ac:dyDescent="0.2">
      <c r="M160" s="14"/>
      <c r="N160" s="14"/>
      <c r="O160" s="14"/>
      <c r="P160" s="14"/>
    </row>
    <row r="161" spans="13:16" x14ac:dyDescent="0.2">
      <c r="M161" s="14"/>
      <c r="N161" s="14"/>
      <c r="O161" s="14"/>
      <c r="P161" s="14"/>
    </row>
    <row r="162" spans="13:16" x14ac:dyDescent="0.2">
      <c r="M162" s="14"/>
      <c r="N162" s="14"/>
      <c r="O162" s="14"/>
      <c r="P162" s="14"/>
    </row>
    <row r="163" spans="13:16" x14ac:dyDescent="0.2">
      <c r="M163" s="14"/>
      <c r="N163" s="14"/>
      <c r="O163" s="14"/>
      <c r="P163" s="14"/>
    </row>
    <row r="164" spans="13:16" x14ac:dyDescent="0.2">
      <c r="M164" s="14"/>
      <c r="N164" s="14"/>
      <c r="O164" s="14"/>
      <c r="P164" s="14"/>
    </row>
    <row r="165" spans="13:16" x14ac:dyDescent="0.2">
      <c r="M165" s="14"/>
      <c r="N165" s="14"/>
      <c r="O165" s="14"/>
      <c r="P165" s="14"/>
    </row>
    <row r="166" spans="13:16" x14ac:dyDescent="0.2">
      <c r="M166" s="14"/>
      <c r="N166" s="14"/>
      <c r="O166" s="14"/>
      <c r="P166" s="14"/>
    </row>
    <row r="167" spans="13:16" x14ac:dyDescent="0.2">
      <c r="M167" s="14"/>
      <c r="N167" s="14"/>
      <c r="O167" s="14"/>
      <c r="P167" s="14"/>
    </row>
    <row r="168" spans="13:16" x14ac:dyDescent="0.2">
      <c r="M168" s="14"/>
      <c r="N168" s="14"/>
      <c r="O168" s="14"/>
      <c r="P168" s="14"/>
    </row>
    <row r="169" spans="13:16" x14ac:dyDescent="0.2">
      <c r="M169" s="14"/>
      <c r="N169" s="14"/>
      <c r="O169" s="14"/>
      <c r="P169" s="14"/>
    </row>
    <row r="170" spans="13:16" x14ac:dyDescent="0.2">
      <c r="M170" s="14"/>
      <c r="N170" s="14"/>
      <c r="O170" s="14"/>
      <c r="P170" s="14"/>
    </row>
    <row r="171" spans="13:16" x14ac:dyDescent="0.2">
      <c r="M171" s="14"/>
      <c r="N171" s="14"/>
      <c r="O171" s="14"/>
      <c r="P171" s="14"/>
    </row>
    <row r="172" spans="13:16" x14ac:dyDescent="0.2">
      <c r="M172" s="14"/>
      <c r="N172" s="14"/>
      <c r="O172" s="14"/>
      <c r="P172" s="14"/>
    </row>
    <row r="173" spans="13:16" x14ac:dyDescent="0.2">
      <c r="M173" s="14"/>
      <c r="N173" s="14"/>
      <c r="O173" s="14"/>
      <c r="P173" s="14"/>
    </row>
    <row r="174" spans="13:16" x14ac:dyDescent="0.2">
      <c r="M174" s="14"/>
      <c r="N174" s="14"/>
      <c r="O174" s="14"/>
      <c r="P174" s="14"/>
    </row>
    <row r="175" spans="13:16" x14ac:dyDescent="0.2">
      <c r="M175" s="14"/>
      <c r="N175" s="14"/>
      <c r="O175" s="14"/>
      <c r="P175" s="14"/>
    </row>
    <row r="176" spans="13:16" x14ac:dyDescent="0.2">
      <c r="M176" s="14"/>
      <c r="N176" s="14"/>
      <c r="O176" s="14"/>
      <c r="P176" s="14"/>
    </row>
    <row r="177" spans="13:16" x14ac:dyDescent="0.2">
      <c r="M177" s="14"/>
      <c r="N177" s="14"/>
      <c r="O177" s="14"/>
      <c r="P177" s="14"/>
    </row>
    <row r="178" spans="13:16" x14ac:dyDescent="0.2">
      <c r="M178" s="14"/>
      <c r="N178" s="14"/>
      <c r="O178" s="14"/>
      <c r="P178" s="14"/>
    </row>
    <row r="179" spans="13:16" x14ac:dyDescent="0.2">
      <c r="M179" s="14"/>
      <c r="N179" s="14"/>
      <c r="O179" s="14"/>
      <c r="P179" s="14"/>
    </row>
    <row r="180" spans="13:16" x14ac:dyDescent="0.2">
      <c r="M180" s="14"/>
      <c r="N180" s="14"/>
      <c r="O180" s="14"/>
      <c r="P180" s="14"/>
    </row>
    <row r="181" spans="13:16" x14ac:dyDescent="0.2">
      <c r="M181" s="14"/>
      <c r="N181" s="14"/>
      <c r="O181" s="14"/>
      <c r="P181" s="14"/>
    </row>
    <row r="182" spans="13:16" x14ac:dyDescent="0.2">
      <c r="M182" s="14"/>
      <c r="N182" s="14"/>
      <c r="O182" s="14"/>
      <c r="P182" s="14"/>
    </row>
    <row r="183" spans="13:16" x14ac:dyDescent="0.2">
      <c r="M183" s="14"/>
      <c r="N183" s="14"/>
      <c r="O183" s="14"/>
      <c r="P183" s="14"/>
    </row>
    <row r="184" spans="13:16" x14ac:dyDescent="0.2">
      <c r="M184" s="14"/>
      <c r="N184" s="14"/>
      <c r="O184" s="14"/>
      <c r="P184" s="14"/>
    </row>
    <row r="185" spans="13:16" x14ac:dyDescent="0.2">
      <c r="M185" s="14"/>
      <c r="N185" s="14"/>
      <c r="O185" s="14"/>
      <c r="P185" s="14"/>
    </row>
    <row r="186" spans="13:16" x14ac:dyDescent="0.2">
      <c r="M186" s="14"/>
      <c r="N186" s="14"/>
      <c r="O186" s="14"/>
      <c r="P186" s="14"/>
    </row>
    <row r="187" spans="13:16" x14ac:dyDescent="0.2">
      <c r="M187" s="14"/>
      <c r="N187" s="14"/>
      <c r="O187" s="14"/>
      <c r="P187" s="14"/>
    </row>
    <row r="188" spans="13:16" x14ac:dyDescent="0.2">
      <c r="M188" s="14"/>
      <c r="N188" s="14"/>
      <c r="O188" s="14"/>
      <c r="P188" s="14"/>
    </row>
    <row r="189" spans="13:16" x14ac:dyDescent="0.2">
      <c r="M189" s="14"/>
      <c r="N189" s="14"/>
      <c r="O189" s="14"/>
      <c r="P189" s="14"/>
    </row>
    <row r="190" spans="13:16" x14ac:dyDescent="0.2">
      <c r="M190" s="14"/>
      <c r="N190" s="14"/>
      <c r="O190" s="14"/>
      <c r="P190" s="14"/>
    </row>
    <row r="191" spans="13:16" x14ac:dyDescent="0.2">
      <c r="M191" s="14"/>
      <c r="N191" s="14"/>
      <c r="O191" s="14"/>
      <c r="P191" s="14"/>
    </row>
    <row r="192" spans="13:16" x14ac:dyDescent="0.2">
      <c r="M192" s="14"/>
      <c r="N192" s="14"/>
      <c r="O192" s="14"/>
      <c r="P192" s="14"/>
    </row>
    <row r="193" spans="13:16" x14ac:dyDescent="0.2">
      <c r="M193" s="14"/>
      <c r="N193" s="14"/>
      <c r="O193" s="14"/>
      <c r="P193" s="14"/>
    </row>
    <row r="194" spans="13:16" x14ac:dyDescent="0.2">
      <c r="M194" s="14"/>
      <c r="N194" s="14"/>
      <c r="O194" s="14"/>
      <c r="P194" s="14"/>
    </row>
    <row r="195" spans="13:16" x14ac:dyDescent="0.2">
      <c r="M195" s="14"/>
      <c r="N195" s="14"/>
      <c r="O195" s="14"/>
      <c r="P195" s="14"/>
    </row>
    <row r="196" spans="13:16" x14ac:dyDescent="0.2">
      <c r="M196" s="14"/>
      <c r="N196" s="14"/>
      <c r="O196" s="14"/>
      <c r="P196" s="14"/>
    </row>
    <row r="197" spans="13:16" x14ac:dyDescent="0.2">
      <c r="M197" s="14"/>
      <c r="N197" s="14"/>
      <c r="O197" s="14"/>
      <c r="P197" s="14"/>
    </row>
    <row r="198" spans="13:16" x14ac:dyDescent="0.2">
      <c r="M198" s="14"/>
      <c r="N198" s="14"/>
      <c r="O198" s="14"/>
      <c r="P198" s="14"/>
    </row>
    <row r="199" spans="13:16" x14ac:dyDescent="0.2">
      <c r="M199" s="14"/>
      <c r="N199" s="14"/>
      <c r="O199" s="14"/>
      <c r="P199" s="14"/>
    </row>
    <row r="200" spans="13:16" x14ac:dyDescent="0.2">
      <c r="M200" s="14"/>
      <c r="N200" s="14"/>
      <c r="O200" s="14"/>
      <c r="P200" s="14"/>
    </row>
    <row r="201" spans="13:16" x14ac:dyDescent="0.2">
      <c r="M201" s="14"/>
      <c r="N201" s="14"/>
      <c r="O201" s="14"/>
      <c r="P201" s="14"/>
    </row>
  </sheetData>
  <phoneticPr fontId="13" type="noConversion"/>
  <conditionalFormatting sqref="K15">
    <cfRule type="cellIs" dxfId="1360" priority="87" operator="equal">
      <formula>"-"</formula>
    </cfRule>
  </conditionalFormatting>
  <conditionalFormatting sqref="J15">
    <cfRule type="cellIs" dxfId="1359" priority="84" stopIfTrue="1" operator="equal">
      <formula>"-"</formula>
    </cfRule>
    <cfRule type="containsText" dxfId="1358" priority="85" stopIfTrue="1" operator="containsText" text="leer">
      <formula>NOT(ISERROR(SEARCH("leer",J15)))</formula>
    </cfRule>
  </conditionalFormatting>
  <conditionalFormatting sqref="I15">
    <cfRule type="cellIs" dxfId="1357" priority="76" stopIfTrue="1" operator="equal">
      <formula>"-"</formula>
    </cfRule>
    <cfRule type="containsText" dxfId="1356" priority="77" stopIfTrue="1" operator="containsText" text="leer">
      <formula>NOT(ISERROR(SEARCH("leer",I15)))</formula>
    </cfRule>
  </conditionalFormatting>
  <conditionalFormatting sqref="I15">
    <cfRule type="cellIs" dxfId="1355" priority="74" stopIfTrue="1" operator="equal">
      <formula>"-"</formula>
    </cfRule>
    <cfRule type="containsText" dxfId="1354" priority="75" stopIfTrue="1" operator="containsText" text="leer">
      <formula>NOT(ISERROR(SEARCH("leer",I15)))</formula>
    </cfRule>
  </conditionalFormatting>
  <conditionalFormatting sqref="I15">
    <cfRule type="cellIs" dxfId="1353" priority="72" stopIfTrue="1" operator="equal">
      <formula>"-"</formula>
    </cfRule>
    <cfRule type="containsText" dxfId="1352" priority="73" stopIfTrue="1" operator="containsText" text="leer">
      <formula>NOT(ISERROR(SEARCH("leer",I15)))</formula>
    </cfRule>
  </conditionalFormatting>
  <conditionalFormatting sqref="I15">
    <cfRule type="cellIs" dxfId="1351" priority="70" stopIfTrue="1" operator="equal">
      <formula>"-"</formula>
    </cfRule>
    <cfRule type="containsText" dxfId="1350" priority="71" stopIfTrue="1" operator="containsText" text="leer">
      <formula>NOT(ISERROR(SEARCH("leer",I15)))</formula>
    </cfRule>
  </conditionalFormatting>
  <conditionalFormatting sqref="I15">
    <cfRule type="cellIs" dxfId="1349" priority="68" stopIfTrue="1" operator="equal">
      <formula>"-"</formula>
    </cfRule>
    <cfRule type="containsText" dxfId="1348" priority="69" stopIfTrue="1" operator="containsText" text="leer">
      <formula>NOT(ISERROR(SEARCH("leer",I15)))</formula>
    </cfRule>
  </conditionalFormatting>
  <conditionalFormatting sqref="I15">
    <cfRule type="cellIs" dxfId="1347" priority="66" stopIfTrue="1" operator="equal">
      <formula>"-"</formula>
    </cfRule>
    <cfRule type="containsText" dxfId="1346" priority="67" stopIfTrue="1" operator="containsText" text="leer">
      <formula>NOT(ISERROR(SEARCH("leer",I15)))</formula>
    </cfRule>
  </conditionalFormatting>
  <conditionalFormatting sqref="I15">
    <cfRule type="cellIs" dxfId="1345" priority="64" stopIfTrue="1" operator="equal">
      <formula>"-"</formula>
    </cfRule>
    <cfRule type="containsText" dxfId="1344" priority="65" stopIfTrue="1" operator="containsText" text="leer">
      <formula>NOT(ISERROR(SEARCH("leer",I15)))</formula>
    </cfRule>
  </conditionalFormatting>
  <conditionalFormatting sqref="I15">
    <cfRule type="cellIs" dxfId="1343" priority="62" stopIfTrue="1" operator="equal">
      <formula>"-"</formula>
    </cfRule>
    <cfRule type="containsText" dxfId="1342" priority="63" stopIfTrue="1" operator="containsText" text="leer">
      <formula>NOT(ISERROR(SEARCH("leer",I15)))</formula>
    </cfRule>
  </conditionalFormatting>
  <conditionalFormatting sqref="I15">
    <cfRule type="cellIs" dxfId="1341" priority="60" stopIfTrue="1" operator="equal">
      <formula>"-"</formula>
    </cfRule>
    <cfRule type="containsText" dxfId="1340" priority="61" stopIfTrue="1" operator="containsText" text="leer">
      <formula>NOT(ISERROR(SEARCH("leer",I15)))</formula>
    </cfRule>
  </conditionalFormatting>
  <conditionalFormatting sqref="I15">
    <cfRule type="cellIs" dxfId="1339" priority="58" stopIfTrue="1" operator="equal">
      <formula>"-"</formula>
    </cfRule>
    <cfRule type="containsText" dxfId="1338" priority="59" stopIfTrue="1" operator="containsText" text="leer">
      <formula>NOT(ISERROR(SEARCH("leer",I15)))</formula>
    </cfRule>
  </conditionalFormatting>
  <conditionalFormatting sqref="I15">
    <cfRule type="cellIs" dxfId="1337" priority="56" stopIfTrue="1" operator="equal">
      <formula>"-"</formula>
    </cfRule>
    <cfRule type="containsText" dxfId="1336" priority="57" stopIfTrue="1" operator="containsText" text="leer">
      <formula>NOT(ISERROR(SEARCH("leer",I15)))</formula>
    </cfRule>
  </conditionalFormatting>
  <conditionalFormatting sqref="I15">
    <cfRule type="cellIs" dxfId="1335" priority="54" stopIfTrue="1" operator="equal">
      <formula>"-"</formula>
    </cfRule>
    <cfRule type="containsText" dxfId="1334" priority="55" stopIfTrue="1" operator="containsText" text="leer">
      <formula>NOT(ISERROR(SEARCH("leer",I15)))</formula>
    </cfRule>
  </conditionalFormatting>
  <conditionalFormatting sqref="K5:K14">
    <cfRule type="cellIs" dxfId="1333" priority="41" operator="equal">
      <formula>"-"</formula>
    </cfRule>
  </conditionalFormatting>
  <conditionalFormatting sqref="J5:J14">
    <cfRule type="cellIs" dxfId="1332" priority="39" stopIfTrue="1" operator="equal">
      <formula>"-"</formula>
    </cfRule>
    <cfRule type="containsText" dxfId="1331" priority="40" stopIfTrue="1" operator="containsText" text="leer">
      <formula>NOT(ISERROR(SEARCH("leer",J5)))</formula>
    </cfRule>
  </conditionalFormatting>
  <conditionalFormatting sqref="L13:P13">
    <cfRule type="cellIs" dxfId="1330" priority="38" operator="equal">
      <formula>"-"</formula>
    </cfRule>
  </conditionalFormatting>
  <conditionalFormatting sqref="L13:P13">
    <cfRule type="cellIs" dxfId="1329" priority="37" operator="equal">
      <formula>"-"</formula>
    </cfRule>
  </conditionalFormatting>
  <conditionalFormatting sqref="I5:I14">
    <cfRule type="cellIs" dxfId="1328" priority="35" stopIfTrue="1" operator="equal">
      <formula>"-"</formula>
    </cfRule>
    <cfRule type="containsText" dxfId="1327" priority="36" stopIfTrue="1" operator="containsText" text="leer">
      <formula>NOT(ISERROR(SEARCH("leer",I5)))</formula>
    </cfRule>
  </conditionalFormatting>
  <conditionalFormatting sqref="I5:I14">
    <cfRule type="cellIs" dxfId="1326" priority="33" stopIfTrue="1" operator="equal">
      <formula>"-"</formula>
    </cfRule>
    <cfRule type="containsText" dxfId="1325" priority="34" stopIfTrue="1" operator="containsText" text="leer">
      <formula>NOT(ISERROR(SEARCH("leer",I5)))</formula>
    </cfRule>
  </conditionalFormatting>
  <conditionalFormatting sqref="I5:I14">
    <cfRule type="cellIs" dxfId="1324" priority="31" stopIfTrue="1" operator="equal">
      <formula>"-"</formula>
    </cfRule>
    <cfRule type="containsText" dxfId="1323" priority="32" stopIfTrue="1" operator="containsText" text="leer">
      <formula>NOT(ISERROR(SEARCH("leer",I5)))</formula>
    </cfRule>
  </conditionalFormatting>
  <conditionalFormatting sqref="I5:I14">
    <cfRule type="cellIs" dxfId="1322" priority="29" stopIfTrue="1" operator="equal">
      <formula>"-"</formula>
    </cfRule>
    <cfRule type="containsText" dxfId="1321" priority="30" stopIfTrue="1" operator="containsText" text="leer">
      <formula>NOT(ISERROR(SEARCH("leer",I5)))</formula>
    </cfRule>
  </conditionalFormatting>
  <conditionalFormatting sqref="I5:I14">
    <cfRule type="cellIs" dxfId="1320" priority="27" stopIfTrue="1" operator="equal">
      <formula>"-"</formula>
    </cfRule>
    <cfRule type="containsText" dxfId="1319" priority="28" stopIfTrue="1" operator="containsText" text="leer">
      <formula>NOT(ISERROR(SEARCH("leer",I5)))</formula>
    </cfRule>
  </conditionalFormatting>
  <conditionalFormatting sqref="I5:I14">
    <cfRule type="cellIs" dxfId="1318" priority="25" stopIfTrue="1" operator="equal">
      <formula>"-"</formula>
    </cfRule>
    <cfRule type="containsText" dxfId="1317" priority="26" stopIfTrue="1" operator="containsText" text="leer">
      <formula>NOT(ISERROR(SEARCH("leer",I5)))</formula>
    </cfRule>
  </conditionalFormatting>
  <conditionalFormatting sqref="I5:I14">
    <cfRule type="cellIs" dxfId="1316" priority="23" stopIfTrue="1" operator="equal">
      <formula>"-"</formula>
    </cfRule>
    <cfRule type="containsText" dxfId="1315" priority="24" stopIfTrue="1" operator="containsText" text="leer">
      <formula>NOT(ISERROR(SEARCH("leer",I5)))</formula>
    </cfRule>
  </conditionalFormatting>
  <conditionalFormatting sqref="I5:I14">
    <cfRule type="cellIs" dxfId="1314" priority="21" stopIfTrue="1" operator="equal">
      <formula>"-"</formula>
    </cfRule>
    <cfRule type="containsText" dxfId="1313" priority="22" stopIfTrue="1" operator="containsText" text="leer">
      <formula>NOT(ISERROR(SEARCH("leer",I5)))</formula>
    </cfRule>
  </conditionalFormatting>
  <conditionalFormatting sqref="I5:I14">
    <cfRule type="cellIs" dxfId="1312" priority="19" stopIfTrue="1" operator="equal">
      <formula>"-"</formula>
    </cfRule>
    <cfRule type="containsText" dxfId="1311" priority="20" stopIfTrue="1" operator="containsText" text="leer">
      <formula>NOT(ISERROR(SEARCH("leer",I5)))</formula>
    </cfRule>
  </conditionalFormatting>
  <conditionalFormatting sqref="I5:I14">
    <cfRule type="cellIs" dxfId="1310" priority="17" stopIfTrue="1" operator="equal">
      <formula>"-"</formula>
    </cfRule>
    <cfRule type="containsText" dxfId="1309" priority="18" stopIfTrue="1" operator="containsText" text="leer">
      <formula>NOT(ISERROR(SEARCH("leer",I5)))</formula>
    </cfRule>
  </conditionalFormatting>
  <conditionalFormatting sqref="I5:I14">
    <cfRule type="cellIs" dxfId="1308" priority="15" stopIfTrue="1" operator="equal">
      <formula>"-"</formula>
    </cfRule>
    <cfRule type="containsText" dxfId="1307" priority="16" stopIfTrue="1" operator="containsText" text="leer">
      <formula>NOT(ISERROR(SEARCH("leer",I5)))</formula>
    </cfRule>
  </conditionalFormatting>
  <conditionalFormatting sqref="I5:I14">
    <cfRule type="cellIs" dxfId="1306" priority="13" stopIfTrue="1" operator="equal">
      <formula>"-"</formula>
    </cfRule>
    <cfRule type="containsText" dxfId="1305" priority="14" stopIfTrue="1" operator="containsText" text="leer">
      <formula>NOT(ISERROR(SEARCH("leer",I5)))</formula>
    </cfRule>
  </conditionalFormatting>
  <conditionalFormatting sqref="H5:H14">
    <cfRule type="cellIs" dxfId="1304" priority="11" stopIfTrue="1" operator="equal">
      <formula>"-"</formula>
    </cfRule>
    <cfRule type="containsText" dxfId="1303" priority="12" stopIfTrue="1" operator="containsText" text="leer">
      <formula>NOT(ISERROR(SEARCH("leer",H5)))</formula>
    </cfRule>
  </conditionalFormatting>
  <conditionalFormatting sqref="H5:H14">
    <cfRule type="cellIs" dxfId="1302" priority="10" stopIfTrue="1" operator="equal">
      <formula>"-"</formula>
    </cfRule>
  </conditionalFormatting>
  <conditionalFormatting sqref="H5:H14">
    <cfRule type="cellIs" dxfId="1301" priority="8" stopIfTrue="1" operator="equal">
      <formula>"-"</formula>
    </cfRule>
    <cfRule type="containsText" dxfId="1300" priority="9" stopIfTrue="1" operator="containsText" text="leer">
      <formula>NOT(ISERROR(SEARCH("leer",H5)))</formula>
    </cfRule>
  </conditionalFormatting>
  <conditionalFormatting sqref="H5:H14">
    <cfRule type="cellIs" dxfId="1299" priority="7" stopIfTrue="1" operator="equal">
      <formula>"-"</formula>
    </cfRule>
  </conditionalFormatting>
  <conditionalFormatting sqref="H5:H14">
    <cfRule type="cellIs" dxfId="1298" priority="5" stopIfTrue="1" operator="equal">
      <formula>"-"</formula>
    </cfRule>
    <cfRule type="containsText" dxfId="1297" priority="6" stopIfTrue="1" operator="containsText" text="leer">
      <formula>NOT(ISERROR(SEARCH("leer",H5)))</formula>
    </cfRule>
  </conditionalFormatting>
  <conditionalFormatting sqref="H5:H14">
    <cfRule type="cellIs" dxfId="1296" priority="4" stopIfTrue="1" operator="equal">
      <formula>"-"</formula>
    </cfRule>
  </conditionalFormatting>
  <conditionalFormatting sqref="H5:H14">
    <cfRule type="cellIs" dxfId="1295" priority="2" stopIfTrue="1" operator="equal">
      <formula>"-"</formula>
    </cfRule>
    <cfRule type="containsText" dxfId="1294" priority="3" stopIfTrue="1" operator="containsText" text="leer">
      <formula>NOT(ISERROR(SEARCH("leer",H5)))</formula>
    </cfRule>
  </conditionalFormatting>
  <conditionalFormatting sqref="H5:H14">
    <cfRule type="cellIs" dxfId="1293"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15"/>
  <sheetViews>
    <sheetView showRuler="0" zoomScale="70" zoomScaleNormal="70" workbookViewId="0"/>
  </sheetViews>
  <sheetFormatPr baseColWidth="10" defaultColWidth="11.42578125" defaultRowHeight="12.75" x14ac:dyDescent="0.2"/>
  <cols>
    <col min="1" max="1" width="21.85546875" style="5" customWidth="1"/>
    <col min="2" max="2" width="37.42578125" style="5" customWidth="1"/>
    <col min="3" max="3" width="11.42578125" style="5"/>
    <col min="4" max="5" width="12.28515625" style="8" customWidth="1"/>
    <col min="6" max="8" width="11.42578125" style="8" customWidth="1"/>
    <col min="9" max="16384" width="11.42578125" style="5"/>
  </cols>
  <sheetData>
    <row r="1" spans="1:17" x14ac:dyDescent="0.2">
      <c r="A1" s="92" t="s">
        <v>1457</v>
      </c>
      <c r="D1" s="5"/>
      <c r="E1" s="5"/>
      <c r="F1" s="5"/>
      <c r="G1" s="5"/>
      <c r="H1" s="5"/>
    </row>
    <row r="2" spans="1:17" x14ac:dyDescent="0.2">
      <c r="A2" s="92"/>
      <c r="D2" s="5"/>
      <c r="E2" s="5"/>
      <c r="F2" s="5"/>
      <c r="G2" s="5"/>
      <c r="H2" s="5"/>
    </row>
    <row r="3" spans="1:17" x14ac:dyDescent="0.2">
      <c r="A3" s="4" t="s">
        <v>1458</v>
      </c>
      <c r="B3" s="4"/>
      <c r="C3" s="5" t="s">
        <v>1459</v>
      </c>
      <c r="D3" s="5" t="s">
        <v>1460</v>
      </c>
      <c r="E3" s="4">
        <v>2004</v>
      </c>
      <c r="F3" s="4">
        <v>2005</v>
      </c>
      <c r="G3" s="4">
        <v>2006</v>
      </c>
      <c r="H3" s="4">
        <v>2007</v>
      </c>
      <c r="I3" s="23">
        <v>2008</v>
      </c>
      <c r="J3" s="23">
        <v>2009</v>
      </c>
      <c r="K3" s="23">
        <v>2010</v>
      </c>
      <c r="L3" s="23">
        <v>2011</v>
      </c>
      <c r="M3" s="23">
        <v>2012</v>
      </c>
      <c r="N3" s="23">
        <v>2013</v>
      </c>
      <c r="O3" s="4">
        <v>2014</v>
      </c>
      <c r="P3" s="314">
        <v>2015</v>
      </c>
    </row>
    <row r="4" spans="1:17" x14ac:dyDescent="0.2">
      <c r="E4" s="5"/>
      <c r="F4" s="5"/>
      <c r="G4" s="5"/>
      <c r="H4" s="5"/>
      <c r="M4" s="8"/>
      <c r="N4" s="8"/>
      <c r="O4" s="8"/>
      <c r="P4" s="307"/>
    </row>
    <row r="5" spans="1:17" x14ac:dyDescent="0.2">
      <c r="A5" s="4" t="s">
        <v>1461</v>
      </c>
      <c r="E5" s="5"/>
      <c r="F5" s="5"/>
      <c r="G5" s="5"/>
      <c r="H5" s="5"/>
      <c r="M5" s="8"/>
      <c r="N5" s="8"/>
      <c r="O5" s="8"/>
      <c r="P5" s="307"/>
    </row>
    <row r="6" spans="1:17" x14ac:dyDescent="0.2">
      <c r="A6" s="5" t="s">
        <v>1462</v>
      </c>
      <c r="B6" s="14" t="s">
        <v>1463</v>
      </c>
      <c r="C6" s="17">
        <v>1</v>
      </c>
      <c r="D6" s="8" t="s">
        <v>1464</v>
      </c>
      <c r="E6" s="68">
        <v>0.8</v>
      </c>
      <c r="F6" s="89">
        <v>0.75853436192007206</v>
      </c>
      <c r="G6" s="89">
        <v>0.72263723862857954</v>
      </c>
      <c r="H6" s="68">
        <v>0.7</v>
      </c>
      <c r="I6" s="68">
        <v>0.7</v>
      </c>
      <c r="J6" s="68">
        <v>0.6</v>
      </c>
      <c r="K6" s="89">
        <v>0.6</v>
      </c>
      <c r="L6" s="68">
        <v>0.7</v>
      </c>
      <c r="M6" s="165">
        <v>0.7</v>
      </c>
      <c r="N6" s="207">
        <v>0.7414526622821811</v>
      </c>
      <c r="O6" s="39">
        <v>0.6</v>
      </c>
      <c r="P6" s="310">
        <v>0.65583945381193698</v>
      </c>
      <c r="Q6" s="29"/>
    </row>
    <row r="7" spans="1:17" x14ac:dyDescent="0.2">
      <c r="A7" s="29" t="s">
        <v>1465</v>
      </c>
      <c r="B7" s="14" t="s">
        <v>1466</v>
      </c>
      <c r="C7" s="17">
        <v>1</v>
      </c>
      <c r="D7" s="8" t="s">
        <v>1467</v>
      </c>
      <c r="E7" s="68">
        <v>12.2</v>
      </c>
      <c r="F7" s="89">
        <v>11.456261211366733</v>
      </c>
      <c r="G7" s="89">
        <v>10.947345763682705</v>
      </c>
      <c r="H7" s="68">
        <v>10.8</v>
      </c>
      <c r="I7" s="89">
        <v>11</v>
      </c>
      <c r="J7" s="68">
        <v>11.4</v>
      </c>
      <c r="K7" s="89">
        <v>11</v>
      </c>
      <c r="L7" s="68">
        <v>11.3</v>
      </c>
      <c r="M7" s="165">
        <v>12.8</v>
      </c>
      <c r="N7" s="26">
        <v>12.746129869178008</v>
      </c>
      <c r="O7" s="39">
        <v>11.7</v>
      </c>
      <c r="P7" s="310">
        <v>11.784593634702301</v>
      </c>
      <c r="Q7" s="29"/>
    </row>
    <row r="8" spans="1:17" x14ac:dyDescent="0.2">
      <c r="A8" s="29" t="s">
        <v>1468</v>
      </c>
      <c r="B8" s="14" t="s">
        <v>1469</v>
      </c>
      <c r="C8" s="17">
        <v>1</v>
      </c>
      <c r="D8" s="8" t="s">
        <v>1470</v>
      </c>
      <c r="E8" s="68">
        <v>29.8</v>
      </c>
      <c r="F8" s="89">
        <v>28.273228971641984</v>
      </c>
      <c r="G8" s="89">
        <v>26.617106492079223</v>
      </c>
      <c r="H8" s="68">
        <v>25.5</v>
      </c>
      <c r="I8" s="68">
        <v>24.3</v>
      </c>
      <c r="J8" s="89">
        <v>23</v>
      </c>
      <c r="K8" s="89">
        <v>21.7</v>
      </c>
      <c r="L8" s="68">
        <v>20.3</v>
      </c>
      <c r="M8" s="165">
        <v>18.600000000000001</v>
      </c>
      <c r="N8" s="26">
        <v>18.596085994914251</v>
      </c>
      <c r="O8" s="39">
        <v>17.7</v>
      </c>
      <c r="P8" s="310">
        <v>17.344919140719298</v>
      </c>
      <c r="Q8" s="29"/>
    </row>
    <row r="9" spans="1:17" x14ac:dyDescent="0.2">
      <c r="A9" s="29" t="s">
        <v>1471</v>
      </c>
      <c r="B9" s="14" t="s">
        <v>1472</v>
      </c>
      <c r="C9" s="17">
        <v>1</v>
      </c>
      <c r="D9" s="8" t="s">
        <v>1473</v>
      </c>
      <c r="E9" s="68">
        <v>30.9</v>
      </c>
      <c r="F9" s="89">
        <v>31.863644294578354</v>
      </c>
      <c r="G9" s="89">
        <v>32.641711619999484</v>
      </c>
      <c r="H9" s="68">
        <v>33.200000000000003</v>
      </c>
      <c r="I9" s="68">
        <v>33.200000000000003</v>
      </c>
      <c r="J9" s="68">
        <v>33.4</v>
      </c>
      <c r="K9" s="89">
        <v>33.6</v>
      </c>
      <c r="L9" s="68">
        <v>33.6</v>
      </c>
      <c r="M9" s="165">
        <v>33.299999999999997</v>
      </c>
      <c r="N9" s="26">
        <v>33.341698738199248</v>
      </c>
      <c r="O9" s="39">
        <v>31.9</v>
      </c>
      <c r="P9" s="310">
        <v>30.374297438019401</v>
      </c>
      <c r="Q9" s="29"/>
    </row>
    <row r="10" spans="1:17" x14ac:dyDescent="0.2">
      <c r="A10" s="29" t="s">
        <v>1474</v>
      </c>
      <c r="B10" s="14" t="s">
        <v>1475</v>
      </c>
      <c r="C10" s="17">
        <v>1</v>
      </c>
      <c r="D10" s="8" t="s">
        <v>1476</v>
      </c>
      <c r="E10" s="68">
        <v>22.8</v>
      </c>
      <c r="F10" s="89">
        <v>23.920360332101513</v>
      </c>
      <c r="G10" s="89">
        <v>24.948244699802391</v>
      </c>
      <c r="H10" s="68">
        <v>26.1</v>
      </c>
      <c r="I10" s="68">
        <v>26.5</v>
      </c>
      <c r="J10" s="68">
        <v>26.7</v>
      </c>
      <c r="K10" s="89">
        <v>26.5</v>
      </c>
      <c r="L10" s="68">
        <v>26.9</v>
      </c>
      <c r="M10" s="165">
        <v>28.4</v>
      </c>
      <c r="N10" s="26">
        <v>28.424184389991645</v>
      </c>
      <c r="O10" s="39">
        <v>29.9</v>
      </c>
      <c r="P10" s="310">
        <v>30.6625633598841</v>
      </c>
      <c r="Q10" s="29"/>
    </row>
    <row r="11" spans="1:17" x14ac:dyDescent="0.2">
      <c r="A11" s="5" t="s">
        <v>1477</v>
      </c>
      <c r="B11" s="14" t="s">
        <v>1478</v>
      </c>
      <c r="C11" s="17">
        <v>1</v>
      </c>
      <c r="D11" s="8" t="s">
        <v>1479</v>
      </c>
      <c r="E11" s="68">
        <v>3.5</v>
      </c>
      <c r="F11" s="89">
        <v>3.7279727888489176</v>
      </c>
      <c r="G11" s="89">
        <v>4.1229521775503466</v>
      </c>
      <c r="H11" s="68">
        <v>3.7</v>
      </c>
      <c r="I11" s="68">
        <v>4.3</v>
      </c>
      <c r="J11" s="68">
        <v>4.9000000000000004</v>
      </c>
      <c r="K11" s="89">
        <v>6.6</v>
      </c>
      <c r="L11" s="68">
        <v>7.2</v>
      </c>
      <c r="M11" s="165">
        <v>6.2</v>
      </c>
      <c r="N11" s="26">
        <v>6.1504483454346666</v>
      </c>
      <c r="O11" s="39">
        <v>8.3000000000000007</v>
      </c>
      <c r="P11" s="310">
        <v>9.1777869728630108</v>
      </c>
      <c r="Q11" s="29"/>
    </row>
    <row r="12" spans="1:17" x14ac:dyDescent="0.2">
      <c r="A12" s="5" t="s">
        <v>1480</v>
      </c>
      <c r="B12" s="14" t="s">
        <v>1481</v>
      </c>
      <c r="C12" s="17">
        <v>1</v>
      </c>
      <c r="D12" s="8" t="s">
        <v>1482</v>
      </c>
      <c r="E12" s="68">
        <v>41.9</v>
      </c>
      <c r="F12" s="89">
        <v>42.3</v>
      </c>
      <c r="G12" s="89">
        <v>42.7</v>
      </c>
      <c r="H12" s="68">
        <v>42.9</v>
      </c>
      <c r="I12" s="68">
        <v>43.2</v>
      </c>
      <c r="J12" s="68">
        <v>43.4</v>
      </c>
      <c r="K12" s="89">
        <v>44.2</v>
      </c>
      <c r="L12" s="68">
        <v>44.4</v>
      </c>
      <c r="M12" s="165">
        <v>44.7</v>
      </c>
      <c r="N12" s="8">
        <v>44.8</v>
      </c>
      <c r="O12" s="39">
        <v>45.1</v>
      </c>
      <c r="P12" s="307">
        <v>45.3</v>
      </c>
      <c r="Q12" s="29"/>
    </row>
    <row r="13" spans="1:17" x14ac:dyDescent="0.2">
      <c r="C13" s="8"/>
      <c r="I13" s="8"/>
      <c r="J13" s="8"/>
      <c r="K13" s="8"/>
      <c r="L13" s="8"/>
      <c r="M13" s="8"/>
      <c r="N13" s="8"/>
      <c r="O13" s="8"/>
      <c r="P13" s="8"/>
    </row>
    <row r="14" spans="1:17" x14ac:dyDescent="0.2">
      <c r="A14" s="146"/>
      <c r="C14" s="8"/>
      <c r="I14" s="8"/>
      <c r="J14" s="8"/>
      <c r="K14" s="8"/>
      <c r="L14" s="8"/>
      <c r="M14" s="8"/>
      <c r="N14" s="8"/>
      <c r="O14" s="8"/>
      <c r="P14" s="8"/>
    </row>
    <row r="15" spans="1:17" x14ac:dyDescent="0.2">
      <c r="A15" s="196" t="s">
        <v>1483</v>
      </c>
      <c r="B15" s="129"/>
      <c r="C15" s="129"/>
      <c r="D15" s="129"/>
      <c r="E15" s="129"/>
      <c r="F15" s="129"/>
      <c r="G15" s="129"/>
      <c r="H15" s="129"/>
    </row>
  </sheetData>
  <phoneticPr fontId="13" type="noConversion"/>
  <conditionalFormatting sqref="K6:K12">
    <cfRule type="cellIs" dxfId="1292" priority="59" operator="equal">
      <formula>"-"</formula>
    </cfRule>
  </conditionalFormatting>
  <conditionalFormatting sqref="K6:K12">
    <cfRule type="cellIs" dxfId="1291" priority="58" operator="equal">
      <formula>"-"</formula>
    </cfRule>
  </conditionalFormatting>
  <conditionalFormatting sqref="K6:K12">
    <cfRule type="cellIs" dxfId="1290" priority="57" operator="equal">
      <formula>"-"</formula>
    </cfRule>
  </conditionalFormatting>
  <conditionalFormatting sqref="J6:J12">
    <cfRule type="cellIs" dxfId="1289" priority="55" stopIfTrue="1" operator="equal">
      <formula>"-"</formula>
    </cfRule>
    <cfRule type="containsText" dxfId="1288" priority="56" stopIfTrue="1" operator="containsText" text="leer">
      <formula>NOT(ISERROR(SEARCH("leer",J6)))</formula>
    </cfRule>
  </conditionalFormatting>
  <conditionalFormatting sqref="J6:J12">
    <cfRule type="cellIs" dxfId="1287" priority="53" stopIfTrue="1" operator="equal">
      <formula>"-"</formula>
    </cfRule>
    <cfRule type="containsText" dxfId="1286" priority="54" stopIfTrue="1" operator="containsText" text="leer">
      <formula>NOT(ISERROR(SEARCH("leer",J6)))</formula>
    </cfRule>
  </conditionalFormatting>
  <conditionalFormatting sqref="I6:I12">
    <cfRule type="cellIs" dxfId="1285" priority="51" stopIfTrue="1" operator="equal">
      <formula>"-"</formula>
    </cfRule>
    <cfRule type="containsText" dxfId="1284" priority="52" stopIfTrue="1" operator="containsText" text="leer">
      <formula>NOT(ISERROR(SEARCH("leer",I6)))</formula>
    </cfRule>
  </conditionalFormatting>
  <conditionalFormatting sqref="I6:I12">
    <cfRule type="cellIs" dxfId="1283" priority="49" stopIfTrue="1" operator="equal">
      <formula>"-"</formula>
    </cfRule>
    <cfRule type="containsText" dxfId="1282" priority="50" stopIfTrue="1" operator="containsText" text="leer">
      <formula>NOT(ISERROR(SEARCH("leer",I6)))</formula>
    </cfRule>
  </conditionalFormatting>
  <conditionalFormatting sqref="I6:I12">
    <cfRule type="cellIs" dxfId="1281" priority="47" stopIfTrue="1" operator="equal">
      <formula>"-"</formula>
    </cfRule>
    <cfRule type="containsText" dxfId="1280" priority="48" stopIfTrue="1" operator="containsText" text="leer">
      <formula>NOT(ISERROR(SEARCH("leer",I6)))</formula>
    </cfRule>
  </conditionalFormatting>
  <conditionalFormatting sqref="I6:I12">
    <cfRule type="cellIs" dxfId="1279" priority="45" stopIfTrue="1" operator="equal">
      <formula>"-"</formula>
    </cfRule>
    <cfRule type="containsText" dxfId="1278" priority="46" stopIfTrue="1" operator="containsText" text="leer">
      <formula>NOT(ISERROR(SEARCH("leer",I6)))</formula>
    </cfRule>
  </conditionalFormatting>
  <conditionalFormatting sqref="I6:I12">
    <cfRule type="cellIs" dxfId="1277" priority="43" stopIfTrue="1" operator="equal">
      <formula>"-"</formula>
    </cfRule>
    <cfRule type="containsText" dxfId="1276" priority="44" stopIfTrue="1" operator="containsText" text="leer">
      <formula>NOT(ISERROR(SEARCH("leer",I6)))</formula>
    </cfRule>
  </conditionalFormatting>
  <conditionalFormatting sqref="I6:I12">
    <cfRule type="cellIs" dxfId="1275" priority="41" stopIfTrue="1" operator="equal">
      <formula>"-"</formula>
    </cfRule>
    <cfRule type="containsText" dxfId="1274" priority="42" stopIfTrue="1" operator="containsText" text="leer">
      <formula>NOT(ISERROR(SEARCH("leer",I6)))</formula>
    </cfRule>
  </conditionalFormatting>
  <conditionalFormatting sqref="I6:I12">
    <cfRule type="cellIs" dxfId="1273" priority="39" stopIfTrue="1" operator="equal">
      <formula>"-"</formula>
    </cfRule>
    <cfRule type="containsText" dxfId="1272" priority="40" stopIfTrue="1" operator="containsText" text="leer">
      <formula>NOT(ISERROR(SEARCH("leer",I6)))</formula>
    </cfRule>
  </conditionalFormatting>
  <conditionalFormatting sqref="I6:I12">
    <cfRule type="cellIs" dxfId="1271" priority="37" stopIfTrue="1" operator="equal">
      <formula>"-"</formula>
    </cfRule>
    <cfRule type="containsText" dxfId="1270" priority="38" stopIfTrue="1" operator="containsText" text="leer">
      <formula>NOT(ISERROR(SEARCH("leer",I6)))</formula>
    </cfRule>
  </conditionalFormatting>
  <conditionalFormatting sqref="I6:I12">
    <cfRule type="cellIs" dxfId="1269" priority="35" stopIfTrue="1" operator="equal">
      <formula>"-"</formula>
    </cfRule>
    <cfRule type="containsText" dxfId="1268" priority="36" stopIfTrue="1" operator="containsText" text="leer">
      <formula>NOT(ISERROR(SEARCH("leer",I6)))</formula>
    </cfRule>
  </conditionalFormatting>
  <conditionalFormatting sqref="I6:I12">
    <cfRule type="cellIs" dxfId="1267" priority="33" stopIfTrue="1" operator="equal">
      <formula>"-"</formula>
    </cfRule>
    <cfRule type="containsText" dxfId="1266" priority="34" stopIfTrue="1" operator="containsText" text="leer">
      <formula>NOT(ISERROR(SEARCH("leer",I6)))</formula>
    </cfRule>
  </conditionalFormatting>
  <conditionalFormatting sqref="I6:I12">
    <cfRule type="cellIs" dxfId="1265" priority="31" stopIfTrue="1" operator="equal">
      <formula>"-"</formula>
    </cfRule>
    <cfRule type="containsText" dxfId="1264" priority="32" stopIfTrue="1" operator="containsText" text="leer">
      <formula>NOT(ISERROR(SEARCH("leer",I6)))</formula>
    </cfRule>
  </conditionalFormatting>
  <conditionalFormatting sqref="I6:I12">
    <cfRule type="cellIs" dxfId="1263" priority="29" stopIfTrue="1" operator="equal">
      <formula>"-"</formula>
    </cfRule>
    <cfRule type="containsText" dxfId="1262" priority="30" stopIfTrue="1" operator="containsText" text="leer">
      <formula>NOT(ISERROR(SEARCH("leer",I6)))</formula>
    </cfRule>
  </conditionalFormatting>
  <conditionalFormatting sqref="I6:I12">
    <cfRule type="cellIs" dxfId="1261" priority="27" stopIfTrue="1" operator="equal">
      <formula>"-"</formula>
    </cfRule>
    <cfRule type="containsText" dxfId="1260" priority="28" stopIfTrue="1" operator="containsText" text="leer">
      <formula>NOT(ISERROR(SEARCH("leer",I6)))</formula>
    </cfRule>
  </conditionalFormatting>
  <conditionalFormatting sqref="I6:I12">
    <cfRule type="cellIs" dxfId="1259" priority="25" stopIfTrue="1" operator="equal">
      <formula>"-"</formula>
    </cfRule>
    <cfRule type="containsText" dxfId="1258" priority="26" stopIfTrue="1" operator="containsText" text="leer">
      <formula>NOT(ISERROR(SEARCH("leer",I6)))</formula>
    </cfRule>
  </conditionalFormatting>
  <conditionalFormatting sqref="H6:H12">
    <cfRule type="cellIs" dxfId="1257" priority="23" stopIfTrue="1" operator="equal">
      <formula>"-"</formula>
    </cfRule>
    <cfRule type="containsText" dxfId="1256" priority="24" stopIfTrue="1" operator="containsText" text="leer">
      <formula>NOT(ISERROR(SEARCH("leer",H6)))</formula>
    </cfRule>
  </conditionalFormatting>
  <conditionalFormatting sqref="H6:H12">
    <cfRule type="cellIs" dxfId="1255" priority="22" stopIfTrue="1" operator="equal">
      <formula>"-"</formula>
    </cfRule>
  </conditionalFormatting>
  <conditionalFormatting sqref="H6:H12">
    <cfRule type="cellIs" dxfId="1254" priority="20" stopIfTrue="1" operator="equal">
      <formula>"-"</formula>
    </cfRule>
    <cfRule type="containsText" dxfId="1253" priority="21" stopIfTrue="1" operator="containsText" text="leer">
      <formula>NOT(ISERROR(SEARCH("leer",H6)))</formula>
    </cfRule>
  </conditionalFormatting>
  <conditionalFormatting sqref="H6:H12">
    <cfRule type="cellIs" dxfId="1252" priority="19" stopIfTrue="1" operator="equal">
      <formula>"-"</formula>
    </cfRule>
  </conditionalFormatting>
  <conditionalFormatting sqref="H6:H12">
    <cfRule type="cellIs" dxfId="1251" priority="17" stopIfTrue="1" operator="equal">
      <formula>"-"</formula>
    </cfRule>
    <cfRule type="containsText" dxfId="1250" priority="18" stopIfTrue="1" operator="containsText" text="leer">
      <formula>NOT(ISERROR(SEARCH("leer",H6)))</formula>
    </cfRule>
  </conditionalFormatting>
  <conditionalFormatting sqref="H6:H12">
    <cfRule type="cellIs" dxfId="1249" priority="16" stopIfTrue="1" operator="equal">
      <formula>"-"</formula>
    </cfRule>
  </conditionalFormatting>
  <conditionalFormatting sqref="H6:H12">
    <cfRule type="cellIs" dxfId="1248" priority="14" stopIfTrue="1" operator="equal">
      <formula>"-"</formula>
    </cfRule>
    <cfRule type="containsText" dxfId="1247" priority="15" stopIfTrue="1" operator="containsText" text="leer">
      <formula>NOT(ISERROR(SEARCH("leer",H6)))</formula>
    </cfRule>
  </conditionalFormatting>
  <conditionalFormatting sqref="H6:H12">
    <cfRule type="cellIs" dxfId="1246" priority="13" stopIfTrue="1" operator="equal">
      <formula>"-"</formula>
    </cfRule>
  </conditionalFormatting>
  <conditionalFormatting sqref="G6">
    <cfRule type="cellIs" dxfId="1245" priority="11" stopIfTrue="1" operator="equal">
      <formula>"-"</formula>
    </cfRule>
    <cfRule type="containsText" dxfId="1244" priority="12" stopIfTrue="1" operator="containsText" text="leer">
      <formula>NOT(ISERROR(SEARCH("leer",G6)))</formula>
    </cfRule>
  </conditionalFormatting>
  <conditionalFormatting sqref="G6">
    <cfRule type="cellIs" dxfId="1243" priority="10" stopIfTrue="1" operator="equal">
      <formula>"-"</formula>
    </cfRule>
  </conditionalFormatting>
  <conditionalFormatting sqref="G6">
    <cfRule type="cellIs" dxfId="1242" priority="8" stopIfTrue="1" operator="equal">
      <formula>"-"</formula>
    </cfRule>
    <cfRule type="containsText" dxfId="1241" priority="9" stopIfTrue="1" operator="containsText" text="leer">
      <formula>NOT(ISERROR(SEARCH("leer",G6)))</formula>
    </cfRule>
  </conditionalFormatting>
  <conditionalFormatting sqref="G6">
    <cfRule type="cellIs" dxfId="1240" priority="7" stopIfTrue="1" operator="equal">
      <formula>"-"</formula>
    </cfRule>
  </conditionalFormatting>
  <conditionalFormatting sqref="G6">
    <cfRule type="cellIs" dxfId="1239" priority="5" stopIfTrue="1" operator="equal">
      <formula>"-"</formula>
    </cfRule>
    <cfRule type="containsText" dxfId="1238" priority="6" stopIfTrue="1" operator="containsText" text="leer">
      <formula>NOT(ISERROR(SEARCH("leer",G6)))</formula>
    </cfRule>
  </conditionalFormatting>
  <conditionalFormatting sqref="G6">
    <cfRule type="cellIs" dxfId="1237" priority="4" stopIfTrue="1" operator="equal">
      <formula>"-"</formula>
    </cfRule>
  </conditionalFormatting>
  <conditionalFormatting sqref="G6">
    <cfRule type="cellIs" dxfId="1236" priority="2" stopIfTrue="1" operator="equal">
      <formula>"-"</formula>
    </cfRule>
    <cfRule type="containsText" dxfId="1235" priority="3" stopIfTrue="1" operator="containsText" text="leer">
      <formula>NOT(ISERROR(SEARCH("leer",G6)))</formula>
    </cfRule>
  </conditionalFormatting>
  <conditionalFormatting sqref="G6">
    <cfRule type="cellIs" dxfId="1234"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45"/>
  <sheetViews>
    <sheetView showRuler="0" zoomScale="70" zoomScaleNormal="70" workbookViewId="0"/>
  </sheetViews>
  <sheetFormatPr baseColWidth="10" defaultColWidth="11.42578125" defaultRowHeight="12.75" x14ac:dyDescent="0.2"/>
  <cols>
    <col min="1" max="1" width="41.42578125" customWidth="1"/>
    <col min="2" max="2" width="7.42578125" customWidth="1"/>
    <col min="3" max="3" width="8.85546875" customWidth="1"/>
    <col min="4" max="5" width="12.28515625" style="8" customWidth="1"/>
    <col min="6" max="8" width="11.42578125" style="8" customWidth="1"/>
    <col min="9" max="11" width="11.42578125" customWidth="1"/>
  </cols>
  <sheetData>
    <row r="1" spans="1:16" s="5" customFormat="1" x14ac:dyDescent="0.2">
      <c r="A1" s="92" t="s">
        <v>1484</v>
      </c>
    </row>
    <row r="2" spans="1:16" s="5" customFormat="1" x14ac:dyDescent="0.2">
      <c r="A2" s="92"/>
    </row>
    <row r="3" spans="1:16" x14ac:dyDescent="0.2">
      <c r="A3" s="4" t="s">
        <v>1485</v>
      </c>
      <c r="B3" s="4"/>
      <c r="C3" s="5" t="s">
        <v>1486</v>
      </c>
      <c r="D3" s="5" t="s">
        <v>1487</v>
      </c>
      <c r="E3" s="4">
        <v>2004</v>
      </c>
      <c r="F3" s="4">
        <v>2005</v>
      </c>
      <c r="G3" s="4">
        <v>2006</v>
      </c>
      <c r="H3" s="4">
        <v>2007</v>
      </c>
      <c r="I3" s="23">
        <v>2008</v>
      </c>
      <c r="J3" s="23">
        <v>2009</v>
      </c>
      <c r="K3" s="23">
        <v>2010</v>
      </c>
      <c r="L3" s="23">
        <v>2011</v>
      </c>
      <c r="M3" s="4">
        <v>2012</v>
      </c>
      <c r="N3" s="4">
        <v>2013</v>
      </c>
      <c r="O3" s="4">
        <v>2014</v>
      </c>
      <c r="P3" s="314">
        <v>2015</v>
      </c>
    </row>
    <row r="4" spans="1:16" x14ac:dyDescent="0.2">
      <c r="A4" s="4"/>
      <c r="B4" s="4"/>
      <c r="C4" s="8"/>
      <c r="E4" s="4"/>
      <c r="F4" s="4"/>
      <c r="G4" s="4"/>
      <c r="H4" s="4"/>
      <c r="I4" s="23"/>
      <c r="J4" s="23"/>
      <c r="K4" s="8"/>
      <c r="L4" s="8"/>
      <c r="M4" s="8"/>
      <c r="N4" s="8"/>
      <c r="O4" s="8"/>
      <c r="P4" s="307"/>
    </row>
    <row r="5" spans="1:16" x14ac:dyDescent="0.2">
      <c r="A5" s="4" t="s">
        <v>1488</v>
      </c>
      <c r="B5" s="5"/>
      <c r="C5" s="8"/>
      <c r="E5" s="5"/>
      <c r="F5" s="5"/>
      <c r="G5" s="5"/>
      <c r="H5" s="5"/>
      <c r="I5" s="8"/>
      <c r="J5" s="8"/>
      <c r="K5" s="8"/>
      <c r="L5" s="8"/>
      <c r="M5" s="8"/>
      <c r="N5" s="8"/>
      <c r="O5" s="8"/>
      <c r="P5" s="307"/>
    </row>
    <row r="6" spans="1:16" x14ac:dyDescent="0.2">
      <c r="A6" s="5" t="s">
        <v>1489</v>
      </c>
      <c r="B6" s="5" t="s">
        <v>1490</v>
      </c>
      <c r="C6" s="8">
        <v>1</v>
      </c>
      <c r="D6" s="8" t="s">
        <v>1491</v>
      </c>
      <c r="E6" s="333">
        <v>23.5</v>
      </c>
      <c r="F6" s="342">
        <v>23.8</v>
      </c>
      <c r="G6" s="342">
        <v>23.4</v>
      </c>
      <c r="H6" s="342">
        <v>23.3</v>
      </c>
      <c r="I6" s="343">
        <v>22.8</v>
      </c>
      <c r="J6" s="343">
        <v>20.9</v>
      </c>
      <c r="K6" s="89">
        <v>26.4</v>
      </c>
      <c r="L6" s="68">
        <v>26.2</v>
      </c>
      <c r="M6" s="165">
        <v>25.4</v>
      </c>
      <c r="N6" s="8">
        <v>25.2</v>
      </c>
      <c r="O6" s="39">
        <v>24.5</v>
      </c>
      <c r="P6" s="310">
        <v>24</v>
      </c>
    </row>
    <row r="7" spans="1:16" x14ac:dyDescent="0.2">
      <c r="A7" s="5" t="s">
        <v>1492</v>
      </c>
      <c r="B7" s="5" t="s">
        <v>1493</v>
      </c>
      <c r="C7" s="8">
        <v>1</v>
      </c>
      <c r="D7" s="8" t="s">
        <v>1494</v>
      </c>
      <c r="E7" s="333">
        <v>18.100000000000001</v>
      </c>
      <c r="F7" s="342">
        <v>18.899999999999999</v>
      </c>
      <c r="G7" s="342">
        <v>19.899999999999999</v>
      </c>
      <c r="H7" s="342">
        <v>20.6</v>
      </c>
      <c r="I7" s="343">
        <v>21.5</v>
      </c>
      <c r="J7" s="343">
        <v>22.9</v>
      </c>
      <c r="K7" s="89">
        <v>21.6</v>
      </c>
      <c r="L7" s="68">
        <v>22.4</v>
      </c>
      <c r="M7" s="165">
        <v>23.2</v>
      </c>
      <c r="N7" s="8">
        <v>23.9</v>
      </c>
      <c r="O7" s="39">
        <v>24.5</v>
      </c>
      <c r="P7" s="307">
        <v>24.8</v>
      </c>
    </row>
    <row r="8" spans="1:16" x14ac:dyDescent="0.2">
      <c r="A8" s="5" t="s">
        <v>1495</v>
      </c>
      <c r="B8" s="5" t="s">
        <v>1496</v>
      </c>
      <c r="C8" s="8">
        <v>1</v>
      </c>
      <c r="D8" s="8" t="s">
        <v>1497</v>
      </c>
      <c r="E8" s="343">
        <v>58.4</v>
      </c>
      <c r="F8" s="343">
        <v>57.3</v>
      </c>
      <c r="G8" s="343">
        <v>56.7</v>
      </c>
      <c r="H8" s="343">
        <v>56.099999999999994</v>
      </c>
      <c r="I8" s="343">
        <v>55.7</v>
      </c>
      <c r="J8" s="343">
        <v>56.2</v>
      </c>
      <c r="K8" s="89">
        <v>52</v>
      </c>
      <c r="L8" s="68">
        <v>51.4</v>
      </c>
      <c r="M8" s="165">
        <v>51.4</v>
      </c>
      <c r="N8" s="8">
        <v>50.9</v>
      </c>
      <c r="O8" s="39">
        <v>50.9</v>
      </c>
      <c r="P8" s="307">
        <v>51.2</v>
      </c>
    </row>
    <row r="9" spans="1:16" x14ac:dyDescent="0.2">
      <c r="A9" s="5"/>
      <c r="B9" s="5"/>
      <c r="C9" s="8"/>
      <c r="E9" s="342"/>
      <c r="F9" s="342"/>
      <c r="G9" s="342"/>
      <c r="H9" s="342"/>
      <c r="I9" s="343"/>
      <c r="J9" s="343"/>
      <c r="K9" s="26"/>
      <c r="L9" s="26"/>
      <c r="M9" s="8"/>
      <c r="N9" s="8"/>
      <c r="O9" s="39"/>
      <c r="P9" s="307"/>
    </row>
    <row r="10" spans="1:16" x14ac:dyDescent="0.2">
      <c r="A10" s="4" t="s">
        <v>1498</v>
      </c>
      <c r="B10" s="5"/>
      <c r="C10" s="8"/>
      <c r="D10" s="23"/>
      <c r="E10" s="342"/>
      <c r="F10" s="342"/>
      <c r="G10" s="342"/>
      <c r="H10" s="342"/>
      <c r="I10" s="343"/>
      <c r="J10" s="343"/>
      <c r="K10" s="26"/>
      <c r="L10" s="26"/>
      <c r="M10" s="23"/>
      <c r="N10" s="23"/>
      <c r="O10" s="242"/>
      <c r="P10" s="306"/>
    </row>
    <row r="11" spans="1:16" x14ac:dyDescent="0.2">
      <c r="A11" s="5" t="s">
        <v>1499</v>
      </c>
      <c r="B11" s="5" t="s">
        <v>1500</v>
      </c>
      <c r="C11" s="8">
        <v>1</v>
      </c>
      <c r="D11" s="8" t="s">
        <v>1501</v>
      </c>
      <c r="E11" s="333">
        <v>6.6</v>
      </c>
      <c r="F11" s="342">
        <v>6.9</v>
      </c>
      <c r="G11" s="342">
        <v>6.6</v>
      </c>
      <c r="H11" s="342">
        <v>6.8</v>
      </c>
      <c r="I11" s="343">
        <v>7.7</v>
      </c>
      <c r="J11" s="343">
        <v>7.2</v>
      </c>
      <c r="K11" s="89">
        <v>15.2</v>
      </c>
      <c r="L11" s="68">
        <v>16.3</v>
      </c>
      <c r="M11" s="165">
        <v>16.3</v>
      </c>
      <c r="N11" s="8">
        <v>16.7</v>
      </c>
      <c r="O11" s="39">
        <v>16.5</v>
      </c>
      <c r="P11" s="307">
        <v>16.5</v>
      </c>
    </row>
    <row r="12" spans="1:16" x14ac:dyDescent="0.2">
      <c r="A12" s="5" t="s">
        <v>1502</v>
      </c>
      <c r="B12" s="5" t="s">
        <v>1503</v>
      </c>
      <c r="C12" s="8">
        <v>1</v>
      </c>
      <c r="D12" s="8" t="s">
        <v>1504</v>
      </c>
      <c r="E12" s="333">
        <v>7.1</v>
      </c>
      <c r="F12" s="342">
        <v>7.6</v>
      </c>
      <c r="G12" s="342">
        <v>8.1999999999999993</v>
      </c>
      <c r="H12" s="342">
        <v>9</v>
      </c>
      <c r="I12" s="343">
        <v>9.8000000000000007</v>
      </c>
      <c r="J12" s="343">
        <v>10.1</v>
      </c>
      <c r="K12" s="89">
        <v>9.3000000000000007</v>
      </c>
      <c r="L12" s="68">
        <v>9.8000000000000007</v>
      </c>
      <c r="M12" s="165">
        <v>10.3</v>
      </c>
      <c r="N12" s="8">
        <v>10.8</v>
      </c>
      <c r="O12" s="39">
        <v>11.4</v>
      </c>
      <c r="P12" s="307">
        <v>11.3</v>
      </c>
    </row>
    <row r="13" spans="1:16" x14ac:dyDescent="0.2">
      <c r="A13" s="5" t="s">
        <v>1505</v>
      </c>
      <c r="B13" s="5" t="s">
        <v>1506</v>
      </c>
      <c r="C13" s="8">
        <v>1</v>
      </c>
      <c r="D13" s="8" t="s">
        <v>1507</v>
      </c>
      <c r="E13" s="343">
        <v>86.3</v>
      </c>
      <c r="F13" s="343">
        <v>85.5</v>
      </c>
      <c r="G13" s="343">
        <v>85.2</v>
      </c>
      <c r="H13" s="343">
        <v>84.2</v>
      </c>
      <c r="I13" s="343">
        <v>82.5</v>
      </c>
      <c r="J13" s="343">
        <v>82.7</v>
      </c>
      <c r="K13" s="89">
        <v>75.5</v>
      </c>
      <c r="L13" s="68">
        <v>73.900000000000006</v>
      </c>
      <c r="M13" s="165">
        <v>73.400000000000006</v>
      </c>
      <c r="N13" s="8">
        <v>72.5</v>
      </c>
      <c r="O13" s="39">
        <v>72.099999999999994</v>
      </c>
      <c r="P13" s="307">
        <v>72.2</v>
      </c>
    </row>
    <row r="14" spans="1:16" x14ac:dyDescent="0.2">
      <c r="A14" s="5"/>
      <c r="B14" s="5"/>
      <c r="C14" s="8"/>
      <c r="D14" s="8" t="s">
        <v>1508</v>
      </c>
      <c r="E14" s="342"/>
      <c r="F14" s="342"/>
      <c r="G14" s="342"/>
      <c r="H14" s="342"/>
      <c r="I14" s="343"/>
      <c r="J14" s="343"/>
      <c r="K14" s="26"/>
      <c r="L14" s="26"/>
      <c r="M14" s="8"/>
      <c r="N14" s="8"/>
      <c r="O14" s="39"/>
      <c r="P14" s="307"/>
    </row>
    <row r="15" spans="1:16" x14ac:dyDescent="0.2">
      <c r="A15" s="4" t="s">
        <v>1509</v>
      </c>
      <c r="B15" s="5"/>
      <c r="C15" s="8"/>
      <c r="E15" s="342"/>
      <c r="F15" s="342"/>
      <c r="G15" s="342"/>
      <c r="H15" s="342"/>
      <c r="I15" s="343"/>
      <c r="J15" s="343"/>
      <c r="K15" s="26"/>
      <c r="L15" s="26"/>
      <c r="M15" s="8"/>
      <c r="N15" s="8"/>
      <c r="O15" s="39"/>
      <c r="P15" s="307"/>
    </row>
    <row r="16" spans="1:16" x14ac:dyDescent="0.2">
      <c r="A16" s="5" t="s">
        <v>1510</v>
      </c>
      <c r="B16" s="5" t="s">
        <v>1511</v>
      </c>
      <c r="C16" s="8">
        <v>1</v>
      </c>
      <c r="D16" s="8" t="s">
        <v>1512</v>
      </c>
      <c r="E16" s="333">
        <v>41.6</v>
      </c>
      <c r="F16" s="342">
        <v>41.7</v>
      </c>
      <c r="G16" s="342">
        <v>41.1</v>
      </c>
      <c r="H16" s="342">
        <v>40.6</v>
      </c>
      <c r="I16" s="343">
        <v>38.700000000000003</v>
      </c>
      <c r="J16" s="343">
        <v>35.5</v>
      </c>
      <c r="K16" s="89">
        <v>38.4</v>
      </c>
      <c r="L16" s="68">
        <v>37.1</v>
      </c>
      <c r="M16" s="165">
        <v>35.6</v>
      </c>
      <c r="N16" s="8">
        <v>34.6</v>
      </c>
      <c r="O16" s="39">
        <v>33.5</v>
      </c>
      <c r="P16" s="307">
        <v>32.4</v>
      </c>
    </row>
    <row r="17" spans="1:16" x14ac:dyDescent="0.2">
      <c r="A17" s="5" t="s">
        <v>1513</v>
      </c>
      <c r="B17" s="5" t="s">
        <v>1514</v>
      </c>
      <c r="C17" s="8">
        <v>1</v>
      </c>
      <c r="D17" s="8" t="s">
        <v>1515</v>
      </c>
      <c r="E17" s="333">
        <v>30</v>
      </c>
      <c r="F17" s="342">
        <v>30.8</v>
      </c>
      <c r="G17" s="342">
        <v>32.1</v>
      </c>
      <c r="H17" s="342">
        <v>32.700000000000003</v>
      </c>
      <c r="I17" s="343">
        <v>33.9</v>
      </c>
      <c r="J17" s="343">
        <v>36.5</v>
      </c>
      <c r="K17" s="89">
        <v>35.1</v>
      </c>
      <c r="L17" s="68">
        <v>36.1</v>
      </c>
      <c r="M17" s="165">
        <v>37.4</v>
      </c>
      <c r="N17" s="8">
        <v>38.4</v>
      </c>
      <c r="O17" s="39">
        <v>39.299999999999997</v>
      </c>
      <c r="P17" s="310">
        <v>40</v>
      </c>
    </row>
    <row r="18" spans="1:16" x14ac:dyDescent="0.2">
      <c r="A18" s="5" t="s">
        <v>1516</v>
      </c>
      <c r="B18" s="5" t="s">
        <v>1517</v>
      </c>
      <c r="C18" s="8">
        <v>1</v>
      </c>
      <c r="D18" s="8" t="s">
        <v>1518</v>
      </c>
      <c r="E18" s="343">
        <v>28.400000000000006</v>
      </c>
      <c r="F18" s="343">
        <v>27.5</v>
      </c>
      <c r="G18" s="343">
        <v>26.799999999999997</v>
      </c>
      <c r="H18" s="343">
        <v>26.699999999999989</v>
      </c>
      <c r="I18" s="343">
        <v>27.400000000000006</v>
      </c>
      <c r="J18" s="333">
        <v>28</v>
      </c>
      <c r="K18" s="89">
        <v>26.5</v>
      </c>
      <c r="L18" s="68">
        <v>26.8</v>
      </c>
      <c r="M18" s="207">
        <v>27</v>
      </c>
      <c r="N18" s="8">
        <v>27</v>
      </c>
      <c r="O18" s="39">
        <v>27.2</v>
      </c>
      <c r="P18" s="307">
        <v>27.6</v>
      </c>
    </row>
    <row r="19" spans="1:16" x14ac:dyDescent="0.2">
      <c r="A19" s="5"/>
      <c r="B19" s="5"/>
      <c r="C19" s="8"/>
      <c r="E19" s="342"/>
      <c r="F19" s="342"/>
      <c r="G19" s="342"/>
      <c r="H19" s="342"/>
      <c r="I19" s="343"/>
      <c r="J19" s="343"/>
      <c r="K19" s="26"/>
      <c r="L19" s="26"/>
      <c r="M19" s="8"/>
      <c r="N19" s="8"/>
      <c r="O19" s="39"/>
      <c r="P19" s="307"/>
    </row>
    <row r="20" spans="1:16" x14ac:dyDescent="0.2">
      <c r="A20" s="4" t="s">
        <v>1519</v>
      </c>
      <c r="B20" s="5"/>
      <c r="C20" s="8"/>
      <c r="E20" s="342"/>
      <c r="F20" s="342"/>
      <c r="G20" s="342"/>
      <c r="H20" s="342"/>
      <c r="I20" s="343"/>
      <c r="J20" s="342"/>
      <c r="K20" s="26"/>
      <c r="L20" s="26"/>
      <c r="M20" s="8"/>
      <c r="N20" s="8"/>
      <c r="O20" s="39"/>
      <c r="P20" s="307"/>
    </row>
    <row r="21" spans="1:16" x14ac:dyDescent="0.2">
      <c r="A21" s="5" t="s">
        <v>1520</v>
      </c>
      <c r="B21" s="5" t="s">
        <v>1521</v>
      </c>
      <c r="C21" s="165" t="s">
        <v>1522</v>
      </c>
      <c r="D21" s="8" t="s">
        <v>1523</v>
      </c>
      <c r="E21" s="165" t="s">
        <v>2381</v>
      </c>
      <c r="F21" s="165" t="s">
        <v>2381</v>
      </c>
      <c r="G21" s="165" t="s">
        <v>2381</v>
      </c>
      <c r="H21" s="165" t="s">
        <v>2381</v>
      </c>
      <c r="I21" s="333">
        <v>7.4321837240937825</v>
      </c>
      <c r="J21" s="333">
        <v>7.9040128065017621</v>
      </c>
      <c r="K21" s="89">
        <v>7.5500428422476169</v>
      </c>
      <c r="L21" s="89">
        <v>7.8</v>
      </c>
      <c r="M21" s="165">
        <v>7.6</v>
      </c>
      <c r="N21" s="8">
        <v>7.8</v>
      </c>
      <c r="O21" s="39">
        <v>8.4</v>
      </c>
      <c r="P21" s="307">
        <v>8.6999999999999993</v>
      </c>
    </row>
    <row r="22" spans="1:16" x14ac:dyDescent="0.2">
      <c r="A22" s="5" t="s">
        <v>1524</v>
      </c>
      <c r="B22" s="5" t="s">
        <v>1525</v>
      </c>
      <c r="C22" s="165" t="s">
        <v>1526</v>
      </c>
      <c r="D22" s="8" t="s">
        <v>1527</v>
      </c>
      <c r="E22" s="165" t="s">
        <v>2381</v>
      </c>
      <c r="F22" s="165" t="s">
        <v>2381</v>
      </c>
      <c r="G22" s="165" t="s">
        <v>2381</v>
      </c>
      <c r="H22" s="165" t="s">
        <v>2381</v>
      </c>
      <c r="I22" s="333">
        <v>3.7338018888644844</v>
      </c>
      <c r="J22" s="333">
        <v>3.7744993505612312</v>
      </c>
      <c r="K22" s="89">
        <v>3.2079841416262682</v>
      </c>
      <c r="L22" s="89">
        <v>3.2753661087866108</v>
      </c>
      <c r="M22" s="165">
        <v>3.6</v>
      </c>
      <c r="N22" s="8">
        <v>3.6</v>
      </c>
      <c r="O22" s="39">
        <v>3.7</v>
      </c>
      <c r="P22" s="307">
        <v>3.8</v>
      </c>
    </row>
    <row r="23" spans="1:16" x14ac:dyDescent="0.2">
      <c r="A23" s="5" t="s">
        <v>1528</v>
      </c>
      <c r="B23" s="5" t="s">
        <v>1529</v>
      </c>
      <c r="C23" s="165" t="s">
        <v>1530</v>
      </c>
      <c r="D23" s="8" t="s">
        <v>1531</v>
      </c>
      <c r="E23" s="165" t="s">
        <v>2381</v>
      </c>
      <c r="F23" s="165" t="s">
        <v>2381</v>
      </c>
      <c r="G23" s="165" t="s">
        <v>2381</v>
      </c>
      <c r="H23" s="165" t="s">
        <v>2381</v>
      </c>
      <c r="I23" s="333">
        <v>22.319591803677003</v>
      </c>
      <c r="J23" s="333">
        <v>23.55229687266198</v>
      </c>
      <c r="K23" s="89">
        <v>23.28856624319419</v>
      </c>
      <c r="L23" s="89">
        <v>23.5</v>
      </c>
      <c r="M23" s="165">
        <v>22.1</v>
      </c>
      <c r="N23" s="8">
        <v>22.2</v>
      </c>
      <c r="O23" s="39">
        <v>24.6</v>
      </c>
      <c r="P23" s="307">
        <v>25.3</v>
      </c>
    </row>
    <row r="24" spans="1:16" x14ac:dyDescent="0.2">
      <c r="A24" s="5"/>
      <c r="B24" s="5"/>
      <c r="C24" s="8"/>
      <c r="I24" s="8"/>
      <c r="J24" s="8"/>
      <c r="K24" s="61"/>
      <c r="L24" s="61"/>
      <c r="M24" s="61"/>
      <c r="N24" s="61"/>
      <c r="O24" s="61"/>
      <c r="P24" s="61"/>
    </row>
    <row r="25" spans="1:16" x14ac:dyDescent="0.2">
      <c r="A25" s="5"/>
      <c r="B25" s="5"/>
      <c r="C25" s="8"/>
      <c r="I25" s="8"/>
      <c r="J25" s="8"/>
      <c r="K25" s="61"/>
      <c r="L25" s="61"/>
      <c r="M25" s="61"/>
      <c r="N25" s="61"/>
      <c r="O25" s="61"/>
      <c r="P25" s="61"/>
    </row>
    <row r="26" spans="1:16" x14ac:dyDescent="0.2">
      <c r="A26" s="196" t="s">
        <v>1532</v>
      </c>
      <c r="B26" s="129"/>
      <c r="C26" s="129"/>
      <c r="D26" s="129"/>
      <c r="E26" s="129"/>
      <c r="F26" s="129"/>
      <c r="G26" s="129"/>
      <c r="H26" s="129"/>
      <c r="I26" s="8"/>
      <c r="J26" s="8"/>
      <c r="K26" s="26"/>
      <c r="L26" s="26"/>
      <c r="M26" s="26"/>
      <c r="N26" s="26"/>
      <c r="O26" s="26"/>
      <c r="P26" s="26"/>
    </row>
    <row r="27" spans="1:16" x14ac:dyDescent="0.2">
      <c r="A27" s="129" t="s">
        <v>1533</v>
      </c>
      <c r="B27" s="190"/>
      <c r="C27" s="190"/>
      <c r="D27" s="190"/>
      <c r="E27" s="190"/>
      <c r="F27" s="190"/>
      <c r="G27" s="190"/>
      <c r="H27" s="190"/>
      <c r="I27" s="8"/>
      <c r="J27" s="8"/>
      <c r="K27" s="8"/>
      <c r="L27" s="8"/>
      <c r="M27" s="8"/>
      <c r="N27" s="8"/>
      <c r="O27" s="8"/>
      <c r="P27" s="8"/>
    </row>
    <row r="28" spans="1:16" x14ac:dyDescent="0.2">
      <c r="A28" s="5"/>
      <c r="B28" s="5"/>
      <c r="C28" s="8"/>
      <c r="I28" s="8"/>
      <c r="J28" s="8"/>
      <c r="K28" s="61"/>
      <c r="L28" s="61"/>
      <c r="M28" s="61"/>
      <c r="N28" s="61"/>
      <c r="O28" s="61"/>
      <c r="P28" s="61"/>
    </row>
    <row r="29" spans="1:16" x14ac:dyDescent="0.2">
      <c r="A29" s="5"/>
      <c r="B29" s="5"/>
      <c r="C29" s="8"/>
      <c r="I29" s="8"/>
      <c r="J29" s="8"/>
      <c r="K29" s="61"/>
      <c r="L29" s="61"/>
      <c r="M29" s="84"/>
      <c r="N29" s="61"/>
      <c r="O29" s="61"/>
      <c r="P29" s="61"/>
    </row>
    <row r="30" spans="1:16" x14ac:dyDescent="0.2">
      <c r="A30" s="5"/>
      <c r="B30" s="5"/>
      <c r="C30" s="8"/>
      <c r="I30" s="8"/>
      <c r="J30" s="8"/>
      <c r="K30" s="61"/>
      <c r="L30" s="61"/>
      <c r="M30" s="61"/>
      <c r="N30" s="61"/>
      <c r="O30" s="61"/>
      <c r="P30" s="61"/>
    </row>
    <row r="31" spans="1:16" x14ac:dyDescent="0.2">
      <c r="A31" s="5"/>
      <c r="B31" s="5"/>
      <c r="C31" s="8"/>
      <c r="I31" s="8"/>
      <c r="J31" s="8"/>
      <c r="K31" s="26"/>
      <c r="L31" s="26"/>
      <c r="M31" s="26"/>
      <c r="N31" s="26"/>
      <c r="O31" s="26"/>
      <c r="P31" s="26"/>
    </row>
    <row r="32" spans="1:16" x14ac:dyDescent="0.2">
      <c r="A32" s="4"/>
      <c r="B32" s="5"/>
      <c r="C32" s="8"/>
      <c r="I32" s="8"/>
      <c r="J32" s="8"/>
      <c r="K32" s="8"/>
      <c r="L32" s="8"/>
      <c r="M32" s="8"/>
      <c r="N32" s="8"/>
      <c r="O32" s="8"/>
      <c r="P32" s="8"/>
    </row>
    <row r="33" spans="1:16" x14ac:dyDescent="0.2">
      <c r="A33" s="5"/>
      <c r="B33" s="5"/>
      <c r="C33" s="8"/>
      <c r="I33" s="8"/>
      <c r="J33" s="8"/>
      <c r="K33" s="61"/>
      <c r="L33" s="61"/>
      <c r="M33" s="61"/>
      <c r="N33" s="61"/>
      <c r="O33" s="61"/>
      <c r="P33" s="61"/>
    </row>
    <row r="34" spans="1:16" x14ac:dyDescent="0.2">
      <c r="A34" s="5"/>
      <c r="B34" s="5"/>
      <c r="C34" s="8"/>
      <c r="I34" s="8"/>
      <c r="J34" s="8"/>
      <c r="K34" s="61"/>
      <c r="L34" s="61"/>
      <c r="M34" s="61"/>
      <c r="N34" s="61"/>
      <c r="O34" s="61"/>
      <c r="P34" s="84"/>
    </row>
    <row r="35" spans="1:16" x14ac:dyDescent="0.2">
      <c r="A35" s="5"/>
      <c r="B35" s="5"/>
      <c r="C35" s="8"/>
      <c r="I35" s="8"/>
      <c r="J35" s="8"/>
      <c r="K35" s="84"/>
      <c r="L35" s="61"/>
      <c r="M35" s="61"/>
      <c r="N35" s="61"/>
      <c r="O35" s="61"/>
      <c r="P35" s="61"/>
    </row>
    <row r="36" spans="1:16" x14ac:dyDescent="0.2">
      <c r="A36" s="5"/>
      <c r="B36" s="5"/>
      <c r="C36" s="8"/>
      <c r="I36" s="8"/>
      <c r="J36" s="8"/>
      <c r="K36" s="26"/>
      <c r="L36" s="26"/>
      <c r="M36" s="26"/>
      <c r="N36" s="26"/>
      <c r="O36" s="26"/>
      <c r="P36" s="26"/>
    </row>
    <row r="37" spans="1:16" x14ac:dyDescent="0.2">
      <c r="A37" s="4"/>
      <c r="B37" s="5"/>
      <c r="C37" s="8"/>
      <c r="I37" s="8"/>
      <c r="J37" s="8"/>
      <c r="K37" s="8"/>
      <c r="L37" s="8"/>
      <c r="M37" s="8"/>
      <c r="N37" s="8"/>
      <c r="O37" s="8"/>
      <c r="P37" s="8"/>
    </row>
    <row r="38" spans="1:16" x14ac:dyDescent="0.2">
      <c r="A38" s="5"/>
      <c r="B38" s="5"/>
      <c r="C38" s="8"/>
      <c r="I38" s="8"/>
      <c r="J38" s="8"/>
      <c r="K38" s="61"/>
      <c r="L38" s="61"/>
      <c r="M38" s="84"/>
      <c r="N38" s="61"/>
      <c r="O38" s="61"/>
      <c r="P38" s="61"/>
    </row>
    <row r="39" spans="1:16" x14ac:dyDescent="0.2">
      <c r="A39" s="5"/>
      <c r="B39" s="5"/>
      <c r="C39" s="8"/>
      <c r="I39" s="8"/>
      <c r="J39" s="8"/>
      <c r="K39" s="84"/>
      <c r="L39" s="84"/>
      <c r="M39" s="84"/>
      <c r="N39" s="84"/>
      <c r="O39" s="84"/>
      <c r="P39" s="84"/>
    </row>
    <row r="40" spans="1:16" x14ac:dyDescent="0.2">
      <c r="A40" s="5"/>
      <c r="B40" s="5"/>
      <c r="C40" s="8"/>
      <c r="I40" s="8"/>
      <c r="J40" s="8"/>
      <c r="K40" s="61"/>
      <c r="L40" s="61"/>
      <c r="M40" s="61"/>
      <c r="N40" s="61"/>
      <c r="O40" s="61"/>
      <c r="P40" s="61"/>
    </row>
    <row r="41" spans="1:16" x14ac:dyDescent="0.2">
      <c r="A41" s="5"/>
      <c r="B41" s="5"/>
      <c r="C41" s="5"/>
      <c r="I41" s="5"/>
      <c r="J41" s="5"/>
      <c r="K41" s="5"/>
      <c r="L41" s="5"/>
      <c r="M41" s="5"/>
      <c r="N41" s="5"/>
      <c r="O41" s="5"/>
      <c r="P41" s="5"/>
    </row>
    <row r="42" spans="1:16" x14ac:dyDescent="0.2">
      <c r="A42" s="4"/>
      <c r="B42" s="76"/>
      <c r="C42" s="5"/>
      <c r="I42" s="5"/>
      <c r="J42" s="5"/>
      <c r="K42" s="5"/>
      <c r="L42" s="5"/>
      <c r="M42" s="5"/>
      <c r="N42" s="5"/>
      <c r="O42" s="5"/>
      <c r="P42" s="5"/>
    </row>
    <row r="43" spans="1:16" x14ac:dyDescent="0.2">
      <c r="A43" s="5"/>
      <c r="B43" s="76"/>
      <c r="C43" s="5"/>
      <c r="I43" s="5"/>
      <c r="J43" s="5"/>
      <c r="K43" s="5"/>
      <c r="L43" s="5"/>
      <c r="M43" s="5"/>
      <c r="N43" s="5"/>
      <c r="O43" s="5"/>
      <c r="P43" s="5"/>
    </row>
    <row r="44" spans="1:16" x14ac:dyDescent="0.2">
      <c r="A44" s="5"/>
      <c r="B44" s="76"/>
      <c r="C44" s="5"/>
      <c r="I44" s="5"/>
      <c r="J44" s="5"/>
      <c r="K44" s="5"/>
      <c r="L44" s="5"/>
      <c r="M44" s="5"/>
      <c r="N44" s="5"/>
      <c r="O44" s="5"/>
      <c r="P44" s="5"/>
    </row>
    <row r="45" spans="1:16" x14ac:dyDescent="0.2">
      <c r="A45" s="5"/>
      <c r="B45" s="45"/>
      <c r="C45" s="5"/>
      <c r="I45" s="5"/>
      <c r="J45" s="5"/>
      <c r="K45" s="5"/>
      <c r="L45" s="5"/>
      <c r="M45" s="5"/>
      <c r="N45" s="5"/>
      <c r="O45" s="5"/>
      <c r="P45" s="5"/>
    </row>
  </sheetData>
  <phoneticPr fontId="13" type="noConversion"/>
  <conditionalFormatting sqref="K24:P40">
    <cfRule type="cellIs" dxfId="1233" priority="241" operator="equal">
      <formula>"-"</formula>
    </cfRule>
  </conditionalFormatting>
  <conditionalFormatting sqref="K6:K19">
    <cfRule type="cellIs" dxfId="1232" priority="111" operator="equal">
      <formula>"-"</formula>
    </cfRule>
  </conditionalFormatting>
  <conditionalFormatting sqref="K6:K19">
    <cfRule type="cellIs" dxfId="1231" priority="110" operator="equal">
      <formula>"-"</formula>
    </cfRule>
  </conditionalFormatting>
  <conditionalFormatting sqref="J6:J8">
    <cfRule type="cellIs" dxfId="1230" priority="108" stopIfTrue="1" operator="equal">
      <formula>"-"</formula>
    </cfRule>
    <cfRule type="containsText" dxfId="1229" priority="109" stopIfTrue="1" operator="containsText" text="leer">
      <formula>NOT(ISERROR(SEARCH("leer",J6)))</formula>
    </cfRule>
  </conditionalFormatting>
  <conditionalFormatting sqref="J6:J8">
    <cfRule type="cellIs" dxfId="1228" priority="106" stopIfTrue="1" operator="equal">
      <formula>"-"</formula>
    </cfRule>
    <cfRule type="containsText" dxfId="1227" priority="107" stopIfTrue="1" operator="containsText" text="leer">
      <formula>NOT(ISERROR(SEARCH("leer",J6)))</formula>
    </cfRule>
  </conditionalFormatting>
  <conditionalFormatting sqref="J11:J13">
    <cfRule type="cellIs" dxfId="1226" priority="104" stopIfTrue="1" operator="equal">
      <formula>"-"</formula>
    </cfRule>
    <cfRule type="containsText" dxfId="1225" priority="105" stopIfTrue="1" operator="containsText" text="leer">
      <formula>NOT(ISERROR(SEARCH("leer",J11)))</formula>
    </cfRule>
  </conditionalFormatting>
  <conditionalFormatting sqref="J11:J13">
    <cfRule type="cellIs" dxfId="1224" priority="102" stopIfTrue="1" operator="equal">
      <formula>"-"</formula>
    </cfRule>
    <cfRule type="containsText" dxfId="1223" priority="103" stopIfTrue="1" operator="containsText" text="leer">
      <formula>NOT(ISERROR(SEARCH("leer",J11)))</formula>
    </cfRule>
  </conditionalFormatting>
  <conditionalFormatting sqref="J16:J18">
    <cfRule type="cellIs" dxfId="1222" priority="100" stopIfTrue="1" operator="equal">
      <formula>"-"</formula>
    </cfRule>
    <cfRule type="containsText" dxfId="1221" priority="101" stopIfTrue="1" operator="containsText" text="leer">
      <formula>NOT(ISERROR(SEARCH("leer",J16)))</formula>
    </cfRule>
  </conditionalFormatting>
  <conditionalFormatting sqref="J16:J18">
    <cfRule type="cellIs" dxfId="1220" priority="98" stopIfTrue="1" operator="equal">
      <formula>"-"</formula>
    </cfRule>
    <cfRule type="containsText" dxfId="1219" priority="99" stopIfTrue="1" operator="containsText" text="leer">
      <formula>NOT(ISERROR(SEARCH("leer",J16)))</formula>
    </cfRule>
  </conditionalFormatting>
  <conditionalFormatting sqref="K6:K19 L8:P8 L13:P13 L18:P18">
    <cfRule type="cellIs" dxfId="1218" priority="97" operator="equal">
      <formula>"-"</formula>
    </cfRule>
  </conditionalFormatting>
  <conditionalFormatting sqref="K6:K19 L8:P8 L13:P13 L18:P18">
    <cfRule type="cellIs" dxfId="1217" priority="96" operator="equal">
      <formula>"-"</formula>
    </cfRule>
  </conditionalFormatting>
  <conditionalFormatting sqref="I6:I8">
    <cfRule type="cellIs" dxfId="1216" priority="94" stopIfTrue="1" operator="equal">
      <formula>"-"</formula>
    </cfRule>
    <cfRule type="containsText" dxfId="1215" priority="95" stopIfTrue="1" operator="containsText" text="leer">
      <formula>NOT(ISERROR(SEARCH("leer",I6)))</formula>
    </cfRule>
  </conditionalFormatting>
  <conditionalFormatting sqref="I6:I8">
    <cfRule type="cellIs" dxfId="1214" priority="92" stopIfTrue="1" operator="equal">
      <formula>"-"</formula>
    </cfRule>
    <cfRule type="containsText" dxfId="1213" priority="93" stopIfTrue="1" operator="containsText" text="leer">
      <formula>NOT(ISERROR(SEARCH("leer",I6)))</formula>
    </cfRule>
  </conditionalFormatting>
  <conditionalFormatting sqref="I11:I13">
    <cfRule type="cellIs" dxfId="1212" priority="90" stopIfTrue="1" operator="equal">
      <formula>"-"</formula>
    </cfRule>
    <cfRule type="containsText" dxfId="1211" priority="91" stopIfTrue="1" operator="containsText" text="leer">
      <formula>NOT(ISERROR(SEARCH("leer",I11)))</formula>
    </cfRule>
  </conditionalFormatting>
  <conditionalFormatting sqref="I11:I13">
    <cfRule type="cellIs" dxfId="1210" priority="88" stopIfTrue="1" operator="equal">
      <formula>"-"</formula>
    </cfRule>
    <cfRule type="containsText" dxfId="1209" priority="89" stopIfTrue="1" operator="containsText" text="leer">
      <formula>NOT(ISERROR(SEARCH("leer",I11)))</formula>
    </cfRule>
  </conditionalFormatting>
  <conditionalFormatting sqref="I16:I18">
    <cfRule type="cellIs" dxfId="1208" priority="86" stopIfTrue="1" operator="equal">
      <formula>"-"</formula>
    </cfRule>
    <cfRule type="containsText" dxfId="1207" priority="87" stopIfTrue="1" operator="containsText" text="leer">
      <formula>NOT(ISERROR(SEARCH("leer",I16)))</formula>
    </cfRule>
  </conditionalFormatting>
  <conditionalFormatting sqref="I16:I18">
    <cfRule type="cellIs" dxfId="1206" priority="84" stopIfTrue="1" operator="equal">
      <formula>"-"</formula>
    </cfRule>
    <cfRule type="containsText" dxfId="1205" priority="85" stopIfTrue="1" operator="containsText" text="leer">
      <formula>NOT(ISERROR(SEARCH("leer",I16)))</formula>
    </cfRule>
  </conditionalFormatting>
  <conditionalFormatting sqref="I6:I8">
    <cfRule type="cellIs" dxfId="1204" priority="82" stopIfTrue="1" operator="equal">
      <formula>"-"</formula>
    </cfRule>
    <cfRule type="containsText" dxfId="1203" priority="83" stopIfTrue="1" operator="containsText" text="leer">
      <formula>NOT(ISERROR(SEARCH("leer",I6)))</formula>
    </cfRule>
  </conditionalFormatting>
  <conditionalFormatting sqref="I6:I8">
    <cfRule type="cellIs" dxfId="1202" priority="80" stopIfTrue="1" operator="equal">
      <formula>"-"</formula>
    </cfRule>
    <cfRule type="containsText" dxfId="1201" priority="81" stopIfTrue="1" operator="containsText" text="leer">
      <formula>NOT(ISERROR(SEARCH("leer",I6)))</formula>
    </cfRule>
  </conditionalFormatting>
  <conditionalFormatting sqref="I6:I8">
    <cfRule type="cellIs" dxfId="1200" priority="78" stopIfTrue="1" operator="equal">
      <formula>"-"</formula>
    </cfRule>
    <cfRule type="containsText" dxfId="1199" priority="79" stopIfTrue="1" operator="containsText" text="leer">
      <formula>NOT(ISERROR(SEARCH("leer",I6)))</formula>
    </cfRule>
  </conditionalFormatting>
  <conditionalFormatting sqref="I6:I8">
    <cfRule type="cellIs" dxfId="1198" priority="76" stopIfTrue="1" operator="equal">
      <formula>"-"</formula>
    </cfRule>
    <cfRule type="containsText" dxfId="1197" priority="77" stopIfTrue="1" operator="containsText" text="leer">
      <formula>NOT(ISERROR(SEARCH("leer",I6)))</formula>
    </cfRule>
  </conditionalFormatting>
  <conditionalFormatting sqref="I6:I8">
    <cfRule type="cellIs" dxfId="1196" priority="74" stopIfTrue="1" operator="equal">
      <formula>"-"</formula>
    </cfRule>
    <cfRule type="containsText" dxfId="1195" priority="75" stopIfTrue="1" operator="containsText" text="leer">
      <formula>NOT(ISERROR(SEARCH("leer",I6)))</formula>
    </cfRule>
  </conditionalFormatting>
  <conditionalFormatting sqref="I11:I13">
    <cfRule type="cellIs" dxfId="1194" priority="72" stopIfTrue="1" operator="equal">
      <formula>"-"</formula>
    </cfRule>
    <cfRule type="containsText" dxfId="1193" priority="73" stopIfTrue="1" operator="containsText" text="leer">
      <formula>NOT(ISERROR(SEARCH("leer",I11)))</formula>
    </cfRule>
  </conditionalFormatting>
  <conditionalFormatting sqref="I11:I13">
    <cfRule type="cellIs" dxfId="1192" priority="70" stopIfTrue="1" operator="equal">
      <formula>"-"</formula>
    </cfRule>
    <cfRule type="containsText" dxfId="1191" priority="71" stopIfTrue="1" operator="containsText" text="leer">
      <formula>NOT(ISERROR(SEARCH("leer",I11)))</formula>
    </cfRule>
  </conditionalFormatting>
  <conditionalFormatting sqref="I11:I13">
    <cfRule type="cellIs" dxfId="1190" priority="68" stopIfTrue="1" operator="equal">
      <formula>"-"</formula>
    </cfRule>
    <cfRule type="containsText" dxfId="1189" priority="69" stopIfTrue="1" operator="containsText" text="leer">
      <formula>NOT(ISERROR(SEARCH("leer",I11)))</formula>
    </cfRule>
  </conditionalFormatting>
  <conditionalFormatting sqref="I11:I13">
    <cfRule type="cellIs" dxfId="1188" priority="66" stopIfTrue="1" operator="equal">
      <formula>"-"</formula>
    </cfRule>
    <cfRule type="containsText" dxfId="1187" priority="67" stopIfTrue="1" operator="containsText" text="leer">
      <formula>NOT(ISERROR(SEARCH("leer",I11)))</formula>
    </cfRule>
  </conditionalFormatting>
  <conditionalFormatting sqref="I11:I13">
    <cfRule type="cellIs" dxfId="1186" priority="64" stopIfTrue="1" operator="equal">
      <formula>"-"</formula>
    </cfRule>
    <cfRule type="containsText" dxfId="1185" priority="65" stopIfTrue="1" operator="containsText" text="leer">
      <formula>NOT(ISERROR(SEARCH("leer",I11)))</formula>
    </cfRule>
  </conditionalFormatting>
  <conditionalFormatting sqref="I16:I18">
    <cfRule type="cellIs" dxfId="1184" priority="62" stopIfTrue="1" operator="equal">
      <formula>"-"</formula>
    </cfRule>
    <cfRule type="containsText" dxfId="1183" priority="63" stopIfTrue="1" operator="containsText" text="leer">
      <formula>NOT(ISERROR(SEARCH("leer",I16)))</formula>
    </cfRule>
  </conditionalFormatting>
  <conditionalFormatting sqref="I16:I18">
    <cfRule type="cellIs" dxfId="1182" priority="60" stopIfTrue="1" operator="equal">
      <formula>"-"</formula>
    </cfRule>
    <cfRule type="containsText" dxfId="1181" priority="61" stopIfTrue="1" operator="containsText" text="leer">
      <formula>NOT(ISERROR(SEARCH("leer",I16)))</formula>
    </cfRule>
  </conditionalFormatting>
  <conditionalFormatting sqref="I16:I18">
    <cfRule type="cellIs" dxfId="1180" priority="58" stopIfTrue="1" operator="equal">
      <formula>"-"</formula>
    </cfRule>
    <cfRule type="containsText" dxfId="1179" priority="59" stopIfTrue="1" operator="containsText" text="leer">
      <formula>NOT(ISERROR(SEARCH("leer",I16)))</formula>
    </cfRule>
  </conditionalFormatting>
  <conditionalFormatting sqref="I16:I18">
    <cfRule type="cellIs" dxfId="1178" priority="56" stopIfTrue="1" operator="equal">
      <formula>"-"</formula>
    </cfRule>
    <cfRule type="containsText" dxfId="1177" priority="57" stopIfTrue="1" operator="containsText" text="leer">
      <formula>NOT(ISERROR(SEARCH("leer",I16)))</formula>
    </cfRule>
  </conditionalFormatting>
  <conditionalFormatting sqref="I16:I18">
    <cfRule type="cellIs" dxfId="1176" priority="54" stopIfTrue="1" operator="equal">
      <formula>"-"</formula>
    </cfRule>
    <cfRule type="containsText" dxfId="1175" priority="55" stopIfTrue="1" operator="containsText" text="leer">
      <formula>NOT(ISERROR(SEARCH("leer",I16)))</formula>
    </cfRule>
  </conditionalFormatting>
  <conditionalFormatting sqref="I6:I8 I11:I13 I16:I18">
    <cfRule type="cellIs" dxfId="1174" priority="52" stopIfTrue="1" operator="equal">
      <formula>"-"</formula>
    </cfRule>
    <cfRule type="containsText" dxfId="1173" priority="53" stopIfTrue="1" operator="containsText" text="leer">
      <formula>NOT(ISERROR(SEARCH("leer",I6)))</formula>
    </cfRule>
  </conditionalFormatting>
  <conditionalFormatting sqref="K20:K23 M21:P23">
    <cfRule type="cellIs" dxfId="1172" priority="51" operator="equal">
      <formula>"-"</formula>
    </cfRule>
  </conditionalFormatting>
  <conditionalFormatting sqref="I21:J23">
    <cfRule type="cellIs" dxfId="1171" priority="49" stopIfTrue="1" operator="equal">
      <formula>"-"</formula>
    </cfRule>
    <cfRule type="containsText" dxfId="1170" priority="50" stopIfTrue="1" operator="containsText" text="leer">
      <formula>NOT(ISERROR(SEARCH("leer",I21)))</formula>
    </cfRule>
  </conditionalFormatting>
  <conditionalFormatting sqref="H6:H8">
    <cfRule type="cellIs" dxfId="1169" priority="47" stopIfTrue="1" operator="equal">
      <formula>"-"</formula>
    </cfRule>
    <cfRule type="containsText" dxfId="1168" priority="48" stopIfTrue="1" operator="containsText" text="leer">
      <formula>NOT(ISERROR(SEARCH("leer",H6)))</formula>
    </cfRule>
  </conditionalFormatting>
  <conditionalFormatting sqref="H6:H8">
    <cfRule type="cellIs" dxfId="1167" priority="46" stopIfTrue="1" operator="equal">
      <formula>"-"</formula>
    </cfRule>
  </conditionalFormatting>
  <conditionalFormatting sqref="H6:H8">
    <cfRule type="cellIs" dxfId="1166" priority="44" stopIfTrue="1" operator="equal">
      <formula>"-"</formula>
    </cfRule>
    <cfRule type="containsText" dxfId="1165" priority="45" stopIfTrue="1" operator="containsText" text="leer">
      <formula>NOT(ISERROR(SEARCH("leer",H6)))</formula>
    </cfRule>
  </conditionalFormatting>
  <conditionalFormatting sqref="H6:H8">
    <cfRule type="cellIs" dxfId="1164" priority="43" stopIfTrue="1" operator="equal">
      <formula>"-"</formula>
    </cfRule>
  </conditionalFormatting>
  <conditionalFormatting sqref="H11:H13">
    <cfRule type="cellIs" dxfId="1163" priority="41" stopIfTrue="1" operator="equal">
      <formula>"-"</formula>
    </cfRule>
    <cfRule type="containsText" dxfId="1162" priority="42" stopIfTrue="1" operator="containsText" text="leer">
      <formula>NOT(ISERROR(SEARCH("leer",H11)))</formula>
    </cfRule>
  </conditionalFormatting>
  <conditionalFormatting sqref="H11:H13">
    <cfRule type="cellIs" dxfId="1161" priority="40" stopIfTrue="1" operator="equal">
      <formula>"-"</formula>
    </cfRule>
  </conditionalFormatting>
  <conditionalFormatting sqref="H11:H13">
    <cfRule type="cellIs" dxfId="1160" priority="38" stopIfTrue="1" operator="equal">
      <formula>"-"</formula>
    </cfRule>
    <cfRule type="containsText" dxfId="1159" priority="39" stopIfTrue="1" operator="containsText" text="leer">
      <formula>NOT(ISERROR(SEARCH("leer",H11)))</formula>
    </cfRule>
  </conditionalFormatting>
  <conditionalFormatting sqref="H11:H13">
    <cfRule type="cellIs" dxfId="1158" priority="37" stopIfTrue="1" operator="equal">
      <formula>"-"</formula>
    </cfRule>
  </conditionalFormatting>
  <conditionalFormatting sqref="H16:H18">
    <cfRule type="cellIs" dxfId="1157" priority="35" stopIfTrue="1" operator="equal">
      <formula>"-"</formula>
    </cfRule>
    <cfRule type="containsText" dxfId="1156" priority="36" stopIfTrue="1" operator="containsText" text="leer">
      <formula>NOT(ISERROR(SEARCH("leer",H16)))</formula>
    </cfRule>
  </conditionalFormatting>
  <conditionalFormatting sqref="H16:H18">
    <cfRule type="cellIs" dxfId="1155" priority="34" stopIfTrue="1" operator="equal">
      <formula>"-"</formula>
    </cfRule>
  </conditionalFormatting>
  <conditionalFormatting sqref="H16:H18">
    <cfRule type="cellIs" dxfId="1154" priority="32" stopIfTrue="1" operator="equal">
      <formula>"-"</formula>
    </cfRule>
    <cfRule type="containsText" dxfId="1153" priority="33" stopIfTrue="1" operator="containsText" text="leer">
      <formula>NOT(ISERROR(SEARCH("leer",H16)))</formula>
    </cfRule>
  </conditionalFormatting>
  <conditionalFormatting sqref="H16:H18">
    <cfRule type="cellIs" dxfId="1152" priority="31" stopIfTrue="1" operator="equal">
      <formula>"-"</formula>
    </cfRule>
  </conditionalFormatting>
  <conditionalFormatting sqref="H21:H23">
    <cfRule type="cellIs" dxfId="1151" priority="29" stopIfTrue="1" operator="equal">
      <formula>"-"</formula>
    </cfRule>
    <cfRule type="containsText" dxfId="1150" priority="30" stopIfTrue="1" operator="containsText" text="leer">
      <formula>NOT(ISERROR(SEARCH("leer",H21)))</formula>
    </cfRule>
  </conditionalFormatting>
  <conditionalFormatting sqref="H21:H23">
    <cfRule type="cellIs" dxfId="1149" priority="28" stopIfTrue="1" operator="equal">
      <formula>"-"</formula>
    </cfRule>
  </conditionalFormatting>
  <conditionalFormatting sqref="H21:H23">
    <cfRule type="cellIs" dxfId="1148" priority="26" stopIfTrue="1" operator="equal">
      <formula>"-"</formula>
    </cfRule>
    <cfRule type="containsText" dxfId="1147" priority="27" stopIfTrue="1" operator="containsText" text="leer">
      <formula>NOT(ISERROR(SEARCH("leer",H21)))</formula>
    </cfRule>
  </conditionalFormatting>
  <conditionalFormatting sqref="H21:H23">
    <cfRule type="cellIs" dxfId="1146" priority="25" stopIfTrue="1" operator="equal">
      <formula>"-"</formula>
    </cfRule>
  </conditionalFormatting>
  <conditionalFormatting sqref="H6:H8">
    <cfRule type="cellIs" dxfId="1145" priority="23" stopIfTrue="1" operator="equal">
      <formula>"-"</formula>
    </cfRule>
    <cfRule type="containsText" dxfId="1144" priority="24" stopIfTrue="1" operator="containsText" text="leer">
      <formula>NOT(ISERROR(SEARCH("leer",H6)))</formula>
    </cfRule>
  </conditionalFormatting>
  <conditionalFormatting sqref="H6:H8">
    <cfRule type="cellIs" dxfId="1143" priority="22" stopIfTrue="1" operator="equal">
      <formula>"-"</formula>
    </cfRule>
  </conditionalFormatting>
  <conditionalFormatting sqref="H6:H8">
    <cfRule type="cellIs" dxfId="1142" priority="20" stopIfTrue="1" operator="equal">
      <formula>"-"</formula>
    </cfRule>
    <cfRule type="containsText" dxfId="1141" priority="21" stopIfTrue="1" operator="containsText" text="leer">
      <formula>NOT(ISERROR(SEARCH("leer",H6)))</formula>
    </cfRule>
  </conditionalFormatting>
  <conditionalFormatting sqref="H6:H8">
    <cfRule type="cellIs" dxfId="1140" priority="19" stopIfTrue="1" operator="equal">
      <formula>"-"</formula>
    </cfRule>
  </conditionalFormatting>
  <conditionalFormatting sqref="H11:H13">
    <cfRule type="cellIs" dxfId="1139" priority="17" stopIfTrue="1" operator="equal">
      <formula>"-"</formula>
    </cfRule>
    <cfRule type="containsText" dxfId="1138" priority="18" stopIfTrue="1" operator="containsText" text="leer">
      <formula>NOT(ISERROR(SEARCH("leer",H11)))</formula>
    </cfRule>
  </conditionalFormatting>
  <conditionalFormatting sqref="H11:H13">
    <cfRule type="cellIs" dxfId="1137" priority="16" stopIfTrue="1" operator="equal">
      <formula>"-"</formula>
    </cfRule>
  </conditionalFormatting>
  <conditionalFormatting sqref="H11:H13">
    <cfRule type="cellIs" dxfId="1136" priority="14" stopIfTrue="1" operator="equal">
      <formula>"-"</formula>
    </cfRule>
    <cfRule type="containsText" dxfId="1135" priority="15" stopIfTrue="1" operator="containsText" text="leer">
      <formula>NOT(ISERROR(SEARCH("leer",H11)))</formula>
    </cfRule>
  </conditionalFormatting>
  <conditionalFormatting sqref="H11:H13">
    <cfRule type="cellIs" dxfId="1134" priority="13" stopIfTrue="1" operator="equal">
      <formula>"-"</formula>
    </cfRule>
  </conditionalFormatting>
  <conditionalFormatting sqref="H16:H18">
    <cfRule type="cellIs" dxfId="1133" priority="11" stopIfTrue="1" operator="equal">
      <formula>"-"</formula>
    </cfRule>
    <cfRule type="containsText" dxfId="1132" priority="12" stopIfTrue="1" operator="containsText" text="leer">
      <formula>NOT(ISERROR(SEARCH("leer",H16)))</formula>
    </cfRule>
  </conditionalFormatting>
  <conditionalFormatting sqref="H16:H18">
    <cfRule type="cellIs" dxfId="1131" priority="10" stopIfTrue="1" operator="equal">
      <formula>"-"</formula>
    </cfRule>
  </conditionalFormatting>
  <conditionalFormatting sqref="H16:H18">
    <cfRule type="cellIs" dxfId="1130" priority="8" stopIfTrue="1" operator="equal">
      <formula>"-"</formula>
    </cfRule>
    <cfRule type="containsText" dxfId="1129" priority="9" stopIfTrue="1" operator="containsText" text="leer">
      <formula>NOT(ISERROR(SEARCH("leer",H16)))</formula>
    </cfRule>
  </conditionalFormatting>
  <conditionalFormatting sqref="H16:H18">
    <cfRule type="cellIs" dxfId="1128" priority="7" stopIfTrue="1" operator="equal">
      <formula>"-"</formula>
    </cfRule>
  </conditionalFormatting>
  <conditionalFormatting sqref="H21:H23">
    <cfRule type="cellIs" dxfId="1127" priority="5" stopIfTrue="1" operator="equal">
      <formula>"-"</formula>
    </cfRule>
    <cfRule type="containsText" dxfId="1126" priority="6" stopIfTrue="1" operator="containsText" text="leer">
      <formula>NOT(ISERROR(SEARCH("leer",H21)))</formula>
    </cfRule>
  </conditionalFormatting>
  <conditionalFormatting sqref="H21:H23">
    <cfRule type="cellIs" dxfId="1125" priority="4" stopIfTrue="1" operator="equal">
      <formula>"-"</formula>
    </cfRule>
  </conditionalFormatting>
  <conditionalFormatting sqref="H21:H23">
    <cfRule type="cellIs" dxfId="1124" priority="2" stopIfTrue="1" operator="equal">
      <formula>"-"</formula>
    </cfRule>
    <cfRule type="containsText" dxfId="1123" priority="3" stopIfTrue="1" operator="containsText" text="leer">
      <formula>NOT(ISERROR(SEARCH("leer",H21)))</formula>
    </cfRule>
  </conditionalFormatting>
  <conditionalFormatting sqref="H21:H23">
    <cfRule type="cellIs" dxfId="1122"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U109"/>
  <sheetViews>
    <sheetView showRuler="0" zoomScale="70" zoomScaleNormal="70" workbookViewId="0"/>
  </sheetViews>
  <sheetFormatPr baseColWidth="10" defaultColWidth="11.42578125" defaultRowHeight="12.75" x14ac:dyDescent="0.2"/>
  <cols>
    <col min="1" max="1" width="37.140625" customWidth="1"/>
    <col min="2" max="2" width="30.140625" customWidth="1"/>
    <col min="3" max="3" width="8.140625" style="3" customWidth="1"/>
    <col min="4" max="5" width="12.28515625" style="8" customWidth="1"/>
    <col min="6" max="8" width="11.42578125" style="8" customWidth="1"/>
    <col min="9" max="11" width="10.7109375" style="3" customWidth="1"/>
    <col min="12" max="16" width="8.7109375" style="3" customWidth="1"/>
    <col min="17" max="19" width="8.7109375" customWidth="1"/>
  </cols>
  <sheetData>
    <row r="1" spans="1:21" s="5" customFormat="1" x14ac:dyDescent="0.2">
      <c r="A1" s="92" t="s">
        <v>1534</v>
      </c>
    </row>
    <row r="2" spans="1:21" s="5" customFormat="1" x14ac:dyDescent="0.2">
      <c r="A2" s="92"/>
    </row>
    <row r="3" spans="1:21" s="2" customFormat="1" x14ac:dyDescent="0.2">
      <c r="A3" s="4" t="s">
        <v>1535</v>
      </c>
      <c r="C3" s="5" t="s">
        <v>1536</v>
      </c>
      <c r="D3" s="5" t="s">
        <v>1537</v>
      </c>
      <c r="E3" s="6">
        <v>2001</v>
      </c>
      <c r="F3" s="6">
        <v>2002</v>
      </c>
      <c r="G3" s="6">
        <v>2003</v>
      </c>
      <c r="H3" s="6">
        <v>2004</v>
      </c>
      <c r="I3" s="6">
        <v>2005</v>
      </c>
      <c r="J3" s="6">
        <v>2006</v>
      </c>
      <c r="K3" s="6">
        <v>2007</v>
      </c>
      <c r="L3" s="6">
        <v>2008</v>
      </c>
      <c r="M3" s="6">
        <v>2009</v>
      </c>
      <c r="N3" s="6">
        <v>2010</v>
      </c>
      <c r="O3" s="6">
        <v>2011</v>
      </c>
      <c r="P3" s="6">
        <v>2012</v>
      </c>
      <c r="Q3" s="6">
        <v>2013</v>
      </c>
      <c r="R3" s="4">
        <v>2014</v>
      </c>
      <c r="S3" s="314">
        <v>2015</v>
      </c>
    </row>
    <row r="4" spans="1:21" x14ac:dyDescent="0.2">
      <c r="A4" s="2"/>
      <c r="E4"/>
      <c r="F4"/>
      <c r="G4"/>
      <c r="H4" s="9"/>
      <c r="I4" s="9"/>
      <c r="J4" s="9"/>
      <c r="K4" s="7"/>
      <c r="P4" s="8"/>
      <c r="Q4" s="8"/>
      <c r="R4" s="8"/>
      <c r="S4" s="307"/>
    </row>
    <row r="5" spans="1:21" x14ac:dyDescent="0.2">
      <c r="A5" s="2" t="s">
        <v>1538</v>
      </c>
      <c r="G5" s="153"/>
      <c r="I5" s="88"/>
      <c r="J5" s="88"/>
      <c r="K5" s="88"/>
      <c r="L5" s="68"/>
      <c r="M5" s="8"/>
      <c r="N5" s="154"/>
      <c r="O5" s="154"/>
      <c r="P5" s="8"/>
      <c r="Q5" s="8"/>
      <c r="R5" s="8"/>
      <c r="S5" s="307"/>
      <c r="T5" s="5"/>
      <c r="U5" s="5"/>
    </row>
    <row r="6" spans="1:21" s="5" customFormat="1" x14ac:dyDescent="0.2">
      <c r="A6" s="29" t="s">
        <v>1539</v>
      </c>
      <c r="B6" s="5" t="s">
        <v>1540</v>
      </c>
      <c r="C6" s="8" t="s">
        <v>1541</v>
      </c>
      <c r="D6" s="8" t="s">
        <v>1542</v>
      </c>
      <c r="E6" s="347" t="s">
        <v>2384</v>
      </c>
      <c r="F6" s="347" t="s">
        <v>2384</v>
      </c>
      <c r="G6" s="347" t="s">
        <v>2384</v>
      </c>
      <c r="H6" s="348">
        <v>6.4</v>
      </c>
      <c r="I6" s="349">
        <v>6.12</v>
      </c>
      <c r="J6" s="350">
        <v>5.93</v>
      </c>
      <c r="K6" s="349">
        <v>5.48</v>
      </c>
      <c r="L6" s="335">
        <v>6.28</v>
      </c>
      <c r="M6" s="335">
        <v>6.49</v>
      </c>
      <c r="N6" s="126">
        <v>7.49</v>
      </c>
      <c r="O6" s="68">
        <v>6.92</v>
      </c>
      <c r="P6" s="165">
        <v>7.23</v>
      </c>
      <c r="Q6" s="8">
        <v>6.61</v>
      </c>
      <c r="R6" s="241">
        <v>5.92</v>
      </c>
      <c r="S6" s="307">
        <v>6.06</v>
      </c>
    </row>
    <row r="7" spans="1:21" s="5" customFormat="1" x14ac:dyDescent="0.2">
      <c r="A7" s="15" t="s">
        <v>1543</v>
      </c>
      <c r="B7" s="5" t="s">
        <v>1544</v>
      </c>
      <c r="C7" s="8" t="s">
        <v>1545</v>
      </c>
      <c r="D7" s="8" t="s">
        <v>1546</v>
      </c>
      <c r="E7" s="347" t="s">
        <v>2384</v>
      </c>
      <c r="F7" s="347" t="s">
        <v>2384</v>
      </c>
      <c r="G7" s="347" t="s">
        <v>2384</v>
      </c>
      <c r="H7" s="348">
        <v>7.2</v>
      </c>
      <c r="I7" s="349">
        <v>7.14</v>
      </c>
      <c r="J7" s="351">
        <v>6.94</v>
      </c>
      <c r="K7" s="349">
        <v>6.48</v>
      </c>
      <c r="L7" s="335">
        <v>7.96</v>
      </c>
      <c r="M7" s="352">
        <v>8.77</v>
      </c>
      <c r="N7" s="126">
        <v>11.04</v>
      </c>
      <c r="O7" s="101">
        <v>9.4</v>
      </c>
      <c r="P7" s="165">
        <v>10.54</v>
      </c>
      <c r="Q7" s="8">
        <v>9.66</v>
      </c>
      <c r="R7" s="241">
        <v>8.15</v>
      </c>
      <c r="S7" s="307">
        <v>8.42</v>
      </c>
    </row>
    <row r="8" spans="1:21" s="5" customFormat="1" x14ac:dyDescent="0.2">
      <c r="A8" s="15" t="s">
        <v>1547</v>
      </c>
      <c r="B8" s="5" t="s">
        <v>1548</v>
      </c>
      <c r="C8" s="8" t="s">
        <v>1549</v>
      </c>
      <c r="D8" s="8" t="s">
        <v>1550</v>
      </c>
      <c r="E8" s="347" t="s">
        <v>2384</v>
      </c>
      <c r="F8" s="347" t="s">
        <v>2384</v>
      </c>
      <c r="G8" s="347" t="s">
        <v>2384</v>
      </c>
      <c r="H8" s="349">
        <v>11.38</v>
      </c>
      <c r="I8" s="349">
        <v>10.73</v>
      </c>
      <c r="J8" s="351">
        <v>10.18</v>
      </c>
      <c r="K8" s="349">
        <v>9.9600000000000009</v>
      </c>
      <c r="L8" s="335">
        <v>11.02</v>
      </c>
      <c r="M8" s="335">
        <v>11.01</v>
      </c>
      <c r="N8" s="126">
        <v>11.69</v>
      </c>
      <c r="O8" s="68">
        <v>11.71</v>
      </c>
      <c r="P8" s="165">
        <v>10.79</v>
      </c>
      <c r="Q8" s="8">
        <v>9.91</v>
      </c>
      <c r="R8" s="241">
        <v>10.29</v>
      </c>
      <c r="S8" s="353">
        <v>10.3</v>
      </c>
    </row>
    <row r="9" spans="1:21" s="5" customFormat="1" x14ac:dyDescent="0.2">
      <c r="A9" s="15" t="s">
        <v>1551</v>
      </c>
      <c r="B9" s="5" t="s">
        <v>1552</v>
      </c>
      <c r="C9" s="8" t="s">
        <v>1553</v>
      </c>
      <c r="D9" s="8" t="s">
        <v>1554</v>
      </c>
      <c r="E9" s="347" t="s">
        <v>2384</v>
      </c>
      <c r="F9" s="347" t="s">
        <v>2384</v>
      </c>
      <c r="G9" s="347" t="s">
        <v>2384</v>
      </c>
      <c r="H9" s="348">
        <v>5.2</v>
      </c>
      <c r="I9" s="349">
        <v>5.04</v>
      </c>
      <c r="J9" s="351">
        <v>5.09</v>
      </c>
      <c r="K9" s="348">
        <v>4.5999999999999996</v>
      </c>
      <c r="L9" s="335">
        <v>2.57</v>
      </c>
      <c r="M9" s="335">
        <v>2.38</v>
      </c>
      <c r="N9" s="126">
        <v>2.15</v>
      </c>
      <c r="O9" s="68">
        <v>2.77</v>
      </c>
      <c r="P9" s="165">
        <v>2.19</v>
      </c>
      <c r="Q9" s="8">
        <v>2.0299999999999998</v>
      </c>
      <c r="R9" s="241">
        <v>2.17</v>
      </c>
      <c r="S9" s="307">
        <v>2.35</v>
      </c>
    </row>
    <row r="10" spans="1:21" s="5" customFormat="1" x14ac:dyDescent="0.2">
      <c r="A10" s="15" t="s">
        <v>1555</v>
      </c>
      <c r="B10" s="5" t="s">
        <v>1556</v>
      </c>
      <c r="C10" s="8" t="s">
        <v>1557</v>
      </c>
      <c r="D10" s="8" t="s">
        <v>1558</v>
      </c>
      <c r="E10" s="347" t="s">
        <v>2384</v>
      </c>
      <c r="F10" s="347" t="s">
        <v>2384</v>
      </c>
      <c r="G10" s="347" t="s">
        <v>2384</v>
      </c>
      <c r="H10" s="349">
        <v>1.29</v>
      </c>
      <c r="I10" s="349">
        <v>1.38</v>
      </c>
      <c r="J10" s="351">
        <v>0.83</v>
      </c>
      <c r="K10" s="348">
        <v>0.7</v>
      </c>
      <c r="L10" s="335">
        <v>0.87</v>
      </c>
      <c r="M10" s="335">
        <v>0.85</v>
      </c>
      <c r="N10" s="126">
        <v>0.77</v>
      </c>
      <c r="O10" s="68">
        <v>0.88</v>
      </c>
      <c r="P10" s="165">
        <v>0.92</v>
      </c>
      <c r="Q10" s="8">
        <v>0.64</v>
      </c>
      <c r="R10" s="241">
        <v>0.43</v>
      </c>
      <c r="S10" s="307">
        <v>1.0900000000000001</v>
      </c>
    </row>
    <row r="11" spans="1:21" s="29" customFormat="1" x14ac:dyDescent="0.2">
      <c r="A11" s="15" t="s">
        <v>1559</v>
      </c>
      <c r="B11" s="5" t="s">
        <v>1560</v>
      </c>
      <c r="C11" s="8" t="s">
        <v>1561</v>
      </c>
      <c r="D11" s="8" t="s">
        <v>1562</v>
      </c>
      <c r="E11" s="347" t="s">
        <v>2384</v>
      </c>
      <c r="F11" s="347" t="s">
        <v>2384</v>
      </c>
      <c r="G11" s="347" t="s">
        <v>2384</v>
      </c>
      <c r="H11" s="349">
        <v>3.57</v>
      </c>
      <c r="I11" s="348">
        <v>3.37</v>
      </c>
      <c r="J11" s="354">
        <v>4.5599999999999996</v>
      </c>
      <c r="K11" s="348">
        <v>2.99</v>
      </c>
      <c r="L11" s="335">
        <v>3.83</v>
      </c>
      <c r="M11" s="335">
        <v>4.4400000000000004</v>
      </c>
      <c r="N11" s="126">
        <v>4.71</v>
      </c>
      <c r="O11" s="68">
        <v>4.6100000000000003</v>
      </c>
      <c r="P11" s="165">
        <v>4.24</v>
      </c>
      <c r="Q11" s="8">
        <v>4.04</v>
      </c>
      <c r="R11" s="241">
        <v>3.27</v>
      </c>
      <c r="S11" s="307">
        <v>3.08</v>
      </c>
    </row>
    <row r="12" spans="1:21" s="29" customFormat="1" x14ac:dyDescent="0.2">
      <c r="A12" s="15" t="s">
        <v>1563</v>
      </c>
      <c r="B12" s="5" t="s">
        <v>1564</v>
      </c>
      <c r="C12" s="8" t="s">
        <v>1565</v>
      </c>
      <c r="D12" s="8" t="s">
        <v>1566</v>
      </c>
      <c r="E12" s="347" t="s">
        <v>2384</v>
      </c>
      <c r="F12" s="347" t="s">
        <v>2384</v>
      </c>
      <c r="G12" s="347" t="s">
        <v>2384</v>
      </c>
      <c r="H12" s="349">
        <v>4.33</v>
      </c>
      <c r="I12" s="349">
        <v>4.16</v>
      </c>
      <c r="J12" s="351">
        <v>3.63</v>
      </c>
      <c r="K12" s="349">
        <v>4.67</v>
      </c>
      <c r="L12" s="347">
        <v>5.19</v>
      </c>
      <c r="M12" s="347">
        <v>6.8</v>
      </c>
      <c r="N12" s="126">
        <v>6.12</v>
      </c>
      <c r="O12" s="68">
        <v>4.45</v>
      </c>
      <c r="P12" s="80" t="s">
        <v>2415</v>
      </c>
      <c r="Q12" s="80" t="s">
        <v>2415</v>
      </c>
      <c r="R12" s="241" t="s">
        <v>2415</v>
      </c>
      <c r="S12" s="307" t="s">
        <v>2384</v>
      </c>
    </row>
    <row r="13" spans="1:21" s="29" customFormat="1" x14ac:dyDescent="0.2">
      <c r="A13" s="15" t="s">
        <v>1567</v>
      </c>
      <c r="B13" s="5" t="s">
        <v>1568</v>
      </c>
      <c r="C13" s="13" t="s">
        <v>1569</v>
      </c>
      <c r="D13" s="8" t="s">
        <v>1570</v>
      </c>
      <c r="E13" s="347" t="s">
        <v>2384</v>
      </c>
      <c r="F13" s="347" t="s">
        <v>2384</v>
      </c>
      <c r="G13" s="347" t="s">
        <v>2384</v>
      </c>
      <c r="H13" s="347" t="s">
        <v>2384</v>
      </c>
      <c r="I13" s="347" t="s">
        <v>2384</v>
      </c>
      <c r="J13" s="347" t="s">
        <v>2384</v>
      </c>
      <c r="K13" s="347" t="s">
        <v>2384</v>
      </c>
      <c r="L13" s="347">
        <v>2.0699999999999998</v>
      </c>
      <c r="M13" s="347">
        <v>3.2</v>
      </c>
      <c r="N13" s="126">
        <v>3.37</v>
      </c>
      <c r="O13" s="68">
        <v>2.31</v>
      </c>
      <c r="P13" s="165">
        <v>2.06</v>
      </c>
      <c r="Q13" s="8">
        <v>3.03</v>
      </c>
      <c r="R13" s="241">
        <v>2.15</v>
      </c>
      <c r="S13" s="307">
        <v>2.4500000000000002</v>
      </c>
    </row>
    <row r="14" spans="1:21" s="5" customFormat="1" x14ac:dyDescent="0.2">
      <c r="A14" s="15" t="s">
        <v>1571</v>
      </c>
      <c r="B14" s="29" t="s">
        <v>1572</v>
      </c>
      <c r="C14" s="8">
        <v>2</v>
      </c>
      <c r="D14" s="8" t="s">
        <v>1573</v>
      </c>
      <c r="E14" s="347" t="s">
        <v>2384</v>
      </c>
      <c r="F14" s="347" t="s">
        <v>2384</v>
      </c>
      <c r="G14" s="347" t="s">
        <v>2384</v>
      </c>
      <c r="H14" s="347" t="s">
        <v>2384</v>
      </c>
      <c r="I14" s="347" t="s">
        <v>2384</v>
      </c>
      <c r="J14" s="347" t="s">
        <v>2384</v>
      </c>
      <c r="K14" s="349">
        <v>0</v>
      </c>
      <c r="L14" s="335">
        <v>0</v>
      </c>
      <c r="M14" s="335">
        <v>0</v>
      </c>
      <c r="N14" s="126">
        <v>1</v>
      </c>
      <c r="O14" s="126">
        <v>1</v>
      </c>
      <c r="P14" s="201">
        <v>0</v>
      </c>
      <c r="Q14" s="201">
        <v>0</v>
      </c>
      <c r="R14" s="241">
        <v>0</v>
      </c>
      <c r="S14" s="307" t="s">
        <v>2384</v>
      </c>
    </row>
    <row r="15" spans="1:21" x14ac:dyDescent="0.2">
      <c r="A15" s="29" t="s">
        <v>1574</v>
      </c>
      <c r="B15" s="5" t="s">
        <v>1575</v>
      </c>
      <c r="C15" s="8" t="s">
        <v>1576</v>
      </c>
      <c r="D15" s="8" t="s">
        <v>1577</v>
      </c>
      <c r="E15" s="347" t="s">
        <v>2384</v>
      </c>
      <c r="F15" s="347" t="s">
        <v>2384</v>
      </c>
      <c r="G15" s="347" t="s">
        <v>2384</v>
      </c>
      <c r="H15" s="349">
        <v>16.25</v>
      </c>
      <c r="I15" s="349">
        <v>15.09</v>
      </c>
      <c r="J15" s="351">
        <v>15.97</v>
      </c>
      <c r="K15" s="349">
        <v>14.75</v>
      </c>
      <c r="L15" s="335">
        <v>15.61</v>
      </c>
      <c r="M15" s="335">
        <v>15.26</v>
      </c>
      <c r="N15" s="126">
        <v>16.239999999999998</v>
      </c>
      <c r="O15" s="68">
        <v>16.739999999999998</v>
      </c>
      <c r="P15" s="165">
        <v>16.010000000000002</v>
      </c>
      <c r="Q15" s="8">
        <v>15.74</v>
      </c>
      <c r="R15" s="241">
        <v>15.53</v>
      </c>
      <c r="S15" s="307">
        <v>15.99</v>
      </c>
    </row>
    <row r="16" spans="1:21" x14ac:dyDescent="0.2">
      <c r="C16" s="8"/>
      <c r="E16" s="343"/>
      <c r="F16" s="343"/>
      <c r="G16" s="347"/>
      <c r="H16" s="349"/>
      <c r="I16" s="349"/>
      <c r="J16" s="349"/>
      <c r="K16" s="349"/>
      <c r="L16" s="335"/>
      <c r="M16" s="335"/>
      <c r="N16" s="8"/>
      <c r="O16" s="8"/>
      <c r="P16" s="8"/>
      <c r="Q16" s="8"/>
      <c r="R16" s="241"/>
      <c r="S16" s="307"/>
    </row>
    <row r="17" spans="1:19" x14ac:dyDescent="0.2">
      <c r="A17" s="2" t="s">
        <v>1578</v>
      </c>
      <c r="C17" s="8"/>
      <c r="E17" s="349"/>
      <c r="F17" s="349"/>
      <c r="G17" s="347"/>
      <c r="H17" s="349"/>
      <c r="I17" s="349"/>
      <c r="J17" s="349"/>
      <c r="K17" s="349"/>
      <c r="L17" s="163"/>
      <c r="M17" s="335"/>
      <c r="N17" s="8"/>
      <c r="O17" s="8"/>
      <c r="P17" s="8"/>
      <c r="Q17" s="8"/>
      <c r="R17" s="241"/>
      <c r="S17" s="307"/>
    </row>
    <row r="18" spans="1:19" x14ac:dyDescent="0.2">
      <c r="A18" s="76" t="s">
        <v>1579</v>
      </c>
      <c r="B18" s="5" t="s">
        <v>1580</v>
      </c>
      <c r="C18" s="8" t="s">
        <v>1581</v>
      </c>
      <c r="D18" s="8" t="s">
        <v>1582</v>
      </c>
      <c r="E18" s="347" t="s">
        <v>2384</v>
      </c>
      <c r="F18" s="347" t="s">
        <v>2384</v>
      </c>
      <c r="G18" s="347" t="s">
        <v>2384</v>
      </c>
      <c r="H18" s="342">
        <v>47.375999999999998</v>
      </c>
      <c r="I18" s="342">
        <v>43.762161599999999</v>
      </c>
      <c r="J18" s="355">
        <v>41.414052599999991</v>
      </c>
      <c r="K18" s="349">
        <v>37.4</v>
      </c>
      <c r="L18" s="339">
        <v>42.8</v>
      </c>
      <c r="M18" s="335">
        <v>44.2</v>
      </c>
      <c r="N18" s="126">
        <v>51.1</v>
      </c>
      <c r="O18" s="89">
        <v>47</v>
      </c>
      <c r="P18" s="207">
        <v>49.4</v>
      </c>
      <c r="Q18" s="207">
        <v>45.47</v>
      </c>
      <c r="R18" s="39">
        <v>39.4</v>
      </c>
      <c r="S18" s="310">
        <v>38.340000000000003</v>
      </c>
    </row>
    <row r="19" spans="1:19" s="5" customFormat="1" x14ac:dyDescent="0.2">
      <c r="A19" s="76" t="s">
        <v>1583</v>
      </c>
      <c r="B19" s="5" t="s">
        <v>1584</v>
      </c>
      <c r="C19" s="8" t="s">
        <v>1585</v>
      </c>
      <c r="D19" s="8" t="s">
        <v>1586</v>
      </c>
      <c r="E19" s="347" t="s">
        <v>2384</v>
      </c>
      <c r="F19" s="347" t="s">
        <v>2384</v>
      </c>
      <c r="G19" s="347" t="s">
        <v>2384</v>
      </c>
      <c r="H19" s="342">
        <v>47.375999999999998</v>
      </c>
      <c r="I19" s="342">
        <v>43.762161599999999</v>
      </c>
      <c r="J19" s="355">
        <v>41.414052599999991</v>
      </c>
      <c r="K19" s="342">
        <v>37.4</v>
      </c>
      <c r="L19" s="339">
        <v>37.299999999999997</v>
      </c>
      <c r="M19" s="335">
        <v>36.4</v>
      </c>
      <c r="N19" s="126">
        <v>38.700000000000003</v>
      </c>
      <c r="O19" s="68">
        <v>39.6</v>
      </c>
      <c r="P19" s="207">
        <v>38.299999999999997</v>
      </c>
      <c r="Q19" s="207">
        <v>37.29</v>
      </c>
      <c r="R19" s="39">
        <v>36.200000000000003</v>
      </c>
      <c r="S19" s="310">
        <v>35.424900000000001</v>
      </c>
    </row>
    <row r="20" spans="1:19" s="5" customFormat="1" x14ac:dyDescent="0.2">
      <c r="A20" s="76" t="s">
        <v>1587</v>
      </c>
      <c r="B20" s="5" t="s">
        <v>1588</v>
      </c>
      <c r="C20" s="8" t="s">
        <v>1589</v>
      </c>
      <c r="D20" s="8" t="s">
        <v>1590</v>
      </c>
      <c r="E20" s="347" t="s">
        <v>2384</v>
      </c>
      <c r="F20" s="347" t="s">
        <v>2384</v>
      </c>
      <c r="G20" s="347" t="s">
        <v>2384</v>
      </c>
      <c r="H20" s="342">
        <v>94.751999999999995</v>
      </c>
      <c r="I20" s="342">
        <v>87.524323199999998</v>
      </c>
      <c r="J20" s="355">
        <v>82.828105199999982</v>
      </c>
      <c r="K20" s="342">
        <v>74.8</v>
      </c>
      <c r="L20" s="339">
        <v>80.099999999999994</v>
      </c>
      <c r="M20" s="339">
        <v>80.599999999999994</v>
      </c>
      <c r="N20" s="126">
        <f>SUM(N18:N19)</f>
        <v>89.800000000000011</v>
      </c>
      <c r="O20" s="89">
        <f>SUM(O18:O19)</f>
        <v>86.6</v>
      </c>
      <c r="P20" s="207">
        <f>SUM(P18:P19)</f>
        <v>87.699999999999989</v>
      </c>
      <c r="Q20" s="207">
        <v>82.759999999999991</v>
      </c>
      <c r="R20" s="39">
        <v>75.599999999999994</v>
      </c>
      <c r="S20" s="310">
        <v>73.764900000000011</v>
      </c>
    </row>
    <row r="21" spans="1:19" s="5" customFormat="1" x14ac:dyDescent="0.2">
      <c r="A21"/>
      <c r="B21"/>
      <c r="C21" s="8"/>
      <c r="D21" s="8"/>
      <c r="E21" s="343"/>
      <c r="F21" s="343"/>
      <c r="G21" s="343"/>
      <c r="H21" s="349"/>
      <c r="I21" s="349"/>
      <c r="J21" s="349"/>
      <c r="K21" s="349"/>
      <c r="L21" s="335"/>
      <c r="M21" s="335"/>
      <c r="N21" s="8"/>
      <c r="O21" s="8"/>
      <c r="P21" s="8"/>
      <c r="Q21" s="8"/>
      <c r="R21" s="241"/>
      <c r="S21" s="307"/>
    </row>
    <row r="22" spans="1:19" s="5" customFormat="1" x14ac:dyDescent="0.2">
      <c r="A22" s="2" t="s">
        <v>1591</v>
      </c>
      <c r="B22"/>
      <c r="C22" s="8"/>
      <c r="D22" s="8"/>
      <c r="E22" s="343"/>
      <c r="F22" s="343"/>
      <c r="G22" s="343"/>
      <c r="H22" s="349"/>
      <c r="I22" s="349"/>
      <c r="J22" s="349"/>
      <c r="K22" s="349"/>
      <c r="L22" s="163"/>
      <c r="M22" s="335"/>
      <c r="N22" s="8"/>
      <c r="O22" s="8"/>
      <c r="P22" s="8"/>
      <c r="Q22" s="8"/>
      <c r="R22" s="241"/>
      <c r="S22" s="307"/>
    </row>
    <row r="23" spans="1:19" x14ac:dyDescent="0.2">
      <c r="A23" s="5" t="s">
        <v>1592</v>
      </c>
      <c r="B23" s="5" t="s">
        <v>1593</v>
      </c>
      <c r="C23" s="8" t="s">
        <v>1594</v>
      </c>
      <c r="D23" s="8" t="s">
        <v>1595</v>
      </c>
      <c r="E23" s="348">
        <v>11.56</v>
      </c>
      <c r="F23" s="348">
        <v>12.04</v>
      </c>
      <c r="G23" s="348">
        <v>12.54</v>
      </c>
      <c r="H23" s="348">
        <v>12.46</v>
      </c>
      <c r="I23" s="348">
        <v>11.9</v>
      </c>
      <c r="J23" s="351">
        <v>11.41</v>
      </c>
      <c r="K23" s="349">
        <v>10.95</v>
      </c>
      <c r="L23" s="335">
        <v>10.69</v>
      </c>
      <c r="M23" s="335">
        <v>10.36</v>
      </c>
      <c r="N23" s="126">
        <v>10.54</v>
      </c>
      <c r="O23" s="68">
        <v>10.83</v>
      </c>
      <c r="P23" s="165">
        <v>11.01</v>
      </c>
      <c r="Q23" s="8">
        <v>11.59</v>
      </c>
      <c r="R23" s="241">
        <v>11.82</v>
      </c>
      <c r="S23" s="307">
        <v>12.36</v>
      </c>
    </row>
    <row r="24" spans="1:19" x14ac:dyDescent="0.2">
      <c r="A24" s="15" t="s">
        <v>1596</v>
      </c>
      <c r="B24" s="5" t="s">
        <v>1597</v>
      </c>
      <c r="C24" s="8" t="s">
        <v>1598</v>
      </c>
      <c r="D24" s="8" t="s">
        <v>1599</v>
      </c>
      <c r="E24" s="348">
        <v>1.46</v>
      </c>
      <c r="F24" s="348">
        <v>1.53</v>
      </c>
      <c r="G24" s="348">
        <v>1.4</v>
      </c>
      <c r="H24" s="348">
        <v>1.27</v>
      </c>
      <c r="I24" s="348">
        <v>1.38</v>
      </c>
      <c r="J24" s="351">
        <v>1.34</v>
      </c>
      <c r="K24" s="349">
        <v>1.46</v>
      </c>
      <c r="L24" s="335">
        <v>1.54</v>
      </c>
      <c r="M24" s="335">
        <v>1.69</v>
      </c>
      <c r="N24" s="126">
        <v>1.54</v>
      </c>
      <c r="O24" s="68">
        <v>1.58</v>
      </c>
      <c r="P24" s="165">
        <v>1.58</v>
      </c>
      <c r="Q24" s="7">
        <v>1.7027223666216518</v>
      </c>
      <c r="R24" s="241">
        <v>1.56</v>
      </c>
      <c r="S24" s="353">
        <v>1.7</v>
      </c>
    </row>
    <row r="25" spans="1:19" x14ac:dyDescent="0.2">
      <c r="A25" s="15" t="s">
        <v>1600</v>
      </c>
      <c r="B25" s="5" t="s">
        <v>1601</v>
      </c>
      <c r="C25" s="8" t="s">
        <v>1602</v>
      </c>
      <c r="D25" s="8" t="s">
        <v>1603</v>
      </c>
      <c r="E25" s="348">
        <v>7.42</v>
      </c>
      <c r="F25" s="348">
        <v>7.7</v>
      </c>
      <c r="G25" s="348">
        <v>8.19</v>
      </c>
      <c r="H25" s="348">
        <v>8.23</v>
      </c>
      <c r="I25" s="348">
        <v>7.71</v>
      </c>
      <c r="J25" s="351">
        <v>7.34</v>
      </c>
      <c r="K25" s="349">
        <v>7.03</v>
      </c>
      <c r="L25" s="335">
        <v>6.87</v>
      </c>
      <c r="M25" s="335">
        <v>6.31</v>
      </c>
      <c r="N25" s="126">
        <v>6.56</v>
      </c>
      <c r="O25" s="68">
        <v>6.87</v>
      </c>
      <c r="P25" s="165">
        <v>7.02</v>
      </c>
      <c r="Q25" s="7">
        <v>7.3864796161702015</v>
      </c>
      <c r="R25" s="241">
        <v>7.88</v>
      </c>
      <c r="S25" s="353">
        <v>8.1</v>
      </c>
    </row>
    <row r="26" spans="1:19" x14ac:dyDescent="0.2">
      <c r="A26" s="15" t="s">
        <v>1604</v>
      </c>
      <c r="B26" s="5" t="s">
        <v>1605</v>
      </c>
      <c r="C26" s="8" t="s">
        <v>1606</v>
      </c>
      <c r="D26" s="8" t="s">
        <v>1607</v>
      </c>
      <c r="E26" s="348">
        <v>0.73</v>
      </c>
      <c r="F26" s="348">
        <v>0.75</v>
      </c>
      <c r="G26" s="348">
        <v>0.79</v>
      </c>
      <c r="H26" s="348">
        <v>0.89</v>
      </c>
      <c r="I26" s="348">
        <v>0.85</v>
      </c>
      <c r="J26" s="351">
        <v>0.86</v>
      </c>
      <c r="K26" s="349">
        <v>0.69</v>
      </c>
      <c r="L26" s="335">
        <v>0.71</v>
      </c>
      <c r="M26" s="335">
        <v>0.78</v>
      </c>
      <c r="N26" s="126">
        <v>0.89</v>
      </c>
      <c r="O26" s="101">
        <v>0.8</v>
      </c>
      <c r="P26" s="165">
        <v>0.82</v>
      </c>
      <c r="Q26" s="7">
        <v>0.80571355007129164</v>
      </c>
      <c r="R26" s="241">
        <v>0.66</v>
      </c>
      <c r="S26" s="353">
        <v>0.8</v>
      </c>
    </row>
    <row r="27" spans="1:19" x14ac:dyDescent="0.2">
      <c r="A27" s="15" t="s">
        <v>1608</v>
      </c>
      <c r="B27" s="5" t="s">
        <v>1609</v>
      </c>
      <c r="C27" s="8" t="s">
        <v>1610</v>
      </c>
      <c r="D27" s="8" t="s">
        <v>1611</v>
      </c>
      <c r="E27" s="348">
        <v>1.95</v>
      </c>
      <c r="F27" s="348">
        <v>2.06</v>
      </c>
      <c r="G27" s="348">
        <v>2.16</v>
      </c>
      <c r="H27" s="348">
        <v>2.0699999999999998</v>
      </c>
      <c r="I27" s="348">
        <v>1.96</v>
      </c>
      <c r="J27" s="351">
        <v>1.87</v>
      </c>
      <c r="K27" s="349">
        <v>1.77</v>
      </c>
      <c r="L27" s="335">
        <v>1.57</v>
      </c>
      <c r="M27" s="335">
        <v>1.58</v>
      </c>
      <c r="N27" s="126">
        <v>1.55</v>
      </c>
      <c r="O27" s="172">
        <v>1.6</v>
      </c>
      <c r="P27" s="165">
        <v>1.6</v>
      </c>
      <c r="Q27" s="7">
        <v>1.6920094658812532</v>
      </c>
      <c r="R27" s="241">
        <v>1.71</v>
      </c>
      <c r="S27" s="307">
        <v>1.75</v>
      </c>
    </row>
    <row r="28" spans="1:19" x14ac:dyDescent="0.2">
      <c r="A28" s="5" t="s">
        <v>1612</v>
      </c>
      <c r="B28" s="5" t="s">
        <v>1613</v>
      </c>
      <c r="C28" s="8" t="s">
        <v>1614</v>
      </c>
      <c r="D28" s="8" t="s">
        <v>1615</v>
      </c>
      <c r="E28" s="356" t="s">
        <v>2384</v>
      </c>
      <c r="F28" s="357">
        <v>497490</v>
      </c>
      <c r="G28" s="357">
        <v>507405</v>
      </c>
      <c r="H28" s="357">
        <v>480097</v>
      </c>
      <c r="I28" s="357">
        <v>439975</v>
      </c>
      <c r="J28" s="358">
        <v>411575</v>
      </c>
      <c r="K28" s="357">
        <v>380052</v>
      </c>
      <c r="L28" s="359">
        <v>373709</v>
      </c>
      <c r="M28" s="359">
        <v>361782</v>
      </c>
      <c r="N28" s="220">
        <v>365273</v>
      </c>
      <c r="O28" s="220">
        <v>376546</v>
      </c>
      <c r="P28" s="177">
        <v>379940</v>
      </c>
      <c r="Q28" s="177">
        <v>391090.99119047617</v>
      </c>
      <c r="R28" s="19">
        <v>394906</v>
      </c>
      <c r="S28" s="308">
        <v>409737</v>
      </c>
    </row>
    <row r="29" spans="1:19" x14ac:dyDescent="0.2">
      <c r="A29" s="15" t="s">
        <v>1616</v>
      </c>
      <c r="B29" s="5" t="s">
        <v>1617</v>
      </c>
      <c r="C29" s="8" t="s">
        <v>1618</v>
      </c>
      <c r="D29" s="8" t="s">
        <v>1619</v>
      </c>
      <c r="E29" s="347" t="s">
        <v>2384</v>
      </c>
      <c r="F29" s="349">
        <v>123.6</v>
      </c>
      <c r="G29" s="349">
        <v>129.1</v>
      </c>
      <c r="H29" s="349">
        <v>129.69999999999999</v>
      </c>
      <c r="I29" s="349">
        <v>126.3</v>
      </c>
      <c r="J29" s="351">
        <v>121.4</v>
      </c>
      <c r="K29" s="342">
        <v>115</v>
      </c>
      <c r="L29" s="335">
        <v>118.5</v>
      </c>
      <c r="M29" s="335">
        <v>117.6</v>
      </c>
      <c r="N29" s="126">
        <v>121.3</v>
      </c>
      <c r="O29" s="126">
        <v>124.2</v>
      </c>
      <c r="P29" s="165">
        <v>127.3</v>
      </c>
      <c r="Q29" s="207">
        <f>132273136.892904/1000000</f>
        <v>132.27313689290401</v>
      </c>
      <c r="R29" s="39">
        <v>134</v>
      </c>
      <c r="S29" s="307">
        <v>139.30000000000001</v>
      </c>
    </row>
    <row r="30" spans="1:19" x14ac:dyDescent="0.2">
      <c r="E30"/>
      <c r="F30"/>
      <c r="G30"/>
      <c r="H30"/>
      <c r="I30"/>
      <c r="J30"/>
      <c r="K30"/>
      <c r="P30" s="8"/>
      <c r="Q30" s="8"/>
      <c r="R30" s="8"/>
      <c r="S30" s="307"/>
    </row>
    <row r="31" spans="1:19" s="5" customFormat="1" x14ac:dyDescent="0.2">
      <c r="A31" s="10" t="s">
        <v>1620</v>
      </c>
      <c r="C31" s="8"/>
      <c r="D31" s="8"/>
      <c r="L31" s="8"/>
      <c r="M31" s="8"/>
      <c r="N31" s="8"/>
      <c r="O31" s="8"/>
      <c r="P31" s="8"/>
      <c r="Q31" s="8"/>
      <c r="R31" s="8"/>
      <c r="S31" s="307"/>
    </row>
    <row r="32" spans="1:19" s="5" customFormat="1" x14ac:dyDescent="0.2">
      <c r="A32" s="29" t="s">
        <v>1621</v>
      </c>
      <c r="B32" s="29" t="s">
        <v>1622</v>
      </c>
      <c r="C32" s="68" t="s">
        <v>1623</v>
      </c>
      <c r="D32" s="68" t="s">
        <v>1624</v>
      </c>
      <c r="L32" s="8"/>
      <c r="M32" s="8"/>
      <c r="N32" s="8"/>
      <c r="O32" s="8"/>
      <c r="P32" s="8">
        <v>0.23</v>
      </c>
      <c r="Q32" s="8">
        <v>0.24</v>
      </c>
      <c r="R32" s="8">
        <v>0.24</v>
      </c>
      <c r="S32" s="311">
        <v>0.24</v>
      </c>
    </row>
    <row r="33" spans="1:16" s="5" customFormat="1" x14ac:dyDescent="0.2">
      <c r="A33" s="29"/>
      <c r="B33" s="29"/>
      <c r="C33" s="8"/>
      <c r="D33" s="68"/>
      <c r="E33" s="68"/>
      <c r="F33" s="8"/>
      <c r="G33" s="8"/>
      <c r="H33" s="8"/>
      <c r="I33" s="8"/>
      <c r="J33" s="8"/>
      <c r="K33" s="8"/>
      <c r="L33" s="8"/>
    </row>
    <row r="34" spans="1:16" s="5" customFormat="1" x14ac:dyDescent="0.2">
      <c r="C34" s="8"/>
      <c r="D34" s="8"/>
      <c r="E34" s="8"/>
      <c r="F34" s="8"/>
      <c r="G34" s="8"/>
      <c r="H34" s="8"/>
      <c r="I34" s="8"/>
      <c r="J34" s="8"/>
      <c r="K34" s="8"/>
      <c r="L34" s="8"/>
    </row>
    <row r="35" spans="1:16" s="5" customFormat="1" x14ac:dyDescent="0.2">
      <c r="A35" s="129" t="s">
        <v>1625</v>
      </c>
      <c r="B35" s="184"/>
      <c r="C35" s="8"/>
      <c r="D35" s="8"/>
      <c r="E35" s="8"/>
      <c r="F35" s="8"/>
      <c r="G35" s="8"/>
      <c r="H35" s="8"/>
      <c r="I35" s="8"/>
      <c r="J35" s="8"/>
      <c r="K35" s="8"/>
      <c r="L35" s="8"/>
    </row>
    <row r="36" spans="1:16" s="5" customFormat="1" x14ac:dyDescent="0.2">
      <c r="A36" s="196" t="s">
        <v>1626</v>
      </c>
      <c r="B36" s="129"/>
      <c r="C36" s="8"/>
      <c r="D36" s="8"/>
      <c r="E36" s="8"/>
      <c r="F36" s="8"/>
      <c r="G36" s="8"/>
      <c r="H36" s="8"/>
      <c r="I36" s="8"/>
      <c r="J36" s="8"/>
      <c r="K36" s="8"/>
      <c r="L36" s="8"/>
    </row>
    <row r="37" spans="1:16" x14ac:dyDescent="0.2">
      <c r="A37" s="199" t="s">
        <v>1627</v>
      </c>
      <c r="B37" s="184"/>
      <c r="M37"/>
      <c r="N37"/>
      <c r="O37"/>
      <c r="P37"/>
    </row>
    <row r="38" spans="1:16" x14ac:dyDescent="0.2">
      <c r="A38" s="182" t="s">
        <v>1628</v>
      </c>
      <c r="B38" s="184"/>
      <c r="M38"/>
      <c r="N38"/>
      <c r="O38"/>
      <c r="P38"/>
    </row>
    <row r="39" spans="1:16" s="5" customFormat="1" x14ac:dyDescent="0.2">
      <c r="A39" s="129" t="s">
        <v>1629</v>
      </c>
      <c r="B39" s="198"/>
      <c r="C39" s="8"/>
      <c r="D39" s="8"/>
      <c r="E39" s="8"/>
      <c r="F39" s="8"/>
      <c r="G39" s="8"/>
      <c r="H39" s="8"/>
      <c r="I39" s="8"/>
      <c r="J39" s="8"/>
      <c r="K39" s="8"/>
      <c r="L39" s="8"/>
    </row>
    <row r="40" spans="1:16" x14ac:dyDescent="0.2">
      <c r="A40" s="129" t="s">
        <v>1630</v>
      </c>
      <c r="B40" s="186"/>
      <c r="M40"/>
      <c r="N40"/>
      <c r="O40"/>
      <c r="P40"/>
    </row>
    <row r="41" spans="1:16" x14ac:dyDescent="0.2">
      <c r="M41"/>
      <c r="N41"/>
      <c r="O41"/>
      <c r="P41"/>
    </row>
    <row r="42" spans="1:16" x14ac:dyDescent="0.2">
      <c r="M42"/>
      <c r="N42"/>
      <c r="O42"/>
      <c r="P42"/>
    </row>
    <row r="43" spans="1:16" x14ac:dyDescent="0.2">
      <c r="M43"/>
      <c r="N43"/>
      <c r="O43"/>
      <c r="P43"/>
    </row>
    <row r="44" spans="1:16" x14ac:dyDescent="0.2">
      <c r="M44"/>
      <c r="N44"/>
      <c r="O44"/>
      <c r="P44"/>
    </row>
    <row r="45" spans="1:16" x14ac:dyDescent="0.2">
      <c r="M45"/>
      <c r="N45"/>
      <c r="O45"/>
      <c r="P45"/>
    </row>
    <row r="46" spans="1:16" x14ac:dyDescent="0.2">
      <c r="M46"/>
      <c r="N46"/>
      <c r="O46"/>
      <c r="P46"/>
    </row>
    <row r="47" spans="1:16" x14ac:dyDescent="0.2">
      <c r="M47"/>
      <c r="N47"/>
      <c r="O47"/>
      <c r="P47"/>
    </row>
    <row r="48" spans="1:16" x14ac:dyDescent="0.2">
      <c r="M48"/>
      <c r="N48"/>
      <c r="O48"/>
      <c r="P48"/>
    </row>
    <row r="49" spans="13:16" x14ac:dyDescent="0.2">
      <c r="M49"/>
      <c r="N49"/>
      <c r="O49"/>
      <c r="P49"/>
    </row>
    <row r="50" spans="13:16" x14ac:dyDescent="0.2">
      <c r="M50"/>
      <c r="N50"/>
      <c r="O50"/>
      <c r="P50"/>
    </row>
    <row r="51" spans="13:16" x14ac:dyDescent="0.2">
      <c r="M51"/>
      <c r="N51"/>
      <c r="O51"/>
      <c r="P51"/>
    </row>
    <row r="52" spans="13:16" x14ac:dyDescent="0.2">
      <c r="M52"/>
      <c r="N52"/>
      <c r="O52"/>
      <c r="P52"/>
    </row>
    <row r="53" spans="13:16" x14ac:dyDescent="0.2">
      <c r="M53"/>
      <c r="N53"/>
      <c r="O53"/>
      <c r="P53"/>
    </row>
    <row r="54" spans="13:16" x14ac:dyDescent="0.2">
      <c r="M54"/>
      <c r="N54"/>
      <c r="O54"/>
      <c r="P54"/>
    </row>
    <row r="55" spans="13:16" x14ac:dyDescent="0.2">
      <c r="M55"/>
      <c r="N55"/>
      <c r="O55"/>
      <c r="P55"/>
    </row>
    <row r="56" spans="13:16" x14ac:dyDescent="0.2">
      <c r="M56"/>
      <c r="N56"/>
      <c r="O56"/>
      <c r="P56"/>
    </row>
    <row r="57" spans="13:16" x14ac:dyDescent="0.2">
      <c r="M57"/>
      <c r="N57"/>
      <c r="O57"/>
      <c r="P57"/>
    </row>
    <row r="58" spans="13:16" x14ac:dyDescent="0.2">
      <c r="M58"/>
      <c r="N58"/>
      <c r="O58"/>
      <c r="P58"/>
    </row>
    <row r="59" spans="13:16" x14ac:dyDescent="0.2">
      <c r="M59"/>
      <c r="N59"/>
      <c r="O59"/>
      <c r="P59"/>
    </row>
    <row r="60" spans="13:16" x14ac:dyDescent="0.2">
      <c r="M60"/>
      <c r="N60"/>
      <c r="O60"/>
      <c r="P60"/>
    </row>
    <row r="61" spans="13:16" x14ac:dyDescent="0.2">
      <c r="M61"/>
      <c r="N61"/>
      <c r="O61"/>
      <c r="P61"/>
    </row>
    <row r="62" spans="13:16" x14ac:dyDescent="0.2">
      <c r="M62"/>
      <c r="N62"/>
      <c r="O62"/>
      <c r="P62"/>
    </row>
    <row r="63" spans="13:16" x14ac:dyDescent="0.2">
      <c r="M63"/>
      <c r="N63"/>
      <c r="O63"/>
      <c r="P63"/>
    </row>
    <row r="64" spans="13:16" x14ac:dyDescent="0.2">
      <c r="M64"/>
      <c r="N64"/>
      <c r="O64"/>
      <c r="P64"/>
    </row>
    <row r="65" spans="13:16" x14ac:dyDescent="0.2">
      <c r="M65"/>
      <c r="N65"/>
      <c r="O65"/>
      <c r="P65"/>
    </row>
    <row r="66" spans="13:16" x14ac:dyDescent="0.2">
      <c r="M66"/>
      <c r="N66"/>
      <c r="O66"/>
      <c r="P66"/>
    </row>
    <row r="67" spans="13:16" x14ac:dyDescent="0.2">
      <c r="M67"/>
      <c r="N67"/>
      <c r="O67"/>
      <c r="P67"/>
    </row>
    <row r="68" spans="13:16" x14ac:dyDescent="0.2">
      <c r="M68"/>
      <c r="N68"/>
      <c r="O68"/>
      <c r="P68"/>
    </row>
    <row r="69" spans="13:16" x14ac:dyDescent="0.2">
      <c r="M69"/>
      <c r="N69"/>
      <c r="O69"/>
      <c r="P69"/>
    </row>
    <row r="70" spans="13:16" x14ac:dyDescent="0.2">
      <c r="M70"/>
      <c r="N70"/>
      <c r="O70"/>
      <c r="P70"/>
    </row>
    <row r="71" spans="13:16" x14ac:dyDescent="0.2">
      <c r="M71"/>
      <c r="N71"/>
      <c r="O71"/>
      <c r="P71"/>
    </row>
    <row r="72" spans="13:16" x14ac:dyDescent="0.2">
      <c r="M72"/>
      <c r="N72"/>
      <c r="O72"/>
      <c r="P72"/>
    </row>
    <row r="73" spans="13:16" x14ac:dyDescent="0.2">
      <c r="M73"/>
      <c r="N73"/>
      <c r="O73"/>
      <c r="P73"/>
    </row>
    <row r="74" spans="13:16" x14ac:dyDescent="0.2">
      <c r="M74"/>
      <c r="N74"/>
      <c r="O74"/>
      <c r="P74"/>
    </row>
    <row r="75" spans="13:16" x14ac:dyDescent="0.2">
      <c r="M75"/>
      <c r="N75"/>
      <c r="O75"/>
      <c r="P75"/>
    </row>
    <row r="76" spans="13:16" x14ac:dyDescent="0.2">
      <c r="M76"/>
      <c r="N76"/>
      <c r="O76"/>
      <c r="P76"/>
    </row>
    <row r="77" spans="13:16" x14ac:dyDescent="0.2">
      <c r="M77"/>
      <c r="N77"/>
      <c r="O77"/>
      <c r="P77"/>
    </row>
    <row r="78" spans="13:16" x14ac:dyDescent="0.2">
      <c r="M78"/>
      <c r="N78"/>
      <c r="O78"/>
      <c r="P78"/>
    </row>
    <row r="79" spans="13:16" x14ac:dyDescent="0.2">
      <c r="M79"/>
      <c r="N79"/>
      <c r="O79"/>
      <c r="P79"/>
    </row>
    <row r="80" spans="13:16" x14ac:dyDescent="0.2">
      <c r="M80"/>
      <c r="N80"/>
      <c r="O80"/>
      <c r="P80"/>
    </row>
    <row r="81" spans="13:16" x14ac:dyDescent="0.2">
      <c r="M81"/>
      <c r="N81"/>
      <c r="O81"/>
      <c r="P81"/>
    </row>
    <row r="82" spans="13:16" x14ac:dyDescent="0.2">
      <c r="M82"/>
      <c r="N82"/>
      <c r="O82"/>
      <c r="P82"/>
    </row>
    <row r="83" spans="13:16" x14ac:dyDescent="0.2">
      <c r="M83"/>
      <c r="N83"/>
      <c r="O83"/>
      <c r="P83"/>
    </row>
    <row r="84" spans="13:16" x14ac:dyDescent="0.2">
      <c r="M84"/>
      <c r="N84"/>
      <c r="O84"/>
      <c r="P84"/>
    </row>
    <row r="85" spans="13:16" x14ac:dyDescent="0.2">
      <c r="M85"/>
      <c r="N85"/>
      <c r="O85"/>
      <c r="P85"/>
    </row>
    <row r="86" spans="13:16" x14ac:dyDescent="0.2">
      <c r="M86"/>
      <c r="N86"/>
      <c r="O86"/>
      <c r="P86"/>
    </row>
    <row r="87" spans="13:16" x14ac:dyDescent="0.2">
      <c r="M87"/>
      <c r="N87"/>
      <c r="O87"/>
      <c r="P87"/>
    </row>
    <row r="88" spans="13:16" x14ac:dyDescent="0.2">
      <c r="M88"/>
      <c r="N88"/>
      <c r="O88"/>
      <c r="P88"/>
    </row>
    <row r="89" spans="13:16" x14ac:dyDescent="0.2">
      <c r="M89"/>
      <c r="N89"/>
      <c r="O89"/>
      <c r="P89"/>
    </row>
    <row r="90" spans="13:16" x14ac:dyDescent="0.2">
      <c r="M90"/>
      <c r="N90"/>
      <c r="O90"/>
      <c r="P90"/>
    </row>
    <row r="91" spans="13:16" x14ac:dyDescent="0.2">
      <c r="M91"/>
      <c r="N91"/>
      <c r="O91"/>
      <c r="P91"/>
    </row>
    <row r="92" spans="13:16" x14ac:dyDescent="0.2">
      <c r="M92"/>
      <c r="N92"/>
      <c r="O92"/>
      <c r="P92"/>
    </row>
    <row r="93" spans="13:16" x14ac:dyDescent="0.2">
      <c r="M93"/>
      <c r="N93"/>
      <c r="O93"/>
      <c r="P93"/>
    </row>
    <row r="94" spans="13:16" x14ac:dyDescent="0.2">
      <c r="M94"/>
      <c r="N94"/>
      <c r="O94"/>
      <c r="P94"/>
    </row>
    <row r="95" spans="13:16" x14ac:dyDescent="0.2">
      <c r="M95"/>
      <c r="N95"/>
      <c r="O95"/>
      <c r="P95"/>
    </row>
    <row r="96" spans="13:16" x14ac:dyDescent="0.2">
      <c r="M96"/>
      <c r="N96"/>
      <c r="O96"/>
      <c r="P96"/>
    </row>
    <row r="97" spans="13:16" x14ac:dyDescent="0.2">
      <c r="M97"/>
      <c r="N97"/>
      <c r="O97"/>
      <c r="P97"/>
    </row>
    <row r="98" spans="13:16" x14ac:dyDescent="0.2">
      <c r="M98"/>
      <c r="N98"/>
      <c r="O98"/>
      <c r="P98"/>
    </row>
    <row r="99" spans="13:16" x14ac:dyDescent="0.2">
      <c r="M99"/>
      <c r="N99"/>
      <c r="O99"/>
      <c r="P99"/>
    </row>
    <row r="100" spans="13:16" x14ac:dyDescent="0.2">
      <c r="M100"/>
      <c r="N100"/>
      <c r="O100"/>
      <c r="P100"/>
    </row>
    <row r="101" spans="13:16" x14ac:dyDescent="0.2">
      <c r="M101"/>
      <c r="N101"/>
      <c r="O101"/>
      <c r="P101"/>
    </row>
    <row r="102" spans="13:16" x14ac:dyDescent="0.2">
      <c r="M102"/>
      <c r="N102"/>
      <c r="O102"/>
      <c r="P102"/>
    </row>
    <row r="103" spans="13:16" x14ac:dyDescent="0.2">
      <c r="M103"/>
      <c r="N103"/>
      <c r="O103"/>
      <c r="P103"/>
    </row>
    <row r="104" spans="13:16" x14ac:dyDescent="0.2">
      <c r="M104"/>
      <c r="N104"/>
      <c r="O104"/>
      <c r="P104"/>
    </row>
    <row r="105" spans="13:16" x14ac:dyDescent="0.2">
      <c r="M105"/>
      <c r="N105"/>
      <c r="O105"/>
      <c r="P105"/>
    </row>
    <row r="106" spans="13:16" x14ac:dyDescent="0.2">
      <c r="M106"/>
      <c r="N106"/>
      <c r="O106"/>
      <c r="P106"/>
    </row>
    <row r="107" spans="13:16" x14ac:dyDescent="0.2">
      <c r="M107"/>
      <c r="N107"/>
      <c r="O107"/>
      <c r="P107"/>
    </row>
    <row r="108" spans="13:16" x14ac:dyDescent="0.2">
      <c r="M108"/>
      <c r="N108"/>
      <c r="O108"/>
      <c r="P108"/>
    </row>
    <row r="109" spans="13:16" x14ac:dyDescent="0.2">
      <c r="M109"/>
      <c r="N109"/>
      <c r="O109"/>
      <c r="P109"/>
    </row>
  </sheetData>
  <phoneticPr fontId="13" type="noConversion"/>
  <conditionalFormatting sqref="G29">
    <cfRule type="cellIs" dxfId="1121" priority="1" stopIfTrue="1" operator="equal">
      <formula>"-"</formula>
    </cfRule>
    <cfRule type="containsText" dxfId="1120" priority="2" stopIfTrue="1" operator="containsText" text="leer">
      <formula>NOT(ISERROR(SEARCH("leer",G29)))</formula>
    </cfRule>
  </conditionalFormatting>
  <conditionalFormatting sqref="K6:K11 L20 K14:K28">
    <cfRule type="cellIs" dxfId="1119" priority="90" operator="equal">
      <formula>"-"</formula>
    </cfRule>
  </conditionalFormatting>
  <conditionalFormatting sqref="K29">
    <cfRule type="cellIs" dxfId="1118" priority="89" operator="equal">
      <formula>"-"</formula>
    </cfRule>
  </conditionalFormatting>
  <conditionalFormatting sqref="L29">
    <cfRule type="cellIs" dxfId="1117" priority="88" operator="equal">
      <formula>"-"</formula>
    </cfRule>
  </conditionalFormatting>
  <conditionalFormatting sqref="J6:J12 J23:J29 J18:J20 J15">
    <cfRule type="cellIs" dxfId="1116" priority="86" stopIfTrue="1" operator="equal">
      <formula>"-"</formula>
    </cfRule>
    <cfRule type="containsText" dxfId="1115" priority="87" stopIfTrue="1" operator="containsText" text="leer">
      <formula>NOT(ISERROR(SEARCH("leer",J6)))</formula>
    </cfRule>
  </conditionalFormatting>
  <conditionalFormatting sqref="J23:J29">
    <cfRule type="cellIs" dxfId="1114" priority="84" stopIfTrue="1" operator="equal">
      <formula>"-"</formula>
    </cfRule>
    <cfRule type="containsText" dxfId="1113" priority="85" stopIfTrue="1" operator="containsText" text="leer">
      <formula>NOT(ISERROR(SEARCH("leer",J23)))</formula>
    </cfRule>
  </conditionalFormatting>
  <conditionalFormatting sqref="J23:J29">
    <cfRule type="cellIs" dxfId="1112" priority="82" stopIfTrue="1" operator="equal">
      <formula>"-"</formula>
    </cfRule>
    <cfRule type="containsText" dxfId="1111" priority="83" stopIfTrue="1" operator="containsText" text="leer">
      <formula>NOT(ISERROR(SEARCH("leer",J23)))</formula>
    </cfRule>
  </conditionalFormatting>
  <conditionalFormatting sqref="I6:I12 I23:I29 I18:I20 I15">
    <cfRule type="cellIs" dxfId="1110" priority="80" stopIfTrue="1" operator="equal">
      <formula>"-"</formula>
    </cfRule>
    <cfRule type="containsText" dxfId="1109" priority="81" stopIfTrue="1" operator="containsText" text="leer">
      <formula>NOT(ISERROR(SEARCH("leer",I6)))</formula>
    </cfRule>
  </conditionalFormatting>
  <conditionalFormatting sqref="I23:I29">
    <cfRule type="cellIs" dxfId="1108" priority="78" stopIfTrue="1" operator="equal">
      <formula>"-"</formula>
    </cfRule>
    <cfRule type="containsText" dxfId="1107" priority="79" stopIfTrue="1" operator="containsText" text="leer">
      <formula>NOT(ISERROR(SEARCH("leer",I23)))</formula>
    </cfRule>
  </conditionalFormatting>
  <conditionalFormatting sqref="I23:I29">
    <cfRule type="cellIs" dxfId="1106" priority="76" stopIfTrue="1" operator="equal">
      <formula>"-"</formula>
    </cfRule>
    <cfRule type="containsText" dxfId="1105" priority="77" stopIfTrue="1" operator="containsText" text="leer">
      <formula>NOT(ISERROR(SEARCH("leer",I23)))</formula>
    </cfRule>
  </conditionalFormatting>
  <conditionalFormatting sqref="I6:I12 I15">
    <cfRule type="cellIs" dxfId="1104" priority="74" stopIfTrue="1" operator="equal">
      <formula>"-"</formula>
    </cfRule>
    <cfRule type="containsText" dxfId="1103" priority="75" stopIfTrue="1" operator="containsText" text="leer">
      <formula>NOT(ISERROR(SEARCH("leer",I6)))</formula>
    </cfRule>
  </conditionalFormatting>
  <conditionalFormatting sqref="I6:I12 I15">
    <cfRule type="cellIs" dxfId="1102" priority="72" stopIfTrue="1" operator="equal">
      <formula>"-"</formula>
    </cfRule>
    <cfRule type="containsText" dxfId="1101" priority="73" stopIfTrue="1" operator="containsText" text="leer">
      <formula>NOT(ISERROR(SEARCH("leer",I6)))</formula>
    </cfRule>
  </conditionalFormatting>
  <conditionalFormatting sqref="I6:I12 I15">
    <cfRule type="cellIs" dxfId="1100" priority="70" stopIfTrue="1" operator="equal">
      <formula>"-"</formula>
    </cfRule>
    <cfRule type="containsText" dxfId="1099" priority="71" stopIfTrue="1" operator="containsText" text="leer">
      <formula>NOT(ISERROR(SEARCH("leer",I6)))</formula>
    </cfRule>
  </conditionalFormatting>
  <conditionalFormatting sqref="I6:I12 I15">
    <cfRule type="cellIs" dxfId="1098" priority="68" stopIfTrue="1" operator="equal">
      <formula>"-"</formula>
    </cfRule>
    <cfRule type="containsText" dxfId="1097" priority="69" stopIfTrue="1" operator="containsText" text="leer">
      <formula>NOT(ISERROR(SEARCH("leer",I6)))</formula>
    </cfRule>
  </conditionalFormatting>
  <conditionalFormatting sqref="I6:I12 I15">
    <cfRule type="cellIs" dxfId="1096" priority="66" stopIfTrue="1" operator="equal">
      <formula>"-"</formula>
    </cfRule>
    <cfRule type="containsText" dxfId="1095" priority="67" stopIfTrue="1" operator="containsText" text="leer">
      <formula>NOT(ISERROR(SEARCH("leer",I6)))</formula>
    </cfRule>
  </conditionalFormatting>
  <conditionalFormatting sqref="I18:I20">
    <cfRule type="cellIs" dxfId="1094" priority="64" stopIfTrue="1" operator="equal">
      <formula>"-"</formula>
    </cfRule>
    <cfRule type="containsText" dxfId="1093" priority="65" stopIfTrue="1" operator="containsText" text="leer">
      <formula>NOT(ISERROR(SEARCH("leer",I18)))</formula>
    </cfRule>
  </conditionalFormatting>
  <conditionalFormatting sqref="I18:I20">
    <cfRule type="cellIs" dxfId="1092" priority="62" stopIfTrue="1" operator="equal">
      <formula>"-"</formula>
    </cfRule>
    <cfRule type="containsText" dxfId="1091" priority="63" stopIfTrue="1" operator="containsText" text="leer">
      <formula>NOT(ISERROR(SEARCH("leer",I18)))</formula>
    </cfRule>
  </conditionalFormatting>
  <conditionalFormatting sqref="I18:I20">
    <cfRule type="cellIs" dxfId="1090" priority="60" stopIfTrue="1" operator="equal">
      <formula>"-"</formula>
    </cfRule>
    <cfRule type="containsText" dxfId="1089" priority="61" stopIfTrue="1" operator="containsText" text="leer">
      <formula>NOT(ISERROR(SEARCH("leer",I18)))</formula>
    </cfRule>
  </conditionalFormatting>
  <conditionalFormatting sqref="I18:I20">
    <cfRule type="cellIs" dxfId="1088" priority="58" stopIfTrue="1" operator="equal">
      <formula>"-"</formula>
    </cfRule>
    <cfRule type="containsText" dxfId="1087" priority="59" stopIfTrue="1" operator="containsText" text="leer">
      <formula>NOT(ISERROR(SEARCH("leer",I18)))</formula>
    </cfRule>
  </conditionalFormatting>
  <conditionalFormatting sqref="I18:I20">
    <cfRule type="cellIs" dxfId="1086" priority="56" stopIfTrue="1" operator="equal">
      <formula>"-"</formula>
    </cfRule>
    <cfRule type="containsText" dxfId="1085" priority="57" stopIfTrue="1" operator="containsText" text="leer">
      <formula>NOT(ISERROR(SEARCH("leer",I18)))</formula>
    </cfRule>
  </conditionalFormatting>
  <conditionalFormatting sqref="I23:I29">
    <cfRule type="cellIs" dxfId="1084" priority="54" stopIfTrue="1" operator="equal">
      <formula>"-"</formula>
    </cfRule>
    <cfRule type="containsText" dxfId="1083" priority="55" stopIfTrue="1" operator="containsText" text="leer">
      <formula>NOT(ISERROR(SEARCH("leer",I23)))</formula>
    </cfRule>
  </conditionalFormatting>
  <conditionalFormatting sqref="I23:I29">
    <cfRule type="cellIs" dxfId="1082" priority="52" stopIfTrue="1" operator="equal">
      <formula>"-"</formula>
    </cfRule>
    <cfRule type="containsText" dxfId="1081" priority="53" stopIfTrue="1" operator="containsText" text="leer">
      <formula>NOT(ISERROR(SEARCH("leer",I23)))</formula>
    </cfRule>
  </conditionalFormatting>
  <conditionalFormatting sqref="I23:I29">
    <cfRule type="cellIs" dxfId="1080" priority="50" stopIfTrue="1" operator="equal">
      <formula>"-"</formula>
    </cfRule>
    <cfRule type="containsText" dxfId="1079" priority="51" stopIfTrue="1" operator="containsText" text="leer">
      <formula>NOT(ISERROR(SEARCH("leer",I23)))</formula>
    </cfRule>
  </conditionalFormatting>
  <conditionalFormatting sqref="I23:I29">
    <cfRule type="cellIs" dxfId="1078" priority="48" stopIfTrue="1" operator="equal">
      <formula>"-"</formula>
    </cfRule>
    <cfRule type="containsText" dxfId="1077" priority="49" stopIfTrue="1" operator="containsText" text="leer">
      <formula>NOT(ISERROR(SEARCH("leer",I23)))</formula>
    </cfRule>
  </conditionalFormatting>
  <conditionalFormatting sqref="I23:I29">
    <cfRule type="cellIs" dxfId="1076" priority="46" stopIfTrue="1" operator="equal">
      <formula>"-"</formula>
    </cfRule>
    <cfRule type="containsText" dxfId="1075" priority="47" stopIfTrue="1" operator="containsText" text="leer">
      <formula>NOT(ISERROR(SEARCH("leer",I23)))</formula>
    </cfRule>
  </conditionalFormatting>
  <conditionalFormatting sqref="I28">
    <cfRule type="cellIs" dxfId="1074" priority="44" stopIfTrue="1" operator="equal">
      <formula>"-"</formula>
    </cfRule>
    <cfRule type="containsText" dxfId="1073" priority="45" stopIfTrue="1" operator="containsText" text="leer">
      <formula>NOT(ISERROR(SEARCH("leer",I28)))</formula>
    </cfRule>
  </conditionalFormatting>
  <conditionalFormatting sqref="I28">
    <cfRule type="cellIs" dxfId="1072" priority="42" stopIfTrue="1" operator="equal">
      <formula>"-"</formula>
    </cfRule>
    <cfRule type="containsText" dxfId="1071" priority="43" stopIfTrue="1" operator="containsText" text="leer">
      <formula>NOT(ISERROR(SEARCH("leer",I28)))</formula>
    </cfRule>
  </conditionalFormatting>
  <conditionalFormatting sqref="I28">
    <cfRule type="cellIs" dxfId="1070" priority="40" stopIfTrue="1" operator="equal">
      <formula>"-"</formula>
    </cfRule>
    <cfRule type="containsText" dxfId="1069" priority="41" stopIfTrue="1" operator="containsText" text="leer">
      <formula>NOT(ISERROR(SEARCH("leer",I28)))</formula>
    </cfRule>
  </conditionalFormatting>
  <conditionalFormatting sqref="H6:H12 H15">
    <cfRule type="cellIs" dxfId="1068" priority="38" stopIfTrue="1" operator="equal">
      <formula>"-"</formula>
    </cfRule>
    <cfRule type="containsText" dxfId="1067" priority="39" stopIfTrue="1" operator="containsText" text="leer">
      <formula>NOT(ISERROR(SEARCH("leer",H6)))</formula>
    </cfRule>
  </conditionalFormatting>
  <conditionalFormatting sqref="H6:H12 H15">
    <cfRule type="cellIs" dxfId="1066" priority="37" stopIfTrue="1" operator="equal">
      <formula>"-"</formula>
    </cfRule>
  </conditionalFormatting>
  <conditionalFormatting sqref="H6:H12 H15">
    <cfRule type="cellIs" dxfId="1065" priority="35" stopIfTrue="1" operator="equal">
      <formula>"-"</formula>
    </cfRule>
    <cfRule type="containsText" dxfId="1064" priority="36" stopIfTrue="1" operator="containsText" text="leer">
      <formula>NOT(ISERROR(SEARCH("leer",H6)))</formula>
    </cfRule>
  </conditionalFormatting>
  <conditionalFormatting sqref="H6:H12 H15">
    <cfRule type="cellIs" dxfId="1063" priority="34" stopIfTrue="1" operator="equal">
      <formula>"-"</formula>
    </cfRule>
  </conditionalFormatting>
  <conditionalFormatting sqref="H18:H20">
    <cfRule type="cellIs" dxfId="1062" priority="32" stopIfTrue="1" operator="equal">
      <formula>"-"</formula>
    </cfRule>
    <cfRule type="containsText" dxfId="1061" priority="33" stopIfTrue="1" operator="containsText" text="leer">
      <formula>NOT(ISERROR(SEARCH("leer",H18)))</formula>
    </cfRule>
  </conditionalFormatting>
  <conditionalFormatting sqref="H18:H20">
    <cfRule type="cellIs" dxfId="1060" priority="31" stopIfTrue="1" operator="equal">
      <formula>"-"</formula>
    </cfRule>
  </conditionalFormatting>
  <conditionalFormatting sqref="H18:H20">
    <cfRule type="cellIs" dxfId="1059" priority="29" stopIfTrue="1" operator="equal">
      <formula>"-"</formula>
    </cfRule>
    <cfRule type="containsText" dxfId="1058" priority="30" stopIfTrue="1" operator="containsText" text="leer">
      <formula>NOT(ISERROR(SEARCH("leer",H18)))</formula>
    </cfRule>
  </conditionalFormatting>
  <conditionalFormatting sqref="H18:H20">
    <cfRule type="cellIs" dxfId="1057" priority="28" stopIfTrue="1" operator="equal">
      <formula>"-"</formula>
    </cfRule>
  </conditionalFormatting>
  <conditionalFormatting sqref="H23:H29">
    <cfRule type="cellIs" dxfId="1056" priority="26" stopIfTrue="1" operator="equal">
      <formula>"-"</formula>
    </cfRule>
    <cfRule type="containsText" dxfId="1055" priority="27" stopIfTrue="1" operator="containsText" text="leer">
      <formula>NOT(ISERROR(SEARCH("leer",H23)))</formula>
    </cfRule>
  </conditionalFormatting>
  <conditionalFormatting sqref="H23:H29">
    <cfRule type="cellIs" dxfId="1054" priority="25" stopIfTrue="1" operator="equal">
      <formula>"-"</formula>
    </cfRule>
  </conditionalFormatting>
  <conditionalFormatting sqref="H23:H29">
    <cfRule type="cellIs" dxfId="1053" priority="23" stopIfTrue="1" operator="equal">
      <formula>"-"</formula>
    </cfRule>
    <cfRule type="containsText" dxfId="1052" priority="24" stopIfTrue="1" operator="containsText" text="leer">
      <formula>NOT(ISERROR(SEARCH("leer",H23)))</formula>
    </cfRule>
  </conditionalFormatting>
  <conditionalFormatting sqref="H23:H29">
    <cfRule type="cellIs" dxfId="1051" priority="22" stopIfTrue="1" operator="equal">
      <formula>"-"</formula>
    </cfRule>
  </conditionalFormatting>
  <conditionalFormatting sqref="H6:H12 H23:H29 H18:H20 H15">
    <cfRule type="cellIs" dxfId="1050" priority="21" operator="equal">
      <formula>"-"</formula>
    </cfRule>
  </conditionalFormatting>
  <conditionalFormatting sqref="H6:H12 H23:H29 H18:H20 H15">
    <cfRule type="cellIs" dxfId="1049" priority="19" stopIfTrue="1" operator="equal">
      <formula>"-"</formula>
    </cfRule>
    <cfRule type="containsText" dxfId="1048" priority="20" stopIfTrue="1" operator="containsText" text="leer">
      <formula>NOT(ISERROR(SEARCH("leer",H6)))</formula>
    </cfRule>
  </conditionalFormatting>
  <conditionalFormatting sqref="G28">
    <cfRule type="cellIs" dxfId="1047" priority="17" stopIfTrue="1" operator="equal">
      <formula>"-"</formula>
    </cfRule>
    <cfRule type="containsText" dxfId="1046" priority="18" stopIfTrue="1" operator="containsText" text="leer">
      <formula>NOT(ISERROR(SEARCH("leer",G28)))</formula>
    </cfRule>
  </conditionalFormatting>
  <conditionalFormatting sqref="G28">
    <cfRule type="cellIs" dxfId="1045" priority="16" stopIfTrue="1" operator="equal">
      <formula>"-"</formula>
    </cfRule>
  </conditionalFormatting>
  <conditionalFormatting sqref="G28">
    <cfRule type="cellIs" dxfId="1044" priority="14" stopIfTrue="1" operator="equal">
      <formula>"-"</formula>
    </cfRule>
    <cfRule type="containsText" dxfId="1043" priority="15" stopIfTrue="1" operator="containsText" text="leer">
      <formula>NOT(ISERROR(SEARCH("leer",G28)))</formula>
    </cfRule>
  </conditionalFormatting>
  <conditionalFormatting sqref="G28">
    <cfRule type="cellIs" dxfId="1042" priority="13" stopIfTrue="1" operator="equal">
      <formula>"-"</formula>
    </cfRule>
  </conditionalFormatting>
  <conditionalFormatting sqref="G28">
    <cfRule type="cellIs" dxfId="1041" priority="12" operator="equal">
      <formula>"-"</formula>
    </cfRule>
  </conditionalFormatting>
  <conditionalFormatting sqref="G28">
    <cfRule type="cellIs" dxfId="1040" priority="10" stopIfTrue="1" operator="equal">
      <formula>"-"</formula>
    </cfRule>
    <cfRule type="containsText" dxfId="1039" priority="11" stopIfTrue="1" operator="containsText" text="leer">
      <formula>NOT(ISERROR(SEARCH("leer",G28)))</formula>
    </cfRule>
  </conditionalFormatting>
  <conditionalFormatting sqref="G29">
    <cfRule type="cellIs" dxfId="1038" priority="8" stopIfTrue="1" operator="equal">
      <formula>"-"</formula>
    </cfRule>
    <cfRule type="containsText" dxfId="1037" priority="9" stopIfTrue="1" operator="containsText" text="leer">
      <formula>NOT(ISERROR(SEARCH("leer",G29)))</formula>
    </cfRule>
  </conditionalFormatting>
  <conditionalFormatting sqref="G29">
    <cfRule type="cellIs" dxfId="1036" priority="7" stopIfTrue="1" operator="equal">
      <formula>"-"</formula>
    </cfRule>
  </conditionalFormatting>
  <conditionalFormatting sqref="G29">
    <cfRule type="cellIs" dxfId="1035" priority="5" stopIfTrue="1" operator="equal">
      <formula>"-"</formula>
    </cfRule>
    <cfRule type="containsText" dxfId="1034" priority="6" stopIfTrue="1" operator="containsText" text="leer">
      <formula>NOT(ISERROR(SEARCH("leer",G29)))</formula>
    </cfRule>
  </conditionalFormatting>
  <conditionalFormatting sqref="G29">
    <cfRule type="cellIs" dxfId="1033" priority="4" stopIfTrue="1" operator="equal">
      <formula>"-"</formula>
    </cfRule>
  </conditionalFormatting>
  <conditionalFormatting sqref="G29">
    <cfRule type="cellIs" dxfId="1032" priority="3" operator="equal">
      <formula>"-"</formula>
    </cfRule>
  </conditionalFormatting>
  <hyperlinks>
    <hyperlink ref="A1" location="Index!A1" display="zurück"/>
  </hyperlinks>
  <pageMargins left="0.79000000000000015" right="0.79000000000000015" top="0.98" bottom="0.98" header="0.51" footer="0.51"/>
  <pageSetup paperSize="9" orientation="portrait" r:id="rId1"/>
  <ignoredErrors>
    <ignoredError sqref="C12:C13" twoDigitTextYear="1"/>
  </ignoredErrors>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S53"/>
  <sheetViews>
    <sheetView showRuler="0" zoomScale="70" zoomScaleNormal="70" workbookViewId="0"/>
  </sheetViews>
  <sheetFormatPr baseColWidth="10" defaultColWidth="11.42578125" defaultRowHeight="12.75" x14ac:dyDescent="0.2"/>
  <cols>
    <col min="1" max="1" width="34.85546875" customWidth="1"/>
    <col min="2" max="2" width="8" customWidth="1"/>
    <col min="3" max="3" width="9.140625" customWidth="1"/>
    <col min="4" max="5" width="12.28515625" style="8" customWidth="1"/>
    <col min="6" max="8" width="11.42578125" style="8" customWidth="1"/>
    <col min="9" max="11" width="11.42578125" customWidth="1"/>
  </cols>
  <sheetData>
    <row r="1" spans="1:16" x14ac:dyDescent="0.2">
      <c r="A1" s="93" t="s">
        <v>1631</v>
      </c>
      <c r="D1" s="5"/>
      <c r="E1" s="5"/>
      <c r="F1" s="5"/>
      <c r="G1" s="5"/>
      <c r="H1" s="5"/>
    </row>
    <row r="2" spans="1:16" x14ac:dyDescent="0.2">
      <c r="D2" s="5"/>
      <c r="E2" s="5"/>
      <c r="F2" s="5"/>
      <c r="G2" s="5"/>
      <c r="H2" s="5"/>
    </row>
    <row r="3" spans="1:16" x14ac:dyDescent="0.2">
      <c r="A3" s="4" t="s">
        <v>1632</v>
      </c>
      <c r="B3" s="4"/>
      <c r="C3" s="5" t="s">
        <v>1633</v>
      </c>
      <c r="D3" s="5" t="s">
        <v>1634</v>
      </c>
      <c r="E3" s="23">
        <v>2004</v>
      </c>
      <c r="F3" s="23">
        <v>2005</v>
      </c>
      <c r="G3" s="23">
        <v>2006</v>
      </c>
      <c r="H3" s="23">
        <v>2007</v>
      </c>
      <c r="I3" s="23">
        <v>2008</v>
      </c>
      <c r="J3" s="23">
        <v>2009</v>
      </c>
      <c r="K3" s="23">
        <v>2010</v>
      </c>
      <c r="L3" s="23">
        <v>2011</v>
      </c>
      <c r="M3" s="23">
        <v>2012</v>
      </c>
      <c r="N3" s="23">
        <v>2013</v>
      </c>
      <c r="O3" s="4">
        <v>2014</v>
      </c>
      <c r="P3" s="314">
        <v>2015</v>
      </c>
    </row>
    <row r="4" spans="1:16" x14ac:dyDescent="0.2">
      <c r="A4" s="4"/>
      <c r="B4" s="4"/>
      <c r="C4" s="23"/>
      <c r="E4" s="23"/>
      <c r="F4" s="23"/>
      <c r="G4" s="23"/>
      <c r="H4" s="23"/>
      <c r="I4" s="23"/>
      <c r="J4" s="23"/>
      <c r="K4" s="23"/>
      <c r="L4" s="23"/>
      <c r="M4" s="8"/>
      <c r="N4" s="8"/>
      <c r="O4" s="8"/>
      <c r="P4" s="307"/>
    </row>
    <row r="5" spans="1:16" x14ac:dyDescent="0.2">
      <c r="A5" s="29" t="s">
        <v>1635</v>
      </c>
      <c r="B5" s="5" t="s">
        <v>1636</v>
      </c>
      <c r="C5" s="8"/>
      <c r="E5" s="8">
        <v>63.8</v>
      </c>
      <c r="F5" s="8">
        <v>65.5</v>
      </c>
      <c r="G5" s="8">
        <v>66.7</v>
      </c>
      <c r="H5" s="26">
        <v>64</v>
      </c>
      <c r="I5" s="26">
        <v>68</v>
      </c>
      <c r="J5" s="89">
        <v>73.599999999999994</v>
      </c>
      <c r="K5" s="68">
        <v>74.900000000000006</v>
      </c>
      <c r="L5" s="68">
        <v>76.400000000000006</v>
      </c>
      <c r="M5" s="165">
        <v>75.2</v>
      </c>
      <c r="N5" s="335">
        <v>77.2</v>
      </c>
      <c r="O5" s="243">
        <v>78.599999999999994</v>
      </c>
      <c r="P5" s="360">
        <v>78.099999999999994</v>
      </c>
    </row>
    <row r="6" spans="1:16" x14ac:dyDescent="0.2">
      <c r="A6" s="5"/>
      <c r="B6" s="5"/>
      <c r="C6" s="8"/>
      <c r="H6" s="26"/>
      <c r="I6" s="26"/>
      <c r="J6" s="89"/>
      <c r="K6" s="8"/>
      <c r="L6" s="8"/>
      <c r="M6" s="8"/>
      <c r="N6" s="335"/>
      <c r="O6" s="243"/>
      <c r="P6" s="360"/>
    </row>
    <row r="7" spans="1:16" x14ac:dyDescent="0.2">
      <c r="A7" s="5" t="s">
        <v>1637</v>
      </c>
      <c r="B7" s="5" t="s">
        <v>1638</v>
      </c>
      <c r="C7" s="8">
        <v>1</v>
      </c>
      <c r="E7" s="8">
        <v>65</v>
      </c>
      <c r="F7" s="8">
        <v>67</v>
      </c>
      <c r="G7" s="8">
        <v>67</v>
      </c>
      <c r="H7" s="8">
        <v>67</v>
      </c>
      <c r="I7" s="8">
        <v>66</v>
      </c>
      <c r="J7" s="130">
        <v>75</v>
      </c>
      <c r="K7" s="68">
        <v>74</v>
      </c>
      <c r="L7" s="68">
        <v>75</v>
      </c>
      <c r="M7" s="165">
        <v>75</v>
      </c>
      <c r="N7" s="335">
        <v>75</v>
      </c>
      <c r="O7" s="243">
        <v>75</v>
      </c>
      <c r="P7" s="360">
        <v>75</v>
      </c>
    </row>
    <row r="8" spans="1:16" x14ac:dyDescent="0.2">
      <c r="A8" s="45" t="s">
        <v>1639</v>
      </c>
      <c r="B8" s="5" t="s">
        <v>1640</v>
      </c>
      <c r="C8" s="8">
        <v>1</v>
      </c>
      <c r="E8" s="8">
        <v>62</v>
      </c>
      <c r="F8" s="8">
        <v>64</v>
      </c>
      <c r="G8" s="8">
        <v>64</v>
      </c>
      <c r="H8" s="8">
        <v>64</v>
      </c>
      <c r="I8" s="8">
        <v>66</v>
      </c>
      <c r="J8" s="130">
        <v>75</v>
      </c>
      <c r="K8" s="68">
        <v>74</v>
      </c>
      <c r="L8" s="68">
        <v>75</v>
      </c>
      <c r="M8" s="165">
        <v>76</v>
      </c>
      <c r="N8" s="335">
        <v>77</v>
      </c>
      <c r="O8" s="243">
        <v>77</v>
      </c>
      <c r="P8" s="360">
        <v>77</v>
      </c>
    </row>
    <row r="9" spans="1:16" x14ac:dyDescent="0.2">
      <c r="A9" s="5" t="s">
        <v>1641</v>
      </c>
      <c r="B9" s="5" t="s">
        <v>1642</v>
      </c>
      <c r="C9" s="8">
        <v>1</v>
      </c>
      <c r="E9" s="8">
        <v>61</v>
      </c>
      <c r="F9" s="8">
        <v>62</v>
      </c>
      <c r="G9" s="8">
        <v>62</v>
      </c>
      <c r="H9" s="8">
        <v>65</v>
      </c>
      <c r="I9" s="8">
        <v>65</v>
      </c>
      <c r="J9" s="130">
        <v>74</v>
      </c>
      <c r="K9" s="68">
        <v>71</v>
      </c>
      <c r="L9" s="68">
        <v>73</v>
      </c>
      <c r="M9" s="165">
        <v>73</v>
      </c>
      <c r="N9" s="335">
        <v>73</v>
      </c>
      <c r="O9" s="243">
        <v>73</v>
      </c>
      <c r="P9" s="360">
        <v>73</v>
      </c>
    </row>
    <row r="10" spans="1:16" x14ac:dyDescent="0.2">
      <c r="A10" s="5" t="s">
        <v>1643</v>
      </c>
      <c r="B10" s="5" t="s">
        <v>1644</v>
      </c>
      <c r="C10" s="68" t="s">
        <v>1645</v>
      </c>
      <c r="E10" s="8">
        <v>69</v>
      </c>
      <c r="F10" s="8">
        <v>68</v>
      </c>
      <c r="G10" s="8">
        <v>65</v>
      </c>
      <c r="H10" s="8">
        <v>66</v>
      </c>
      <c r="I10" s="8">
        <v>67</v>
      </c>
      <c r="J10" s="130">
        <v>73</v>
      </c>
      <c r="K10" s="68">
        <v>73</v>
      </c>
      <c r="L10" s="68">
        <v>73</v>
      </c>
      <c r="M10" s="361" t="s">
        <v>2384</v>
      </c>
      <c r="N10" s="361" t="s">
        <v>2384</v>
      </c>
      <c r="O10" s="362" t="s">
        <v>2384</v>
      </c>
      <c r="P10" s="363" t="s">
        <v>2384</v>
      </c>
    </row>
    <row r="11" spans="1:16" x14ac:dyDescent="0.2">
      <c r="A11" s="45" t="s">
        <v>1646</v>
      </c>
      <c r="B11" s="76" t="s">
        <v>1647</v>
      </c>
      <c r="C11" s="8" t="s">
        <v>1648</v>
      </c>
      <c r="E11" s="13" t="s">
        <v>2384</v>
      </c>
      <c r="F11" s="13" t="s">
        <v>2384</v>
      </c>
      <c r="G11" s="13" t="s">
        <v>2384</v>
      </c>
      <c r="H11" s="13" t="s">
        <v>2384</v>
      </c>
      <c r="I11" s="8">
        <v>62</v>
      </c>
      <c r="J11" s="130">
        <v>68</v>
      </c>
      <c r="K11" s="68">
        <v>67</v>
      </c>
      <c r="L11" s="68">
        <v>66</v>
      </c>
      <c r="M11" s="165">
        <v>67</v>
      </c>
      <c r="N11" s="335">
        <v>66</v>
      </c>
      <c r="O11" s="243">
        <v>67</v>
      </c>
      <c r="P11" s="360">
        <v>67</v>
      </c>
    </row>
    <row r="12" spans="1:16" x14ac:dyDescent="0.2">
      <c r="A12" s="5" t="s">
        <v>1649</v>
      </c>
      <c r="B12" s="5" t="s">
        <v>1650</v>
      </c>
      <c r="C12" s="8">
        <v>1</v>
      </c>
      <c r="E12" s="8">
        <v>67</v>
      </c>
      <c r="F12" s="8">
        <v>69</v>
      </c>
      <c r="G12" s="8">
        <v>69</v>
      </c>
      <c r="H12" s="8">
        <v>69</v>
      </c>
      <c r="I12" s="8">
        <v>64</v>
      </c>
      <c r="J12" s="130">
        <v>75</v>
      </c>
      <c r="K12" s="68">
        <v>75</v>
      </c>
      <c r="L12" s="68">
        <v>76</v>
      </c>
      <c r="M12" s="165">
        <v>75</v>
      </c>
      <c r="N12" s="335">
        <v>74</v>
      </c>
      <c r="O12" s="243">
        <v>73</v>
      </c>
      <c r="P12" s="360">
        <v>74</v>
      </c>
    </row>
    <row r="13" spans="1:16" x14ac:dyDescent="0.2">
      <c r="A13" s="5" t="s">
        <v>1651</v>
      </c>
      <c r="B13" s="5" t="s">
        <v>1652</v>
      </c>
      <c r="C13" s="8">
        <v>1</v>
      </c>
      <c r="E13" s="8">
        <v>68</v>
      </c>
      <c r="F13" s="8">
        <v>69</v>
      </c>
      <c r="G13" s="8">
        <v>70</v>
      </c>
      <c r="H13" s="8">
        <v>69</v>
      </c>
      <c r="I13" s="8">
        <v>70</v>
      </c>
      <c r="J13" s="130">
        <v>79</v>
      </c>
      <c r="K13" s="68">
        <v>80</v>
      </c>
      <c r="L13" s="68">
        <v>80</v>
      </c>
      <c r="M13" s="165">
        <v>79</v>
      </c>
      <c r="N13" s="335">
        <v>78</v>
      </c>
      <c r="O13" s="243">
        <v>76</v>
      </c>
      <c r="P13" s="360">
        <v>78</v>
      </c>
    </row>
    <row r="14" spans="1:16" x14ac:dyDescent="0.2">
      <c r="A14" s="5" t="s">
        <v>1653</v>
      </c>
      <c r="B14" s="5" t="s">
        <v>1654</v>
      </c>
      <c r="C14" s="8">
        <v>1</v>
      </c>
      <c r="E14" s="8">
        <v>67</v>
      </c>
      <c r="F14" s="8">
        <v>67</v>
      </c>
      <c r="G14" s="8">
        <v>68</v>
      </c>
      <c r="H14" s="8">
        <v>68</v>
      </c>
      <c r="I14" s="8">
        <v>67</v>
      </c>
      <c r="J14" s="130">
        <v>74</v>
      </c>
      <c r="K14" s="68">
        <v>75</v>
      </c>
      <c r="L14" s="68">
        <v>75</v>
      </c>
      <c r="M14" s="165">
        <v>76</v>
      </c>
      <c r="N14" s="335">
        <v>76</v>
      </c>
      <c r="O14" s="243">
        <v>76</v>
      </c>
      <c r="P14" s="360">
        <v>76</v>
      </c>
    </row>
    <row r="15" spans="1:16" x14ac:dyDescent="0.2">
      <c r="K15" s="117"/>
    </row>
    <row r="16" spans="1:16" x14ac:dyDescent="0.2">
      <c r="B16" s="198"/>
      <c r="C16" s="198"/>
      <c r="D16" s="198"/>
      <c r="E16" s="198"/>
      <c r="F16" s="198"/>
      <c r="G16" s="198"/>
      <c r="H16" s="198"/>
      <c r="I16" s="68"/>
      <c r="J16" s="68"/>
      <c r="K16" s="117"/>
      <c r="L16" s="8"/>
      <c r="M16" s="8"/>
      <c r="N16" s="8"/>
      <c r="O16" s="13"/>
      <c r="P16" s="13"/>
    </row>
    <row r="17" spans="1:16" x14ac:dyDescent="0.2">
      <c r="A17" s="182" t="s">
        <v>1655</v>
      </c>
      <c r="B17" s="182"/>
      <c r="C17" s="182"/>
      <c r="D17" s="182"/>
      <c r="E17" s="182"/>
      <c r="F17" s="182"/>
      <c r="G17" s="182"/>
      <c r="H17" s="182"/>
      <c r="I17" s="68"/>
      <c r="J17" s="68"/>
      <c r="K17" s="117"/>
      <c r="L17" s="8"/>
      <c r="M17" s="8"/>
      <c r="N17" s="8"/>
      <c r="O17" s="13"/>
      <c r="P17" s="13"/>
    </row>
    <row r="18" spans="1:16" x14ac:dyDescent="0.2">
      <c r="A18" s="199" t="s">
        <v>1656</v>
      </c>
      <c r="K18" s="84"/>
    </row>
    <row r="19" spans="1:16" x14ac:dyDescent="0.2">
      <c r="A19" s="185" t="s">
        <v>1657</v>
      </c>
      <c r="B19" s="4"/>
      <c r="C19" s="23"/>
      <c r="I19" s="23"/>
      <c r="J19" s="23"/>
      <c r="K19" s="84"/>
      <c r="L19" s="23"/>
      <c r="M19" s="23"/>
      <c r="N19" s="23"/>
      <c r="O19" s="23"/>
      <c r="P19" s="23"/>
    </row>
    <row r="20" spans="1:16" x14ac:dyDescent="0.2">
      <c r="A20" s="5"/>
      <c r="B20" s="5"/>
      <c r="C20" s="8"/>
      <c r="I20" s="68"/>
      <c r="J20" s="68"/>
      <c r="K20" s="117"/>
      <c r="L20" s="8"/>
      <c r="M20" s="8"/>
      <c r="N20" s="8"/>
      <c r="O20" s="13"/>
      <c r="P20" s="13"/>
    </row>
    <row r="21" spans="1:16" x14ac:dyDescent="0.2">
      <c r="A21" s="5"/>
      <c r="B21" s="5"/>
      <c r="C21" s="8"/>
      <c r="I21" s="68"/>
      <c r="J21" s="68"/>
      <c r="K21" s="117"/>
      <c r="L21" s="8"/>
      <c r="M21" s="8"/>
      <c r="N21" s="8"/>
      <c r="O21" s="13"/>
      <c r="P21" s="13"/>
    </row>
    <row r="22" spans="1:16" x14ac:dyDescent="0.2">
      <c r="A22" s="5"/>
      <c r="B22" s="5"/>
      <c r="C22" s="8"/>
      <c r="I22" s="68"/>
      <c r="J22" s="68"/>
      <c r="K22" s="117"/>
      <c r="L22" s="8"/>
      <c r="M22" s="8"/>
      <c r="N22" s="8"/>
      <c r="O22" s="13"/>
      <c r="P22" s="13"/>
    </row>
    <row r="23" spans="1:16" x14ac:dyDescent="0.2">
      <c r="A23" s="5"/>
      <c r="B23" s="5"/>
      <c r="C23" s="8"/>
      <c r="I23" s="68"/>
      <c r="J23" s="68"/>
      <c r="K23" s="117"/>
      <c r="L23" s="8"/>
      <c r="M23" s="8"/>
      <c r="N23" s="8"/>
      <c r="O23" s="13"/>
      <c r="P23" s="13"/>
    </row>
    <row r="24" spans="1:16" x14ac:dyDescent="0.2">
      <c r="A24" s="45"/>
      <c r="B24" s="5"/>
      <c r="C24" s="8"/>
      <c r="I24" s="68"/>
      <c r="J24" s="68"/>
      <c r="K24" s="117"/>
      <c r="L24" s="8"/>
      <c r="M24" s="13"/>
      <c r="N24" s="13"/>
      <c r="O24" s="13"/>
      <c r="P24" s="13"/>
    </row>
    <row r="25" spans="1:16" x14ac:dyDescent="0.2">
      <c r="A25" s="5"/>
      <c r="B25" s="5"/>
      <c r="C25" s="8"/>
      <c r="I25" s="68"/>
      <c r="J25" s="68"/>
      <c r="K25" s="117"/>
      <c r="L25" s="8"/>
      <c r="M25" s="8"/>
      <c r="N25" s="8"/>
      <c r="O25" s="13"/>
      <c r="P25" s="13"/>
    </row>
    <row r="26" spans="1:16" x14ac:dyDescent="0.2">
      <c r="A26" s="5"/>
      <c r="B26" s="5"/>
      <c r="C26" s="8"/>
      <c r="I26" s="68"/>
      <c r="J26" s="68"/>
      <c r="K26" s="117"/>
      <c r="L26" s="8"/>
      <c r="M26" s="8"/>
      <c r="N26" s="8"/>
      <c r="O26" s="13"/>
      <c r="P26" s="13"/>
    </row>
    <row r="27" spans="1:16" x14ac:dyDescent="0.2">
      <c r="A27" s="5"/>
      <c r="B27" s="5"/>
      <c r="C27" s="8"/>
      <c r="I27" s="68"/>
      <c r="J27" s="68"/>
      <c r="K27" s="117"/>
      <c r="L27" s="8"/>
      <c r="M27" s="8"/>
      <c r="N27" s="8"/>
      <c r="O27" s="13"/>
      <c r="P27" s="13"/>
    </row>
    <row r="28" spans="1:16" x14ac:dyDescent="0.2">
      <c r="A28" s="5"/>
      <c r="B28" s="5"/>
      <c r="C28" s="8"/>
      <c r="I28" s="68"/>
      <c r="J28" s="68"/>
      <c r="K28" s="117"/>
      <c r="L28" s="8"/>
      <c r="M28" s="8"/>
      <c r="N28" s="8"/>
      <c r="O28" s="13"/>
      <c r="P28" s="13"/>
    </row>
    <row r="29" spans="1:16" x14ac:dyDescent="0.2">
      <c r="K29" s="84"/>
    </row>
    <row r="30" spans="1:16" x14ac:dyDescent="0.2">
      <c r="A30" s="4"/>
      <c r="B30" s="5"/>
      <c r="C30" s="8"/>
      <c r="I30" s="8"/>
      <c r="J30" s="8"/>
      <c r="K30" s="84"/>
      <c r="L30" s="8"/>
      <c r="M30" s="8"/>
      <c r="N30" s="8"/>
      <c r="O30" s="8"/>
      <c r="P30" s="8"/>
    </row>
    <row r="31" spans="1:16" x14ac:dyDescent="0.2">
      <c r="A31" s="5"/>
      <c r="B31" s="5"/>
      <c r="C31" s="8"/>
      <c r="I31" s="68"/>
      <c r="J31" s="68"/>
      <c r="K31" s="117"/>
      <c r="L31" s="8"/>
      <c r="M31" s="8"/>
      <c r="N31" s="8"/>
      <c r="O31" s="8"/>
      <c r="P31" s="8"/>
    </row>
    <row r="32" spans="1:16" x14ac:dyDescent="0.2">
      <c r="A32" s="5"/>
      <c r="B32" s="5"/>
      <c r="C32" s="8"/>
      <c r="I32" s="68"/>
      <c r="J32" s="68"/>
      <c r="K32" s="117"/>
      <c r="L32" s="8"/>
      <c r="M32" s="8"/>
      <c r="N32" s="8"/>
      <c r="O32" s="8"/>
      <c r="P32" s="8"/>
    </row>
    <row r="33" spans="1:16" x14ac:dyDescent="0.2">
      <c r="A33" s="5"/>
      <c r="B33" s="5"/>
      <c r="C33" s="8"/>
      <c r="I33" s="68"/>
      <c r="J33" s="68"/>
      <c r="K33" s="117"/>
      <c r="L33" s="8"/>
      <c r="M33" s="8"/>
      <c r="N33" s="8"/>
      <c r="O33" s="8"/>
      <c r="P33" s="8"/>
    </row>
    <row r="34" spans="1:16" x14ac:dyDescent="0.2">
      <c r="A34" s="5"/>
      <c r="B34" s="5"/>
      <c r="C34" s="8"/>
      <c r="I34" s="68"/>
      <c r="J34" s="68"/>
      <c r="K34" s="13"/>
      <c r="L34" s="8"/>
      <c r="M34" s="8"/>
      <c r="N34" s="8"/>
      <c r="O34" s="8"/>
      <c r="P34" s="8"/>
    </row>
    <row r="35" spans="1:16" x14ac:dyDescent="0.2">
      <c r="A35" s="45"/>
      <c r="B35" s="5"/>
      <c r="C35" s="8"/>
      <c r="I35" s="68"/>
      <c r="J35" s="68"/>
      <c r="K35" s="117"/>
      <c r="L35" s="8"/>
      <c r="M35" s="8"/>
      <c r="N35" s="8"/>
      <c r="O35" s="8"/>
      <c r="P35" s="8"/>
    </row>
    <row r="36" spans="1:16" x14ac:dyDescent="0.2">
      <c r="A36" s="5"/>
      <c r="B36" s="5"/>
      <c r="C36" s="8"/>
      <c r="I36" s="68"/>
      <c r="J36" s="68"/>
      <c r="K36" s="117"/>
      <c r="L36" s="8"/>
      <c r="M36" s="8"/>
      <c r="N36" s="8"/>
      <c r="O36" s="8"/>
      <c r="P36" s="8"/>
    </row>
    <row r="37" spans="1:16" x14ac:dyDescent="0.2">
      <c r="A37" s="45"/>
      <c r="B37" s="5"/>
      <c r="C37" s="8"/>
      <c r="I37" s="68"/>
      <c r="J37" s="68"/>
      <c r="K37" s="117"/>
      <c r="L37" s="8"/>
      <c r="M37" s="8"/>
      <c r="N37" s="8"/>
      <c r="O37" s="8"/>
      <c r="P37" s="8"/>
    </row>
    <row r="38" spans="1:16" x14ac:dyDescent="0.2">
      <c r="A38" s="5"/>
      <c r="B38" s="5"/>
      <c r="C38" s="8"/>
      <c r="I38" s="68"/>
      <c r="J38" s="68"/>
      <c r="K38" s="117"/>
      <c r="L38" s="8"/>
      <c r="M38" s="8"/>
      <c r="N38" s="8"/>
      <c r="O38" s="8"/>
      <c r="P38" s="8"/>
    </row>
    <row r="39" spans="1:16" x14ac:dyDescent="0.2">
      <c r="A39" s="5"/>
      <c r="B39" s="5"/>
      <c r="C39" s="8"/>
      <c r="I39" s="68"/>
      <c r="J39" s="68"/>
      <c r="K39" s="13"/>
      <c r="L39" s="8"/>
      <c r="M39" s="8"/>
      <c r="N39" s="8"/>
      <c r="O39" s="13"/>
      <c r="P39" s="13"/>
    </row>
    <row r="40" spans="1:16" x14ac:dyDescent="0.2">
      <c r="A40" s="5"/>
      <c r="B40" s="5"/>
      <c r="C40" s="8"/>
      <c r="I40" s="68"/>
      <c r="J40" s="68"/>
      <c r="K40" s="13"/>
      <c r="L40" s="8"/>
      <c r="M40" s="8"/>
      <c r="N40" s="8"/>
      <c r="O40" s="13"/>
      <c r="P40" s="13"/>
    </row>
    <row r="41" spans="1:16" x14ac:dyDescent="0.2">
      <c r="A41" s="5"/>
      <c r="B41" s="5"/>
      <c r="C41" s="8"/>
      <c r="I41" s="68"/>
      <c r="J41" s="68"/>
      <c r="K41" s="13"/>
      <c r="L41" s="8"/>
      <c r="M41" s="8"/>
      <c r="N41" s="8"/>
      <c r="O41" s="13"/>
      <c r="P41" s="13"/>
    </row>
    <row r="42" spans="1:16" x14ac:dyDescent="0.2">
      <c r="A42" s="5"/>
      <c r="B42" s="5"/>
      <c r="C42" s="8"/>
      <c r="I42" s="68"/>
      <c r="J42" s="68"/>
      <c r="K42" s="13"/>
      <c r="L42" s="8"/>
      <c r="M42" s="8"/>
      <c r="N42" s="8"/>
      <c r="O42" s="13"/>
      <c r="P42" s="13"/>
    </row>
    <row r="43" spans="1:16" x14ac:dyDescent="0.2">
      <c r="A43" s="5"/>
      <c r="B43" s="5"/>
      <c r="C43" s="8"/>
      <c r="I43" s="68"/>
      <c r="J43" s="68"/>
      <c r="K43" s="13"/>
      <c r="L43" s="8"/>
      <c r="M43" s="8"/>
      <c r="N43" s="8"/>
      <c r="O43" s="13"/>
      <c r="P43" s="13"/>
    </row>
    <row r="44" spans="1:16" x14ac:dyDescent="0.2">
      <c r="A44" s="5"/>
      <c r="B44" s="76"/>
      <c r="C44" s="8"/>
      <c r="I44" s="68"/>
      <c r="J44" s="68"/>
      <c r="K44" s="117"/>
      <c r="L44" s="13"/>
      <c r="M44" s="13"/>
      <c r="N44" s="13"/>
      <c r="O44" s="13"/>
      <c r="P44" s="13"/>
    </row>
    <row r="45" spans="1:16" x14ac:dyDescent="0.2">
      <c r="A45" s="5"/>
      <c r="B45" s="76"/>
      <c r="C45" s="8"/>
      <c r="I45" s="68"/>
      <c r="J45" s="68"/>
      <c r="K45" s="117"/>
      <c r="L45" s="13"/>
      <c r="M45" s="13"/>
      <c r="N45" s="13"/>
      <c r="O45" s="13"/>
      <c r="P45" s="13"/>
    </row>
    <row r="46" spans="1:16" x14ac:dyDescent="0.2">
      <c r="A46" s="5"/>
      <c r="B46" s="76"/>
      <c r="C46" s="8"/>
      <c r="I46" s="68"/>
      <c r="J46" s="68"/>
      <c r="K46" s="117"/>
      <c r="L46" s="13"/>
      <c r="M46" s="13"/>
      <c r="N46" s="13"/>
      <c r="O46" s="13"/>
      <c r="P46" s="13"/>
    </row>
    <row r="47" spans="1:16" x14ac:dyDescent="0.2">
      <c r="A47" s="5"/>
      <c r="B47" s="76"/>
      <c r="C47" s="8"/>
      <c r="I47" s="68"/>
      <c r="J47" s="68"/>
      <c r="K47" s="117"/>
      <c r="L47" s="13"/>
      <c r="M47" s="13"/>
      <c r="N47" s="13"/>
      <c r="O47" s="13"/>
      <c r="P47" s="13"/>
    </row>
    <row r="48" spans="1:16" x14ac:dyDescent="0.2">
      <c r="A48" s="5"/>
      <c r="B48" s="76"/>
      <c r="C48" s="8"/>
      <c r="I48" s="68"/>
      <c r="J48" s="68"/>
      <c r="K48" s="117"/>
      <c r="L48" s="13"/>
      <c r="M48" s="13"/>
      <c r="N48" s="13"/>
      <c r="O48" s="13"/>
      <c r="P48" s="13"/>
    </row>
    <row r="49" spans="1:19" x14ac:dyDescent="0.2">
      <c r="A49" s="5"/>
      <c r="B49" s="76"/>
      <c r="C49" s="8"/>
      <c r="I49" s="68"/>
      <c r="J49" s="68"/>
      <c r="K49" s="117"/>
      <c r="L49" s="13"/>
      <c r="M49" s="13"/>
      <c r="N49" s="13"/>
      <c r="O49" s="13"/>
      <c r="P49" s="13"/>
    </row>
    <row r="50" spans="1:19" x14ac:dyDescent="0.2">
      <c r="A50" s="5"/>
      <c r="B50" s="76"/>
      <c r="C50" s="8"/>
      <c r="I50" s="68"/>
      <c r="J50" s="68"/>
      <c r="K50" s="117"/>
      <c r="L50" s="13"/>
      <c r="M50" s="13"/>
      <c r="N50" s="13"/>
      <c r="O50" s="13"/>
      <c r="P50" s="13"/>
    </row>
    <row r="51" spans="1:19" x14ac:dyDescent="0.2">
      <c r="A51" s="5"/>
      <c r="B51" s="76"/>
      <c r="C51" s="8"/>
      <c r="I51" s="68"/>
      <c r="J51" s="68"/>
      <c r="K51" s="117"/>
      <c r="L51" s="13"/>
      <c r="M51" s="13"/>
      <c r="N51" s="13"/>
      <c r="O51" s="13"/>
      <c r="P51" s="13"/>
    </row>
    <row r="53" spans="1:19" x14ac:dyDescent="0.2">
      <c r="A53" s="119"/>
      <c r="B53" s="120"/>
      <c r="C53" s="121"/>
      <c r="I53" s="121"/>
      <c r="J53" s="121"/>
      <c r="K53" s="5"/>
      <c r="L53" s="5"/>
      <c r="M53" s="5"/>
      <c r="N53" s="5"/>
      <c r="O53" s="5"/>
      <c r="P53" s="5"/>
      <c r="Q53" s="5"/>
      <c r="R53" s="5"/>
      <c r="S53" s="5"/>
    </row>
  </sheetData>
  <phoneticPr fontId="13" type="noConversion"/>
  <conditionalFormatting sqref="K35:K38 K15:K33">
    <cfRule type="cellIs" dxfId="1031" priority="176" stopIfTrue="1" operator="equal">
      <formula>"-"</formula>
    </cfRule>
  </conditionalFormatting>
  <conditionalFormatting sqref="K20:K28">
    <cfRule type="cellIs" dxfId="1030" priority="174" stopIfTrue="1" operator="equal">
      <formula>"-"</formula>
    </cfRule>
  </conditionalFormatting>
  <conditionalFormatting sqref="K31:K33 K35:K38">
    <cfRule type="cellIs" dxfId="1029" priority="173" stopIfTrue="1" operator="equal">
      <formula>"-"</formula>
    </cfRule>
  </conditionalFormatting>
  <conditionalFormatting sqref="B53">
    <cfRule type="cellIs" dxfId="1028" priority="172" stopIfTrue="1" operator="equal">
      <formula>"-"</formula>
    </cfRule>
  </conditionalFormatting>
  <conditionalFormatting sqref="J16:J17">
    <cfRule type="cellIs" dxfId="1027" priority="162" stopIfTrue="1" operator="equal">
      <formula>"-"</formula>
    </cfRule>
    <cfRule type="containsText" dxfId="1026" priority="163" stopIfTrue="1" operator="containsText" text="leer">
      <formula>NOT(ISERROR(SEARCH("leer",J16)))</formula>
    </cfRule>
  </conditionalFormatting>
  <conditionalFormatting sqref="J16:J17">
    <cfRule type="cellIs" dxfId="1025" priority="160" stopIfTrue="1" operator="equal">
      <formula>"-"</formula>
    </cfRule>
    <cfRule type="containsText" dxfId="1024" priority="161" stopIfTrue="1" operator="containsText" text="leer">
      <formula>NOT(ISERROR(SEARCH("leer",J16)))</formula>
    </cfRule>
  </conditionalFormatting>
  <conditionalFormatting sqref="J20:J28">
    <cfRule type="cellIs" dxfId="1023" priority="158" stopIfTrue="1" operator="equal">
      <formula>"-"</formula>
    </cfRule>
    <cfRule type="containsText" dxfId="1022" priority="159" stopIfTrue="1" operator="containsText" text="leer">
      <formula>NOT(ISERROR(SEARCH("leer",J20)))</formula>
    </cfRule>
  </conditionalFormatting>
  <conditionalFormatting sqref="J20:J28">
    <cfRule type="cellIs" dxfId="1021" priority="156" stopIfTrue="1" operator="equal">
      <formula>"-"</formula>
    </cfRule>
    <cfRule type="containsText" dxfId="1020" priority="157" stopIfTrue="1" operator="containsText" text="leer">
      <formula>NOT(ISERROR(SEARCH("leer",J20)))</formula>
    </cfRule>
  </conditionalFormatting>
  <conditionalFormatting sqref="J31:J51">
    <cfRule type="cellIs" dxfId="1019" priority="154" stopIfTrue="1" operator="equal">
      <formula>"-"</formula>
    </cfRule>
    <cfRule type="containsText" dxfId="1018" priority="155" stopIfTrue="1" operator="containsText" text="leer">
      <formula>NOT(ISERROR(SEARCH("leer",J31)))</formula>
    </cfRule>
  </conditionalFormatting>
  <conditionalFormatting sqref="J31:J51">
    <cfRule type="cellIs" dxfId="1017" priority="152" stopIfTrue="1" operator="equal">
      <formula>"-"</formula>
    </cfRule>
    <cfRule type="containsText" dxfId="1016" priority="153" stopIfTrue="1" operator="containsText" text="leer">
      <formula>NOT(ISERROR(SEARCH("leer",J31)))</formula>
    </cfRule>
  </conditionalFormatting>
  <conditionalFormatting sqref="I16:I17">
    <cfRule type="cellIs" dxfId="1015" priority="148" stopIfTrue="1" operator="equal">
      <formula>"-"</formula>
    </cfRule>
    <cfRule type="containsText" dxfId="1014" priority="149" stopIfTrue="1" operator="containsText" text="leer">
      <formula>NOT(ISERROR(SEARCH("leer",I16)))</formula>
    </cfRule>
  </conditionalFormatting>
  <conditionalFormatting sqref="I16:I17">
    <cfRule type="cellIs" dxfId="1013" priority="146" stopIfTrue="1" operator="equal">
      <formula>"-"</formula>
    </cfRule>
    <cfRule type="containsText" dxfId="1012" priority="147" stopIfTrue="1" operator="containsText" text="leer">
      <formula>NOT(ISERROR(SEARCH("leer",I16)))</formula>
    </cfRule>
  </conditionalFormatting>
  <conditionalFormatting sqref="I20:I28">
    <cfRule type="cellIs" dxfId="1011" priority="144" stopIfTrue="1" operator="equal">
      <formula>"-"</formula>
    </cfRule>
    <cfRule type="containsText" dxfId="1010" priority="145" stopIfTrue="1" operator="containsText" text="leer">
      <formula>NOT(ISERROR(SEARCH("leer",I20)))</formula>
    </cfRule>
  </conditionalFormatting>
  <conditionalFormatting sqref="I20:I28">
    <cfRule type="cellIs" dxfId="1009" priority="142" stopIfTrue="1" operator="equal">
      <formula>"-"</formula>
    </cfRule>
    <cfRule type="containsText" dxfId="1008" priority="143" stopIfTrue="1" operator="containsText" text="leer">
      <formula>NOT(ISERROR(SEARCH("leer",I20)))</formula>
    </cfRule>
  </conditionalFormatting>
  <conditionalFormatting sqref="I31:I51">
    <cfRule type="cellIs" dxfId="1007" priority="140" stopIfTrue="1" operator="equal">
      <formula>"-"</formula>
    </cfRule>
    <cfRule type="containsText" dxfId="1006" priority="141" stopIfTrue="1" operator="containsText" text="leer">
      <formula>NOT(ISERROR(SEARCH("leer",I31)))</formula>
    </cfRule>
  </conditionalFormatting>
  <conditionalFormatting sqref="I31:I51">
    <cfRule type="cellIs" dxfId="1005" priority="138" stopIfTrue="1" operator="equal">
      <formula>"-"</formula>
    </cfRule>
    <cfRule type="containsText" dxfId="1004" priority="139" stopIfTrue="1" operator="containsText" text="leer">
      <formula>NOT(ISERROR(SEARCH("leer",I31)))</formula>
    </cfRule>
  </conditionalFormatting>
  <conditionalFormatting sqref="H7:H9 H12:H14">
    <cfRule type="cellIs" dxfId="1003" priority="1" stopIfTrue="1" operator="equal">
      <formula>"-"</formula>
    </cfRule>
  </conditionalFormatting>
  <conditionalFormatting sqref="K5:K14">
    <cfRule type="cellIs" dxfId="1002" priority="71" stopIfTrue="1" operator="equal">
      <formula>"-"</formula>
    </cfRule>
  </conditionalFormatting>
  <conditionalFormatting sqref="J7:J14 J5">
    <cfRule type="cellIs" dxfId="1001" priority="69" stopIfTrue="1" operator="equal">
      <formula>"-"</formula>
    </cfRule>
    <cfRule type="containsText" dxfId="1000" priority="70" stopIfTrue="1" operator="containsText" text="leer">
      <formula>NOT(ISERROR(SEARCH("leer",J5)))</formula>
    </cfRule>
  </conditionalFormatting>
  <conditionalFormatting sqref="I7:I14 I5">
    <cfRule type="cellIs" dxfId="999" priority="67" stopIfTrue="1" operator="equal">
      <formula>"-"</formula>
    </cfRule>
    <cfRule type="containsText" dxfId="998" priority="68" stopIfTrue="1" operator="containsText" text="leer">
      <formula>NOT(ISERROR(SEARCH("leer",I5)))</formula>
    </cfRule>
  </conditionalFormatting>
  <conditionalFormatting sqref="I5">
    <cfRule type="cellIs" dxfId="997" priority="65" stopIfTrue="1" operator="equal">
      <formula>"-"</formula>
    </cfRule>
    <cfRule type="containsText" dxfId="996" priority="66" stopIfTrue="1" operator="containsText" text="leer">
      <formula>NOT(ISERROR(SEARCH("leer",I5)))</formula>
    </cfRule>
  </conditionalFormatting>
  <conditionalFormatting sqref="I5">
    <cfRule type="cellIs" dxfId="995" priority="63" stopIfTrue="1" operator="equal">
      <formula>"-"</formula>
    </cfRule>
    <cfRule type="containsText" dxfId="994" priority="64" stopIfTrue="1" operator="containsText" text="leer">
      <formula>NOT(ISERROR(SEARCH("leer",I5)))</formula>
    </cfRule>
  </conditionalFormatting>
  <conditionalFormatting sqref="I5">
    <cfRule type="cellIs" dxfId="993" priority="61" stopIfTrue="1" operator="equal">
      <formula>"-"</formula>
    </cfRule>
    <cfRule type="containsText" dxfId="992" priority="62" stopIfTrue="1" operator="containsText" text="leer">
      <formula>NOT(ISERROR(SEARCH("leer",I5)))</formula>
    </cfRule>
  </conditionalFormatting>
  <conditionalFormatting sqref="I5">
    <cfRule type="cellIs" dxfId="991" priority="59" stopIfTrue="1" operator="equal">
      <formula>"-"</formula>
    </cfRule>
    <cfRule type="containsText" dxfId="990" priority="60" stopIfTrue="1" operator="containsText" text="leer">
      <formula>NOT(ISERROR(SEARCH("leer",I5)))</formula>
    </cfRule>
  </conditionalFormatting>
  <conditionalFormatting sqref="I5">
    <cfRule type="cellIs" dxfId="989" priority="57" stopIfTrue="1" operator="equal">
      <formula>"-"</formula>
    </cfRule>
    <cfRule type="containsText" dxfId="988" priority="58" stopIfTrue="1" operator="containsText" text="leer">
      <formula>NOT(ISERROR(SEARCH("leer",I5)))</formula>
    </cfRule>
  </conditionalFormatting>
  <conditionalFormatting sqref="I7:I14">
    <cfRule type="cellIs" dxfId="987" priority="55" stopIfTrue="1" operator="equal">
      <formula>"-"</formula>
    </cfRule>
    <cfRule type="containsText" dxfId="986" priority="56" stopIfTrue="1" operator="containsText" text="leer">
      <formula>NOT(ISERROR(SEARCH("leer",I7)))</formula>
    </cfRule>
  </conditionalFormatting>
  <conditionalFormatting sqref="I7:I14">
    <cfRule type="cellIs" dxfId="985" priority="53" stopIfTrue="1" operator="equal">
      <formula>"-"</formula>
    </cfRule>
    <cfRule type="containsText" dxfId="984" priority="54" stopIfTrue="1" operator="containsText" text="leer">
      <formula>NOT(ISERROR(SEARCH("leer",I7)))</formula>
    </cfRule>
  </conditionalFormatting>
  <conditionalFormatting sqref="I7:I14">
    <cfRule type="cellIs" dxfId="983" priority="51" stopIfTrue="1" operator="equal">
      <formula>"-"</formula>
    </cfRule>
    <cfRule type="containsText" dxfId="982" priority="52" stopIfTrue="1" operator="containsText" text="leer">
      <formula>NOT(ISERROR(SEARCH("leer",I7)))</formula>
    </cfRule>
  </conditionalFormatting>
  <conditionalFormatting sqref="I7:I14">
    <cfRule type="cellIs" dxfId="981" priority="49" stopIfTrue="1" operator="equal">
      <formula>"-"</formula>
    </cfRule>
    <cfRule type="containsText" dxfId="980" priority="50" stopIfTrue="1" operator="containsText" text="leer">
      <formula>NOT(ISERROR(SEARCH("leer",I7)))</formula>
    </cfRule>
  </conditionalFormatting>
  <conditionalFormatting sqref="I7:I14">
    <cfRule type="cellIs" dxfId="979" priority="47" stopIfTrue="1" operator="equal">
      <formula>"-"</formula>
    </cfRule>
    <cfRule type="containsText" dxfId="978" priority="48" stopIfTrue="1" operator="containsText" text="leer">
      <formula>NOT(ISERROR(SEARCH("leer",I7)))</formula>
    </cfRule>
  </conditionalFormatting>
  <conditionalFormatting sqref="I7:I14 I5">
    <cfRule type="cellIs" dxfId="977" priority="45" stopIfTrue="1" operator="equal">
      <formula>"-"</formula>
    </cfRule>
    <cfRule type="containsText" dxfId="976" priority="46" stopIfTrue="1" operator="containsText" text="leer">
      <formula>NOT(ISERROR(SEARCH("leer",I5)))</formula>
    </cfRule>
  </conditionalFormatting>
  <conditionalFormatting sqref="I5">
    <cfRule type="cellIs" dxfId="975" priority="43" stopIfTrue="1" operator="equal">
      <formula>"-"</formula>
    </cfRule>
    <cfRule type="containsText" dxfId="974" priority="44" stopIfTrue="1" operator="containsText" text="leer">
      <formula>NOT(ISERROR(SEARCH("leer",I5)))</formula>
    </cfRule>
  </conditionalFormatting>
  <conditionalFormatting sqref="I5">
    <cfRule type="cellIs" dxfId="973" priority="41" stopIfTrue="1" operator="equal">
      <formula>"-"</formula>
    </cfRule>
    <cfRule type="containsText" dxfId="972" priority="42" stopIfTrue="1" operator="containsText" text="leer">
      <formula>NOT(ISERROR(SEARCH("leer",I5)))</formula>
    </cfRule>
  </conditionalFormatting>
  <conditionalFormatting sqref="I5">
    <cfRule type="cellIs" dxfId="971" priority="39" stopIfTrue="1" operator="equal">
      <formula>"-"</formula>
    </cfRule>
    <cfRule type="containsText" dxfId="970" priority="40" stopIfTrue="1" operator="containsText" text="leer">
      <formula>NOT(ISERROR(SEARCH("leer",I5)))</formula>
    </cfRule>
  </conditionalFormatting>
  <conditionalFormatting sqref="I5">
    <cfRule type="cellIs" dxfId="969" priority="37" stopIfTrue="1" operator="equal">
      <formula>"-"</formula>
    </cfRule>
    <cfRule type="containsText" dxfId="968" priority="38" stopIfTrue="1" operator="containsText" text="leer">
      <formula>NOT(ISERROR(SEARCH("leer",I5)))</formula>
    </cfRule>
  </conditionalFormatting>
  <conditionalFormatting sqref="I5">
    <cfRule type="cellIs" dxfId="967" priority="35" stopIfTrue="1" operator="equal">
      <formula>"-"</formula>
    </cfRule>
    <cfRule type="containsText" dxfId="966" priority="36" stopIfTrue="1" operator="containsText" text="leer">
      <formula>NOT(ISERROR(SEARCH("leer",I5)))</formula>
    </cfRule>
  </conditionalFormatting>
  <conditionalFormatting sqref="I7:I14">
    <cfRule type="cellIs" dxfId="965" priority="33" stopIfTrue="1" operator="equal">
      <formula>"-"</formula>
    </cfRule>
    <cfRule type="containsText" dxfId="964" priority="34" stopIfTrue="1" operator="containsText" text="leer">
      <formula>NOT(ISERROR(SEARCH("leer",I7)))</formula>
    </cfRule>
  </conditionalFormatting>
  <conditionalFormatting sqref="I7:I14">
    <cfRule type="cellIs" dxfId="963" priority="31" stopIfTrue="1" operator="equal">
      <formula>"-"</formula>
    </cfRule>
    <cfRule type="containsText" dxfId="962" priority="32" stopIfTrue="1" operator="containsText" text="leer">
      <formula>NOT(ISERROR(SEARCH("leer",I7)))</formula>
    </cfRule>
  </conditionalFormatting>
  <conditionalFormatting sqref="I7:I14">
    <cfRule type="cellIs" dxfId="961" priority="29" stopIfTrue="1" operator="equal">
      <formula>"-"</formula>
    </cfRule>
    <cfRule type="containsText" dxfId="960" priority="30" stopIfTrue="1" operator="containsText" text="leer">
      <formula>NOT(ISERROR(SEARCH("leer",I7)))</formula>
    </cfRule>
  </conditionalFormatting>
  <conditionalFormatting sqref="I7:I14">
    <cfRule type="cellIs" dxfId="959" priority="27" stopIfTrue="1" operator="equal">
      <formula>"-"</formula>
    </cfRule>
    <cfRule type="containsText" dxfId="958" priority="28" stopIfTrue="1" operator="containsText" text="leer">
      <formula>NOT(ISERROR(SEARCH("leer",I7)))</formula>
    </cfRule>
  </conditionalFormatting>
  <conditionalFormatting sqref="I7:I14">
    <cfRule type="cellIs" dxfId="957" priority="25" stopIfTrue="1" operator="equal">
      <formula>"-"</formula>
    </cfRule>
    <cfRule type="containsText" dxfId="956" priority="26" stopIfTrue="1" operator="containsText" text="leer">
      <formula>NOT(ISERROR(SEARCH("leer",I7)))</formula>
    </cfRule>
  </conditionalFormatting>
  <conditionalFormatting sqref="H5">
    <cfRule type="cellIs" dxfId="955" priority="23" stopIfTrue="1" operator="equal">
      <formula>"-"</formula>
    </cfRule>
    <cfRule type="containsText" dxfId="954" priority="24" stopIfTrue="1" operator="containsText" text="leer">
      <formula>NOT(ISERROR(SEARCH("leer",H5)))</formula>
    </cfRule>
  </conditionalFormatting>
  <conditionalFormatting sqref="H5">
    <cfRule type="cellIs" dxfId="953" priority="22" stopIfTrue="1" operator="equal">
      <formula>"-"</formula>
    </cfRule>
  </conditionalFormatting>
  <conditionalFormatting sqref="H5">
    <cfRule type="cellIs" dxfId="952" priority="20" stopIfTrue="1" operator="equal">
      <formula>"-"</formula>
    </cfRule>
    <cfRule type="containsText" dxfId="951" priority="21" stopIfTrue="1" operator="containsText" text="leer">
      <formula>NOT(ISERROR(SEARCH("leer",H5)))</formula>
    </cfRule>
  </conditionalFormatting>
  <conditionalFormatting sqref="H5">
    <cfRule type="cellIs" dxfId="950" priority="19" stopIfTrue="1" operator="equal">
      <formula>"-"</formula>
    </cfRule>
  </conditionalFormatting>
  <conditionalFormatting sqref="H7:H9 H12:H14">
    <cfRule type="cellIs" dxfId="949" priority="17" stopIfTrue="1" operator="equal">
      <formula>"-"</formula>
    </cfRule>
    <cfRule type="containsText" dxfId="948" priority="18" stopIfTrue="1" operator="containsText" text="leer">
      <formula>NOT(ISERROR(SEARCH("leer",H7)))</formula>
    </cfRule>
  </conditionalFormatting>
  <conditionalFormatting sqref="H7:H9 H12:H14">
    <cfRule type="cellIs" dxfId="947" priority="16" stopIfTrue="1" operator="equal">
      <formula>"-"</formula>
    </cfRule>
  </conditionalFormatting>
  <conditionalFormatting sqref="H7:H9 H12:H14">
    <cfRule type="cellIs" dxfId="946" priority="14" stopIfTrue="1" operator="equal">
      <formula>"-"</formula>
    </cfRule>
    <cfRule type="containsText" dxfId="945" priority="15" stopIfTrue="1" operator="containsText" text="leer">
      <formula>NOT(ISERROR(SEARCH("leer",H7)))</formula>
    </cfRule>
  </conditionalFormatting>
  <conditionalFormatting sqref="H7:H9 H12:H14">
    <cfRule type="cellIs" dxfId="944" priority="13" stopIfTrue="1" operator="equal">
      <formula>"-"</formula>
    </cfRule>
  </conditionalFormatting>
  <conditionalFormatting sqref="H5">
    <cfRule type="cellIs" dxfId="943" priority="11" stopIfTrue="1" operator="equal">
      <formula>"-"</formula>
    </cfRule>
    <cfRule type="containsText" dxfId="942" priority="12" stopIfTrue="1" operator="containsText" text="leer">
      <formula>NOT(ISERROR(SEARCH("leer",H5)))</formula>
    </cfRule>
  </conditionalFormatting>
  <conditionalFormatting sqref="H5">
    <cfRule type="cellIs" dxfId="941" priority="10" stopIfTrue="1" operator="equal">
      <formula>"-"</formula>
    </cfRule>
  </conditionalFormatting>
  <conditionalFormatting sqref="H5">
    <cfRule type="cellIs" dxfId="940" priority="8" stopIfTrue="1" operator="equal">
      <formula>"-"</formula>
    </cfRule>
    <cfRule type="containsText" dxfId="939" priority="9" stopIfTrue="1" operator="containsText" text="leer">
      <formula>NOT(ISERROR(SEARCH("leer",H5)))</formula>
    </cfRule>
  </conditionalFormatting>
  <conditionalFormatting sqref="H5">
    <cfRule type="cellIs" dxfId="938" priority="7" stopIfTrue="1" operator="equal">
      <formula>"-"</formula>
    </cfRule>
  </conditionalFormatting>
  <conditionalFormatting sqref="H7:H9 H12:H14">
    <cfRule type="cellIs" dxfId="937" priority="5" stopIfTrue="1" operator="equal">
      <formula>"-"</formula>
    </cfRule>
    <cfRule type="containsText" dxfId="936" priority="6" stopIfTrue="1" operator="containsText" text="leer">
      <formula>NOT(ISERROR(SEARCH("leer",H7)))</formula>
    </cfRule>
  </conditionalFormatting>
  <conditionalFormatting sqref="H7:H9 H12:H14">
    <cfRule type="cellIs" dxfId="935" priority="4" stopIfTrue="1" operator="equal">
      <formula>"-"</formula>
    </cfRule>
  </conditionalFormatting>
  <conditionalFormatting sqref="H7:H9 H12:H14">
    <cfRule type="cellIs" dxfId="934" priority="2" stopIfTrue="1" operator="equal">
      <formula>"-"</formula>
    </cfRule>
    <cfRule type="containsText" dxfId="933" priority="3" stopIfTrue="1" operator="containsText" text="leer">
      <formula>NOT(ISERROR(SEARCH("leer",H7)))</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B46"/>
  <sheetViews>
    <sheetView showRuler="0" zoomScale="70" zoomScaleNormal="70" workbookViewId="0"/>
  </sheetViews>
  <sheetFormatPr baseColWidth="10" defaultColWidth="10.7109375" defaultRowHeight="12.75" x14ac:dyDescent="0.2"/>
  <cols>
    <col min="1" max="1" width="36.7109375" style="5" customWidth="1"/>
    <col min="2" max="2" width="9.7109375" style="5" customWidth="1"/>
    <col min="3" max="3" width="9.42578125" style="8" customWidth="1"/>
    <col min="4" max="5" width="12.28515625" style="8" customWidth="1"/>
    <col min="6" max="16" width="11.42578125" style="8" customWidth="1"/>
    <col min="17" max="16384" width="10.7109375" style="5"/>
  </cols>
  <sheetData>
    <row r="1" spans="1:16" x14ac:dyDescent="0.2">
      <c r="A1" s="92" t="s">
        <v>1658</v>
      </c>
      <c r="C1" s="5"/>
      <c r="D1" s="5"/>
      <c r="E1" s="5"/>
      <c r="F1" s="5"/>
      <c r="G1" s="5"/>
      <c r="H1" s="5"/>
      <c r="I1" s="5"/>
      <c r="J1" s="5"/>
      <c r="K1" s="5"/>
      <c r="L1" s="5"/>
      <c r="M1" s="5"/>
      <c r="N1" s="5"/>
      <c r="O1" s="5"/>
      <c r="P1" s="5"/>
    </row>
    <row r="2" spans="1:16" x14ac:dyDescent="0.2">
      <c r="A2" s="92"/>
      <c r="C2" s="5"/>
      <c r="D2" s="5"/>
      <c r="E2" s="5"/>
      <c r="F2" s="5"/>
      <c r="G2" s="5"/>
      <c r="H2" s="5"/>
      <c r="I2" s="5"/>
      <c r="J2" s="5"/>
      <c r="K2" s="5"/>
      <c r="L2" s="5"/>
      <c r="M2" s="5"/>
      <c r="N2" s="5"/>
      <c r="O2" s="5"/>
      <c r="P2" s="5"/>
    </row>
    <row r="3" spans="1:16" s="4" customFormat="1" x14ac:dyDescent="0.2">
      <c r="A3" s="4" t="s">
        <v>1659</v>
      </c>
      <c r="C3" s="5" t="s">
        <v>1660</v>
      </c>
      <c r="D3" s="5" t="s">
        <v>1661</v>
      </c>
      <c r="E3" s="23">
        <v>2004</v>
      </c>
      <c r="F3" s="23">
        <v>2005</v>
      </c>
      <c r="G3" s="23">
        <v>2006</v>
      </c>
      <c r="H3" s="23">
        <v>2007</v>
      </c>
      <c r="I3" s="23">
        <v>2008</v>
      </c>
      <c r="J3" s="23">
        <v>2009</v>
      </c>
      <c r="K3" s="23">
        <v>2010</v>
      </c>
      <c r="L3" s="23">
        <v>2011</v>
      </c>
      <c r="M3" s="23">
        <v>2012</v>
      </c>
      <c r="N3" s="23">
        <v>2013</v>
      </c>
      <c r="O3" s="4">
        <v>2014</v>
      </c>
      <c r="P3" s="314">
        <v>2015</v>
      </c>
    </row>
    <row r="4" spans="1:16" x14ac:dyDescent="0.2">
      <c r="A4" s="4"/>
      <c r="P4" s="307"/>
    </row>
    <row r="5" spans="1:16" x14ac:dyDescent="0.2">
      <c r="A5" s="45" t="s">
        <v>1662</v>
      </c>
      <c r="B5" s="5" t="s">
        <v>1663</v>
      </c>
      <c r="C5" s="3" t="s">
        <v>1664</v>
      </c>
      <c r="E5" s="8" t="s">
        <v>2416</v>
      </c>
      <c r="F5" s="8" t="s">
        <v>2416</v>
      </c>
      <c r="G5" s="8">
        <v>70</v>
      </c>
      <c r="H5" s="8">
        <v>70</v>
      </c>
      <c r="I5" s="8">
        <v>70</v>
      </c>
      <c r="J5" s="130">
        <v>83</v>
      </c>
      <c r="K5" s="68">
        <v>83</v>
      </c>
      <c r="L5" s="68">
        <v>83</v>
      </c>
      <c r="M5" s="13">
        <v>83</v>
      </c>
      <c r="N5" s="8">
        <v>82</v>
      </c>
      <c r="O5" s="8">
        <v>82</v>
      </c>
      <c r="P5" s="364">
        <v>82</v>
      </c>
    </row>
    <row r="6" spans="1:16" x14ac:dyDescent="0.2">
      <c r="A6" s="5" t="s">
        <v>1665</v>
      </c>
      <c r="B6" s="5" t="s">
        <v>1666</v>
      </c>
      <c r="C6" s="3" t="s">
        <v>1667</v>
      </c>
      <c r="E6" s="8" t="s">
        <v>2416</v>
      </c>
      <c r="F6" s="8" t="s">
        <v>2416</v>
      </c>
      <c r="G6" s="8">
        <v>65</v>
      </c>
      <c r="H6" s="8">
        <v>68</v>
      </c>
      <c r="I6" s="8">
        <v>69</v>
      </c>
      <c r="J6" s="130">
        <v>71</v>
      </c>
      <c r="K6" s="68">
        <v>71</v>
      </c>
      <c r="L6" s="68">
        <v>72</v>
      </c>
      <c r="M6" s="13">
        <v>72</v>
      </c>
      <c r="N6" s="8">
        <v>72</v>
      </c>
      <c r="O6" s="8">
        <v>72</v>
      </c>
      <c r="P6" s="364">
        <v>73</v>
      </c>
    </row>
    <row r="7" spans="1:16" x14ac:dyDescent="0.2">
      <c r="A7" s="5" t="s">
        <v>1668</v>
      </c>
      <c r="B7" s="5" t="s">
        <v>1669</v>
      </c>
      <c r="C7" s="3" t="s">
        <v>1670</v>
      </c>
      <c r="E7" s="8" t="s">
        <v>2416</v>
      </c>
      <c r="F7" s="8" t="s">
        <v>2416</v>
      </c>
      <c r="G7" s="8">
        <v>70</v>
      </c>
      <c r="H7" s="8">
        <v>70</v>
      </c>
      <c r="I7" s="8">
        <v>70</v>
      </c>
      <c r="J7" s="130">
        <v>75</v>
      </c>
      <c r="K7" s="68">
        <v>75</v>
      </c>
      <c r="L7" s="68">
        <v>75</v>
      </c>
      <c r="M7" s="13">
        <v>75</v>
      </c>
      <c r="N7" s="8">
        <v>75</v>
      </c>
      <c r="O7" s="8">
        <v>75</v>
      </c>
      <c r="P7" s="364">
        <v>76</v>
      </c>
    </row>
    <row r="8" spans="1:16" x14ac:dyDescent="0.2">
      <c r="A8" s="29" t="s">
        <v>1671</v>
      </c>
      <c r="B8" s="5" t="s">
        <v>1672</v>
      </c>
      <c r="C8" s="3"/>
      <c r="E8" s="8">
        <v>63.8</v>
      </c>
      <c r="F8" s="8">
        <v>65.5</v>
      </c>
      <c r="G8" s="8">
        <v>66.7</v>
      </c>
      <c r="H8" s="26">
        <v>64</v>
      </c>
      <c r="I8" s="26">
        <v>68</v>
      </c>
      <c r="J8" s="68">
        <v>73.599999999999994</v>
      </c>
      <c r="K8" s="68">
        <v>74.900000000000006</v>
      </c>
      <c r="L8" s="68">
        <v>76.400000000000006</v>
      </c>
      <c r="M8" s="13">
        <v>75.2</v>
      </c>
      <c r="N8" s="8">
        <v>77.2</v>
      </c>
      <c r="O8" s="8">
        <v>78.599999999999994</v>
      </c>
      <c r="P8" s="364">
        <v>78.099999999999994</v>
      </c>
    </row>
    <row r="9" spans="1:16" x14ac:dyDescent="0.2">
      <c r="C9" s="3"/>
      <c r="J9" s="68"/>
      <c r="P9" s="365"/>
    </row>
    <row r="10" spans="1:16" x14ac:dyDescent="0.2">
      <c r="A10" s="4" t="s">
        <v>1673</v>
      </c>
      <c r="C10" s="6"/>
      <c r="J10" s="68"/>
      <c r="P10" s="365"/>
    </row>
    <row r="11" spans="1:16" x14ac:dyDescent="0.2">
      <c r="A11" s="5" t="s">
        <v>1674</v>
      </c>
      <c r="B11" s="5" t="s">
        <v>1675</v>
      </c>
      <c r="C11" s="3" t="s">
        <v>1676</v>
      </c>
      <c r="E11" s="8" t="s">
        <v>2416</v>
      </c>
      <c r="F11" s="8" t="s">
        <v>2416</v>
      </c>
      <c r="G11" s="8">
        <v>68</v>
      </c>
      <c r="H11" s="8">
        <v>68</v>
      </c>
      <c r="I11" s="8">
        <v>69</v>
      </c>
      <c r="J11" s="130">
        <v>83</v>
      </c>
      <c r="K11" s="68">
        <v>83</v>
      </c>
      <c r="L11" s="68">
        <v>83</v>
      </c>
      <c r="M11" s="165">
        <v>84</v>
      </c>
      <c r="N11" s="8">
        <v>84</v>
      </c>
      <c r="O11" s="8">
        <v>84</v>
      </c>
      <c r="P11" s="364">
        <v>84</v>
      </c>
    </row>
    <row r="12" spans="1:16" x14ac:dyDescent="0.2">
      <c r="A12" s="5" t="s">
        <v>1677</v>
      </c>
      <c r="B12" s="5" t="s">
        <v>1678</v>
      </c>
      <c r="C12" s="3" t="s">
        <v>1679</v>
      </c>
      <c r="E12" s="8" t="s">
        <v>2416</v>
      </c>
      <c r="F12" s="8" t="s">
        <v>2416</v>
      </c>
      <c r="G12" s="8">
        <v>65</v>
      </c>
      <c r="H12" s="8">
        <v>68</v>
      </c>
      <c r="I12" s="8">
        <v>69</v>
      </c>
      <c r="J12" s="130">
        <v>84</v>
      </c>
      <c r="K12" s="68">
        <v>81</v>
      </c>
      <c r="L12" s="68">
        <v>82</v>
      </c>
      <c r="M12" s="165">
        <v>83</v>
      </c>
      <c r="N12" s="8">
        <v>82</v>
      </c>
      <c r="O12" s="8">
        <v>82</v>
      </c>
      <c r="P12" s="364">
        <v>82</v>
      </c>
    </row>
    <row r="13" spans="1:16" x14ac:dyDescent="0.2">
      <c r="A13" s="5" t="s">
        <v>1680</v>
      </c>
      <c r="B13" s="5" t="s">
        <v>1681</v>
      </c>
      <c r="C13" s="3" t="s">
        <v>1682</v>
      </c>
      <c r="E13" s="8" t="s">
        <v>2416</v>
      </c>
      <c r="F13" s="8" t="s">
        <v>2416</v>
      </c>
      <c r="G13" s="8">
        <v>69</v>
      </c>
      <c r="H13" s="8">
        <v>70</v>
      </c>
      <c r="I13" s="8">
        <v>71</v>
      </c>
      <c r="J13" s="130">
        <v>84</v>
      </c>
      <c r="K13" s="68">
        <v>84</v>
      </c>
      <c r="L13" s="68">
        <v>84</v>
      </c>
      <c r="M13" s="8" t="s">
        <v>2384</v>
      </c>
      <c r="N13" s="8" t="s">
        <v>2384</v>
      </c>
      <c r="O13" s="8" t="s">
        <v>2384</v>
      </c>
      <c r="P13" s="364" t="s">
        <v>2384</v>
      </c>
    </row>
    <row r="14" spans="1:16" x14ac:dyDescent="0.2">
      <c r="A14" s="45" t="s">
        <v>1683</v>
      </c>
      <c r="B14" s="5" t="s">
        <v>1684</v>
      </c>
      <c r="C14" s="3" t="s">
        <v>1685</v>
      </c>
      <c r="E14" s="8" t="s">
        <v>2416</v>
      </c>
      <c r="F14" s="8" t="s">
        <v>2416</v>
      </c>
      <c r="G14" s="13" t="s">
        <v>2384</v>
      </c>
      <c r="H14" s="13" t="s">
        <v>2384</v>
      </c>
      <c r="I14" s="8">
        <v>63</v>
      </c>
      <c r="J14" s="130">
        <v>81</v>
      </c>
      <c r="K14" s="68">
        <v>80</v>
      </c>
      <c r="L14" s="68">
        <v>79</v>
      </c>
      <c r="M14" s="165">
        <v>79</v>
      </c>
      <c r="N14" s="8">
        <v>77</v>
      </c>
      <c r="O14" s="8">
        <v>78</v>
      </c>
      <c r="P14" s="364">
        <v>77</v>
      </c>
    </row>
    <row r="15" spans="1:16" x14ac:dyDescent="0.2">
      <c r="A15" s="5" t="s">
        <v>1686</v>
      </c>
      <c r="B15" s="5" t="s">
        <v>1687</v>
      </c>
      <c r="C15" s="3" t="s">
        <v>1688</v>
      </c>
      <c r="E15" s="8" t="s">
        <v>2416</v>
      </c>
      <c r="F15" s="8" t="s">
        <v>2416</v>
      </c>
      <c r="G15" s="8">
        <v>73</v>
      </c>
      <c r="H15" s="8">
        <v>72</v>
      </c>
      <c r="I15" s="8">
        <v>70</v>
      </c>
      <c r="J15" s="130">
        <v>80</v>
      </c>
      <c r="K15" s="68">
        <v>80</v>
      </c>
      <c r="L15" s="68">
        <v>81</v>
      </c>
      <c r="M15" s="165">
        <v>80</v>
      </c>
      <c r="N15" s="8">
        <v>79</v>
      </c>
      <c r="O15" s="8">
        <v>78</v>
      </c>
      <c r="P15" s="364">
        <v>78</v>
      </c>
    </row>
    <row r="16" spans="1:16" x14ac:dyDescent="0.2">
      <c r="A16" s="5" t="s">
        <v>1689</v>
      </c>
      <c r="B16" s="5" t="s">
        <v>1690</v>
      </c>
      <c r="C16" s="3" t="s">
        <v>1691</v>
      </c>
      <c r="E16" s="8" t="s">
        <v>2416</v>
      </c>
      <c r="F16" s="8" t="s">
        <v>2416</v>
      </c>
      <c r="G16" s="8">
        <v>73</v>
      </c>
      <c r="H16" s="8">
        <v>73</v>
      </c>
      <c r="I16" s="8">
        <v>76</v>
      </c>
      <c r="J16" s="130">
        <v>87</v>
      </c>
      <c r="K16" s="68">
        <v>88</v>
      </c>
      <c r="L16" s="68">
        <v>88</v>
      </c>
      <c r="M16" s="165">
        <v>87</v>
      </c>
      <c r="N16" s="8">
        <v>86</v>
      </c>
      <c r="O16" s="8">
        <v>86</v>
      </c>
      <c r="P16" s="364">
        <v>87</v>
      </c>
    </row>
    <row r="17" spans="1:16" x14ac:dyDescent="0.2">
      <c r="A17" s="5" t="s">
        <v>1692</v>
      </c>
      <c r="B17" s="5" t="s">
        <v>1693</v>
      </c>
      <c r="C17" s="3" t="s">
        <v>1694</v>
      </c>
      <c r="E17" s="8" t="s">
        <v>2416</v>
      </c>
      <c r="F17" s="8" t="s">
        <v>2416</v>
      </c>
      <c r="G17" s="8">
        <v>72</v>
      </c>
      <c r="H17" s="8">
        <v>70</v>
      </c>
      <c r="I17" s="8">
        <v>70</v>
      </c>
      <c r="J17" s="130">
        <v>84</v>
      </c>
      <c r="K17" s="68">
        <v>85</v>
      </c>
      <c r="L17" s="68">
        <v>85</v>
      </c>
      <c r="M17" s="165">
        <v>86</v>
      </c>
      <c r="N17" s="8">
        <v>86</v>
      </c>
      <c r="O17" s="8">
        <v>86</v>
      </c>
      <c r="P17" s="364">
        <v>86</v>
      </c>
    </row>
    <row r="18" spans="1:16" x14ac:dyDescent="0.2">
      <c r="C18" s="3"/>
      <c r="J18" s="68"/>
      <c r="P18" s="365"/>
    </row>
    <row r="19" spans="1:16" x14ac:dyDescent="0.2">
      <c r="A19" s="4" t="s">
        <v>1695</v>
      </c>
      <c r="C19" s="3"/>
      <c r="J19" s="68"/>
      <c r="P19" s="365"/>
    </row>
    <row r="20" spans="1:16" x14ac:dyDescent="0.2">
      <c r="A20" s="63" t="s">
        <v>1696</v>
      </c>
      <c r="B20" s="5" t="s">
        <v>1697</v>
      </c>
      <c r="C20" s="3">
        <v>2</v>
      </c>
      <c r="E20" s="8">
        <v>60</v>
      </c>
      <c r="F20" s="8">
        <v>61</v>
      </c>
      <c r="G20" s="8">
        <v>64</v>
      </c>
      <c r="H20" s="8">
        <v>64</v>
      </c>
      <c r="I20" s="8">
        <v>65</v>
      </c>
      <c r="J20" s="130">
        <v>71</v>
      </c>
      <c r="K20" s="68">
        <v>71</v>
      </c>
      <c r="L20" s="68">
        <v>72</v>
      </c>
      <c r="M20" s="80">
        <v>72</v>
      </c>
      <c r="N20" s="8">
        <v>72</v>
      </c>
      <c r="O20" s="8">
        <v>72</v>
      </c>
      <c r="P20" s="364">
        <v>73</v>
      </c>
    </row>
    <row r="21" spans="1:16" x14ac:dyDescent="0.2">
      <c r="A21" s="15" t="s">
        <v>1698</v>
      </c>
      <c r="B21" s="5" t="s">
        <v>1699</v>
      </c>
      <c r="C21" s="3" t="s">
        <v>1700</v>
      </c>
      <c r="E21" s="68" t="s">
        <v>2384</v>
      </c>
      <c r="F21" s="68" t="s">
        <v>2384</v>
      </c>
      <c r="G21" s="68" t="s">
        <v>2384</v>
      </c>
      <c r="H21" s="68" t="s">
        <v>2384</v>
      </c>
      <c r="I21" s="68" t="s">
        <v>2384</v>
      </c>
      <c r="J21" s="130">
        <v>65</v>
      </c>
      <c r="K21" s="68">
        <v>64</v>
      </c>
      <c r="L21" s="68">
        <v>68</v>
      </c>
      <c r="M21" s="80">
        <v>67</v>
      </c>
      <c r="N21" s="8">
        <v>68</v>
      </c>
      <c r="O21" s="8">
        <v>68</v>
      </c>
      <c r="P21" s="364">
        <v>68</v>
      </c>
    </row>
    <row r="22" spans="1:16" x14ac:dyDescent="0.2">
      <c r="A22" s="15" t="s">
        <v>1701</v>
      </c>
      <c r="B22" s="5" t="s">
        <v>1702</v>
      </c>
      <c r="C22" s="3" t="s">
        <v>1703</v>
      </c>
      <c r="E22" s="68" t="s">
        <v>2384</v>
      </c>
      <c r="F22" s="68" t="s">
        <v>2384</v>
      </c>
      <c r="G22" s="68" t="s">
        <v>2384</v>
      </c>
      <c r="H22" s="68" t="s">
        <v>2384</v>
      </c>
      <c r="I22" s="68" t="s">
        <v>2384</v>
      </c>
      <c r="J22" s="130">
        <v>69</v>
      </c>
      <c r="K22" s="68">
        <v>69</v>
      </c>
      <c r="L22" s="68">
        <v>71</v>
      </c>
      <c r="M22" s="80">
        <v>71</v>
      </c>
      <c r="N22" s="8">
        <v>70</v>
      </c>
      <c r="O22" s="8">
        <v>71</v>
      </c>
      <c r="P22" s="364">
        <v>72</v>
      </c>
    </row>
    <row r="23" spans="1:16" x14ac:dyDescent="0.2">
      <c r="A23" s="15" t="s">
        <v>1704</v>
      </c>
      <c r="B23" s="5" t="s">
        <v>1705</v>
      </c>
      <c r="C23" s="3" t="s">
        <v>1706</v>
      </c>
      <c r="E23" s="68" t="s">
        <v>2384</v>
      </c>
      <c r="F23" s="68" t="s">
        <v>2384</v>
      </c>
      <c r="G23" s="68" t="s">
        <v>2384</v>
      </c>
      <c r="H23" s="68" t="s">
        <v>2384</v>
      </c>
      <c r="I23" s="68" t="s">
        <v>2384</v>
      </c>
      <c r="J23" s="130">
        <v>74</v>
      </c>
      <c r="K23" s="68">
        <v>74</v>
      </c>
      <c r="L23" s="68">
        <v>75</v>
      </c>
      <c r="M23" s="80">
        <v>75</v>
      </c>
      <c r="N23" s="8">
        <v>75</v>
      </c>
      <c r="O23" s="8">
        <v>75</v>
      </c>
      <c r="P23" s="364">
        <v>75</v>
      </c>
    </row>
    <row r="24" spans="1:16" x14ac:dyDescent="0.2">
      <c r="A24" s="15" t="s">
        <v>1707</v>
      </c>
      <c r="B24" s="5" t="s">
        <v>1708</v>
      </c>
      <c r="C24" s="3" t="s">
        <v>1709</v>
      </c>
      <c r="E24" s="68" t="s">
        <v>2384</v>
      </c>
      <c r="F24" s="68" t="s">
        <v>2384</v>
      </c>
      <c r="G24" s="68" t="s">
        <v>2384</v>
      </c>
      <c r="H24" s="68" t="s">
        <v>2384</v>
      </c>
      <c r="I24" s="68" t="s">
        <v>2384</v>
      </c>
      <c r="J24" s="130">
        <v>76</v>
      </c>
      <c r="K24" s="68">
        <v>76</v>
      </c>
      <c r="L24" s="68">
        <v>76</v>
      </c>
      <c r="M24" s="80">
        <v>76</v>
      </c>
      <c r="N24" s="8">
        <v>76</v>
      </c>
      <c r="O24" s="8">
        <v>77</v>
      </c>
      <c r="P24" s="364">
        <v>77</v>
      </c>
    </row>
    <row r="25" spans="1:16" x14ac:dyDescent="0.2">
      <c r="A25" s="15" t="s">
        <v>1710</v>
      </c>
      <c r="B25" s="5" t="s">
        <v>1711</v>
      </c>
      <c r="C25" s="3" t="s">
        <v>1712</v>
      </c>
      <c r="E25" s="68" t="s">
        <v>2384</v>
      </c>
      <c r="F25" s="68" t="s">
        <v>2384</v>
      </c>
      <c r="G25" s="68" t="s">
        <v>2384</v>
      </c>
      <c r="H25" s="68" t="s">
        <v>2384</v>
      </c>
      <c r="I25" s="68" t="s">
        <v>2384</v>
      </c>
      <c r="J25" s="130">
        <v>71</v>
      </c>
      <c r="K25" s="68">
        <v>71</v>
      </c>
      <c r="L25" s="68">
        <v>72</v>
      </c>
      <c r="M25" s="80">
        <v>73</v>
      </c>
      <c r="N25" s="8">
        <v>72</v>
      </c>
      <c r="O25" s="8">
        <v>73</v>
      </c>
      <c r="P25" s="364">
        <v>73</v>
      </c>
    </row>
    <row r="26" spans="1:16" x14ac:dyDescent="0.2">
      <c r="A26" s="15"/>
      <c r="C26" s="3"/>
      <c r="E26" s="68"/>
      <c r="F26" s="68"/>
      <c r="G26" s="68"/>
      <c r="H26" s="68"/>
      <c r="I26" s="68"/>
      <c r="J26" s="130"/>
      <c r="K26" s="68"/>
      <c r="L26" s="68"/>
      <c r="P26" s="365"/>
    </row>
    <row r="27" spans="1:16" x14ac:dyDescent="0.2">
      <c r="A27" s="10" t="s">
        <v>1713</v>
      </c>
      <c r="C27" s="3"/>
      <c r="E27" s="68"/>
      <c r="F27" s="68"/>
      <c r="G27" s="68"/>
      <c r="H27" s="68"/>
      <c r="I27" s="68"/>
      <c r="J27" s="130"/>
      <c r="K27" s="68"/>
      <c r="L27" s="68"/>
      <c r="P27" s="365"/>
    </row>
    <row r="28" spans="1:16" x14ac:dyDescent="0.2">
      <c r="A28" s="15" t="s">
        <v>1714</v>
      </c>
      <c r="B28" s="5" t="s">
        <v>1715</v>
      </c>
      <c r="C28" s="3">
        <v>2</v>
      </c>
      <c r="E28" s="8">
        <v>78</v>
      </c>
      <c r="F28" s="8">
        <v>79</v>
      </c>
      <c r="G28" s="8">
        <v>79</v>
      </c>
      <c r="H28" s="8">
        <v>79</v>
      </c>
      <c r="I28" s="8">
        <v>78</v>
      </c>
      <c r="J28" s="130">
        <v>81</v>
      </c>
      <c r="K28" s="68">
        <v>81</v>
      </c>
      <c r="L28" s="68">
        <v>81</v>
      </c>
      <c r="M28" s="80">
        <v>81</v>
      </c>
      <c r="N28" s="8">
        <v>81</v>
      </c>
      <c r="O28" s="8">
        <v>81</v>
      </c>
      <c r="P28" s="364">
        <v>81</v>
      </c>
    </row>
    <row r="29" spans="1:16" x14ac:dyDescent="0.2">
      <c r="A29" s="15" t="s">
        <v>1716</v>
      </c>
      <c r="B29" s="5" t="s">
        <v>1717</v>
      </c>
      <c r="C29" s="3">
        <v>2</v>
      </c>
      <c r="E29" s="8">
        <v>66</v>
      </c>
      <c r="F29" s="8">
        <v>67</v>
      </c>
      <c r="G29" s="8">
        <v>69</v>
      </c>
      <c r="H29" s="8">
        <v>67</v>
      </c>
      <c r="I29" s="8">
        <v>66</v>
      </c>
      <c r="J29" s="130">
        <v>72</v>
      </c>
      <c r="K29" s="68">
        <v>71</v>
      </c>
      <c r="L29" s="68">
        <v>73</v>
      </c>
      <c r="M29" s="80">
        <v>73</v>
      </c>
      <c r="N29" s="8">
        <v>73</v>
      </c>
      <c r="O29" s="8">
        <v>73</v>
      </c>
      <c r="P29" s="364">
        <v>73</v>
      </c>
    </row>
    <row r="30" spans="1:16" x14ac:dyDescent="0.2">
      <c r="A30" s="15" t="s">
        <v>1718</v>
      </c>
      <c r="B30" s="5" t="s">
        <v>1719</v>
      </c>
      <c r="C30" s="3">
        <v>2</v>
      </c>
      <c r="E30" s="8">
        <v>74</v>
      </c>
      <c r="F30" s="8">
        <v>75</v>
      </c>
      <c r="G30" s="8">
        <v>73</v>
      </c>
      <c r="H30" s="8">
        <v>74</v>
      </c>
      <c r="I30" s="8">
        <v>74</v>
      </c>
      <c r="J30" s="130">
        <v>78</v>
      </c>
      <c r="K30" s="68">
        <v>78</v>
      </c>
      <c r="L30" s="68">
        <v>78</v>
      </c>
      <c r="M30" s="80">
        <v>78</v>
      </c>
      <c r="N30" s="8">
        <v>78</v>
      </c>
      <c r="O30" s="8">
        <v>79</v>
      </c>
      <c r="P30" s="364">
        <v>79</v>
      </c>
    </row>
    <row r="31" spans="1:16" x14ac:dyDescent="0.2">
      <c r="A31" s="15" t="s">
        <v>1720</v>
      </c>
      <c r="B31" s="5" t="s">
        <v>1721</v>
      </c>
      <c r="C31" s="3">
        <v>2</v>
      </c>
      <c r="E31" s="8">
        <v>72</v>
      </c>
      <c r="F31" s="8">
        <v>74</v>
      </c>
      <c r="G31" s="8">
        <v>72</v>
      </c>
      <c r="H31" s="8">
        <v>73</v>
      </c>
      <c r="I31" s="8">
        <v>74</v>
      </c>
      <c r="J31" s="130">
        <v>77</v>
      </c>
      <c r="K31" s="68">
        <v>77</v>
      </c>
      <c r="L31" s="68">
        <v>78</v>
      </c>
      <c r="M31" s="80">
        <v>78</v>
      </c>
      <c r="N31" s="8">
        <v>79</v>
      </c>
      <c r="O31" s="8">
        <v>79</v>
      </c>
      <c r="P31" s="364">
        <v>79</v>
      </c>
    </row>
    <row r="32" spans="1:16" x14ac:dyDescent="0.2">
      <c r="A32" s="63" t="s">
        <v>1722</v>
      </c>
      <c r="B32" s="5" t="s">
        <v>1723</v>
      </c>
      <c r="C32" s="3">
        <v>2</v>
      </c>
      <c r="E32" s="8">
        <v>63</v>
      </c>
      <c r="F32" s="8">
        <v>64</v>
      </c>
      <c r="G32" s="8">
        <v>64</v>
      </c>
      <c r="H32" s="8">
        <v>64</v>
      </c>
      <c r="I32" s="8">
        <v>63</v>
      </c>
      <c r="J32" s="130">
        <v>66</v>
      </c>
      <c r="K32" s="68">
        <v>65</v>
      </c>
      <c r="L32" s="68">
        <v>65</v>
      </c>
      <c r="M32" s="80">
        <v>65</v>
      </c>
      <c r="N32" s="8">
        <v>65</v>
      </c>
      <c r="O32" s="8">
        <v>64</v>
      </c>
      <c r="P32" s="364">
        <v>69</v>
      </c>
    </row>
    <row r="33" spans="1:28" x14ac:dyDescent="0.2">
      <c r="A33" s="15" t="s">
        <v>1724</v>
      </c>
      <c r="B33" s="5" t="s">
        <v>1725</v>
      </c>
      <c r="C33" s="3">
        <v>2</v>
      </c>
      <c r="E33" s="8">
        <v>71</v>
      </c>
      <c r="F33" s="8">
        <v>72</v>
      </c>
      <c r="G33" s="8">
        <v>68</v>
      </c>
      <c r="H33" s="8">
        <v>69</v>
      </c>
      <c r="I33" s="8">
        <v>68</v>
      </c>
      <c r="J33" s="130">
        <v>72</v>
      </c>
      <c r="K33" s="68">
        <v>72</v>
      </c>
      <c r="L33" s="68">
        <v>72</v>
      </c>
      <c r="M33" s="80">
        <v>73</v>
      </c>
      <c r="N33" s="8">
        <v>73</v>
      </c>
      <c r="O33" s="8">
        <v>73</v>
      </c>
      <c r="P33" s="364">
        <v>73</v>
      </c>
    </row>
    <row r="34" spans="1:28" x14ac:dyDescent="0.2">
      <c r="A34" s="15" t="s">
        <v>1726</v>
      </c>
      <c r="B34" s="5" t="s">
        <v>1727</v>
      </c>
      <c r="C34" s="3" t="s">
        <v>1728</v>
      </c>
      <c r="E34" s="68" t="s">
        <v>2384</v>
      </c>
      <c r="F34" s="68" t="s">
        <v>2384</v>
      </c>
      <c r="G34" s="68" t="s">
        <v>2384</v>
      </c>
      <c r="H34" s="68" t="s">
        <v>2384</v>
      </c>
      <c r="I34" s="68" t="s">
        <v>2384</v>
      </c>
      <c r="J34" s="130">
        <v>79</v>
      </c>
      <c r="K34" s="68">
        <v>79</v>
      </c>
      <c r="L34" s="68">
        <v>80</v>
      </c>
      <c r="M34" s="80">
        <v>80</v>
      </c>
      <c r="N34" s="8">
        <v>80</v>
      </c>
      <c r="O34" s="8">
        <v>80</v>
      </c>
      <c r="P34" s="364">
        <v>80</v>
      </c>
    </row>
    <row r="35" spans="1:28" x14ac:dyDescent="0.2">
      <c r="A35" s="15" t="s">
        <v>1729</v>
      </c>
      <c r="B35" s="5" t="s">
        <v>1730</v>
      </c>
      <c r="C35" s="3" t="s">
        <v>1731</v>
      </c>
      <c r="E35" s="68" t="s">
        <v>2384</v>
      </c>
      <c r="F35" s="68" t="s">
        <v>2384</v>
      </c>
      <c r="G35" s="68" t="s">
        <v>2384</v>
      </c>
      <c r="H35" s="68" t="s">
        <v>2384</v>
      </c>
      <c r="I35" s="68" t="s">
        <v>2384</v>
      </c>
      <c r="J35" s="130">
        <v>75</v>
      </c>
      <c r="K35" s="68">
        <v>75</v>
      </c>
      <c r="L35" s="68">
        <v>75</v>
      </c>
      <c r="M35" s="80">
        <v>76</v>
      </c>
      <c r="N35" s="8">
        <v>76</v>
      </c>
      <c r="O35" s="8">
        <v>76</v>
      </c>
      <c r="P35" s="364">
        <v>76</v>
      </c>
    </row>
    <row r="36" spans="1:28" x14ac:dyDescent="0.2">
      <c r="A36" s="15" t="s">
        <v>1732</v>
      </c>
      <c r="B36" s="5" t="s">
        <v>1733</v>
      </c>
      <c r="C36" s="3" t="s">
        <v>1734</v>
      </c>
      <c r="E36" s="68" t="s">
        <v>2384</v>
      </c>
      <c r="F36" s="68" t="s">
        <v>2384</v>
      </c>
      <c r="G36" s="68" t="s">
        <v>2384</v>
      </c>
      <c r="H36" s="68" t="s">
        <v>2384</v>
      </c>
      <c r="I36" s="68" t="s">
        <v>2384</v>
      </c>
      <c r="J36" s="130">
        <v>74</v>
      </c>
      <c r="K36" s="68">
        <v>74</v>
      </c>
      <c r="L36" s="68">
        <v>75</v>
      </c>
      <c r="M36" s="80">
        <v>75</v>
      </c>
      <c r="N36" s="8">
        <v>75</v>
      </c>
      <c r="O36" s="8">
        <v>76</v>
      </c>
      <c r="P36" s="364">
        <v>76</v>
      </c>
    </row>
    <row r="39" spans="1:28" x14ac:dyDescent="0.2">
      <c r="A39" s="129" t="s">
        <v>1735</v>
      </c>
      <c r="B39" s="129"/>
      <c r="C39" s="129"/>
    </row>
    <row r="40" spans="1:28" s="4" customFormat="1" x14ac:dyDescent="0.2">
      <c r="A40" s="182" t="s">
        <v>1736</v>
      </c>
      <c r="B40" s="198"/>
      <c r="C40" s="198"/>
      <c r="D40" s="8"/>
      <c r="E40" s="8"/>
      <c r="F40" s="8"/>
      <c r="G40" s="8"/>
      <c r="H40" s="8"/>
      <c r="I40" s="23"/>
      <c r="J40" s="23"/>
      <c r="K40" s="23"/>
      <c r="L40" s="23"/>
      <c r="M40" s="23"/>
      <c r="N40" s="23"/>
      <c r="O40" s="23"/>
      <c r="P40" s="23"/>
    </row>
    <row r="41" spans="1:28" x14ac:dyDescent="0.2">
      <c r="A41" s="199" t="s">
        <v>1737</v>
      </c>
      <c r="B41" s="129"/>
      <c r="C41" s="129"/>
    </row>
    <row r="42" spans="1:28" x14ac:dyDescent="0.2">
      <c r="A42" s="129" t="s">
        <v>1738</v>
      </c>
      <c r="B42" s="182"/>
      <c r="C42" s="182"/>
      <c r="L42" s="71"/>
    </row>
    <row r="43" spans="1:28" ht="15" x14ac:dyDescent="0.25">
      <c r="A43" s="129" t="s">
        <v>1739</v>
      </c>
      <c r="L43" s="71"/>
      <c r="Q43" s="77"/>
      <c r="W43" s="45"/>
      <c r="X43" s="45"/>
      <c r="Y43" s="45"/>
      <c r="Z43" s="45"/>
      <c r="AA43" s="45"/>
      <c r="AB43" s="45"/>
    </row>
    <row r="44" spans="1:28" x14ac:dyDescent="0.2">
      <c r="L44" s="78"/>
      <c r="Q44" s="45"/>
    </row>
    <row r="45" spans="1:28" x14ac:dyDescent="0.2">
      <c r="Q45" s="45"/>
      <c r="R45" s="45"/>
    </row>
    <row r="46" spans="1:28" x14ac:dyDescent="0.2">
      <c r="A46" s="4"/>
    </row>
  </sheetData>
  <customSheetViews>
    <customSheetView guid="{F0335B52-931C-4173-85AE-87F3D6604B59}" showPageBreaks="1" showRuler="0" topLeftCell="A130">
      <selection activeCell="K161" sqref="K161"/>
      <pageMargins left="0.7" right="0.7" top="0.78740157499999996" bottom="0.78740157499999996" header="0.3" footer="0.3"/>
      <headerFooter alignWithMargins="0"/>
    </customSheetView>
    <customSheetView guid="{A4328FE7-0B36-4A96-9E82-0C2C10ECE34E}" fitToPage="1" showRuler="0" topLeftCell="A130">
      <selection activeCell="D150" sqref="D150"/>
      <pageMargins left="0.7" right="0.7" top="0.78740157499999996" bottom="0.78740157499999996" header="0.3" footer="0.3"/>
      <headerFooter alignWithMargins="0"/>
    </customSheetView>
    <customSheetView guid="{09D980A6-7F22-44D6-B957-3B1FFC43B461}" fitToPage="1" showRuler="0" topLeftCell="A157">
      <selection activeCell="B171" sqref="B171"/>
      <pageMargins left="0.7" right="0.7" top="0.78740157499999996" bottom="0.78740157499999996" header="0.3" footer="0.3"/>
      <headerFooter alignWithMargins="0"/>
    </customSheetView>
    <customSheetView guid="{34161360-80E4-4153-B1A5-19E7BBEDD5ED}" fitToPage="1" showRuler="0" topLeftCell="A30">
      <selection activeCell="D186" sqref="D186"/>
      <pageMargins left="0.7" right="0.7" top="0.78740157499999996" bottom="0.78740157499999996" header="0.3" footer="0.3"/>
      <headerFooter alignWithMargins="0"/>
    </customSheetView>
    <customSheetView guid="{F90AD2DC-6F63-4FE7-9F4E-99C162A8727E}" showPageBreaks="1" fitToPage="1" showRuler="0">
      <selection activeCell="B12" sqref="B12"/>
      <pageMargins left="0.7" right="0.7" top="0.78740157499999996" bottom="0.78740157499999996" header="0.3" footer="0.3"/>
      <headerFooter alignWithMargins="0"/>
    </customSheetView>
    <customSheetView guid="{A8A9853C-301B-405A-92F6-9DCC8EB91B52}" fitToPage="1" showRuler="0">
      <selection activeCell="D148" sqref="D148"/>
      <pageMargins left="0.7" right="0.7" top="0.78740157499999996" bottom="0.78740157499999996" header="0.3" footer="0.3"/>
      <headerFooter alignWithMargins="0"/>
    </customSheetView>
    <customSheetView guid="{8144D8E7-8996-490F-8ACB-C7957A150DAC}" fitToPage="1" showRuler="0">
      <selection activeCell="B12" sqref="B12"/>
      <pageMargins left="0.7" right="0.7" top="0.78740157499999996" bottom="0.78740157499999996" header="0.3" footer="0.3"/>
      <headerFooter alignWithMargins="0"/>
    </customSheetView>
    <customSheetView guid="{4221DF2B-D9E6-40BE-9C37-8B5A92E46F7B}" showPageBreaks="1" fitToPage="1" showRuler="0" topLeftCell="A202">
      <selection activeCell="A245" sqref="A245:A250"/>
      <pageMargins left="0.7" right="0.7" top="0.78740157499999996" bottom="0.78740157499999996" header="0.3" footer="0.3"/>
      <headerFooter alignWithMargins="0"/>
    </customSheetView>
    <customSheetView guid="{595D07C0-E761-11DC-9357-001B6391840E}" fitToPage="1">
      <selection activeCell="D186" sqref="D186"/>
      <pageMargins left="0.7" right="0.7" top="0.78740157499999996" bottom="0.78740157499999996" header="0.3" footer="0.3"/>
      <headerFooter alignWithMargins="0"/>
    </customSheetView>
  </customSheetViews>
  <phoneticPr fontId="10" type="noConversion"/>
  <conditionalFormatting sqref="H28:H33">
    <cfRule type="cellIs" dxfId="932" priority="1" stopIfTrue="1" operator="equal">
      <formula>"-"</formula>
    </cfRule>
  </conditionalFormatting>
  <conditionalFormatting sqref="K5:K33">
    <cfRule type="cellIs" dxfId="931" priority="141" operator="equal">
      <formula>"-"</formula>
    </cfRule>
  </conditionalFormatting>
  <conditionalFormatting sqref="J5:J8 J11:J17 J20:J36">
    <cfRule type="cellIs" dxfId="930" priority="139" stopIfTrue="1" operator="equal">
      <formula>"-"</formula>
    </cfRule>
    <cfRule type="containsText" dxfId="929" priority="140" stopIfTrue="1" operator="containsText" text="leer">
      <formula>NOT(ISERROR(SEARCH("leer",J5)))</formula>
    </cfRule>
  </conditionalFormatting>
  <conditionalFormatting sqref="I5:I8 I11:I17 I20 I26:I33">
    <cfRule type="cellIs" dxfId="928" priority="137" stopIfTrue="1" operator="equal">
      <formula>"-"</formula>
    </cfRule>
    <cfRule type="containsText" dxfId="927" priority="138" stopIfTrue="1" operator="containsText" text="leer">
      <formula>NOT(ISERROR(SEARCH("leer",I5)))</formula>
    </cfRule>
  </conditionalFormatting>
  <conditionalFormatting sqref="I5:I8">
    <cfRule type="cellIs" dxfId="926" priority="135" stopIfTrue="1" operator="equal">
      <formula>"-"</formula>
    </cfRule>
    <cfRule type="containsText" dxfId="925" priority="136" stopIfTrue="1" operator="containsText" text="leer">
      <formula>NOT(ISERROR(SEARCH("leer",I5)))</formula>
    </cfRule>
  </conditionalFormatting>
  <conditionalFormatting sqref="I5:I8">
    <cfRule type="cellIs" dxfId="924" priority="133" stopIfTrue="1" operator="equal">
      <formula>"-"</formula>
    </cfRule>
    <cfRule type="containsText" dxfId="923" priority="134" stopIfTrue="1" operator="containsText" text="leer">
      <formula>NOT(ISERROR(SEARCH("leer",I5)))</formula>
    </cfRule>
  </conditionalFormatting>
  <conditionalFormatting sqref="I5:I8">
    <cfRule type="cellIs" dxfId="922" priority="131" stopIfTrue="1" operator="equal">
      <formula>"-"</formula>
    </cfRule>
    <cfRule type="containsText" dxfId="921" priority="132" stopIfTrue="1" operator="containsText" text="leer">
      <formula>NOT(ISERROR(SEARCH("leer",I5)))</formula>
    </cfRule>
  </conditionalFormatting>
  <conditionalFormatting sqref="I5:I8">
    <cfRule type="cellIs" dxfId="920" priority="129" stopIfTrue="1" operator="equal">
      <formula>"-"</formula>
    </cfRule>
    <cfRule type="containsText" dxfId="919" priority="130" stopIfTrue="1" operator="containsText" text="leer">
      <formula>NOT(ISERROR(SEARCH("leer",I5)))</formula>
    </cfRule>
  </conditionalFormatting>
  <conditionalFormatting sqref="I5:I8">
    <cfRule type="cellIs" dxfId="918" priority="127" stopIfTrue="1" operator="equal">
      <formula>"-"</formula>
    </cfRule>
    <cfRule type="containsText" dxfId="917" priority="128" stopIfTrue="1" operator="containsText" text="leer">
      <formula>NOT(ISERROR(SEARCH("leer",I5)))</formula>
    </cfRule>
  </conditionalFormatting>
  <conditionalFormatting sqref="I11:I17">
    <cfRule type="cellIs" dxfId="916" priority="125" stopIfTrue="1" operator="equal">
      <formula>"-"</formula>
    </cfRule>
    <cfRule type="containsText" dxfId="915" priority="126" stopIfTrue="1" operator="containsText" text="leer">
      <formula>NOT(ISERROR(SEARCH("leer",I11)))</formula>
    </cfRule>
  </conditionalFormatting>
  <conditionalFormatting sqref="I11:I17">
    <cfRule type="cellIs" dxfId="914" priority="123" stopIfTrue="1" operator="equal">
      <formula>"-"</formula>
    </cfRule>
    <cfRule type="containsText" dxfId="913" priority="124" stopIfTrue="1" operator="containsText" text="leer">
      <formula>NOT(ISERROR(SEARCH("leer",I11)))</formula>
    </cfRule>
  </conditionalFormatting>
  <conditionalFormatting sqref="I11:I17">
    <cfRule type="cellIs" dxfId="912" priority="121" stopIfTrue="1" operator="equal">
      <formula>"-"</formula>
    </cfRule>
    <cfRule type="containsText" dxfId="911" priority="122" stopIfTrue="1" operator="containsText" text="leer">
      <formula>NOT(ISERROR(SEARCH("leer",I11)))</formula>
    </cfRule>
  </conditionalFormatting>
  <conditionalFormatting sqref="I11:I17">
    <cfRule type="cellIs" dxfId="910" priority="119" stopIfTrue="1" operator="equal">
      <formula>"-"</formula>
    </cfRule>
    <cfRule type="containsText" dxfId="909" priority="120" stopIfTrue="1" operator="containsText" text="leer">
      <formula>NOT(ISERROR(SEARCH("leer",I11)))</formula>
    </cfRule>
  </conditionalFormatting>
  <conditionalFormatting sqref="I11:I17">
    <cfRule type="cellIs" dxfId="908" priority="117" stopIfTrue="1" operator="equal">
      <formula>"-"</formula>
    </cfRule>
    <cfRule type="containsText" dxfId="907" priority="118" stopIfTrue="1" operator="containsText" text="leer">
      <formula>NOT(ISERROR(SEARCH("leer",I11)))</formula>
    </cfRule>
  </conditionalFormatting>
  <conditionalFormatting sqref="I20">
    <cfRule type="cellIs" dxfId="906" priority="115" stopIfTrue="1" operator="equal">
      <formula>"-"</formula>
    </cfRule>
    <cfRule type="containsText" dxfId="905" priority="116" stopIfTrue="1" operator="containsText" text="leer">
      <formula>NOT(ISERROR(SEARCH("leer",I20)))</formula>
    </cfRule>
  </conditionalFormatting>
  <conditionalFormatting sqref="I20">
    <cfRule type="cellIs" dxfId="904" priority="113" stopIfTrue="1" operator="equal">
      <formula>"-"</formula>
    </cfRule>
    <cfRule type="containsText" dxfId="903" priority="114" stopIfTrue="1" operator="containsText" text="leer">
      <formula>NOT(ISERROR(SEARCH("leer",I20)))</formula>
    </cfRule>
  </conditionalFormatting>
  <conditionalFormatting sqref="I20">
    <cfRule type="cellIs" dxfId="902" priority="111" stopIfTrue="1" operator="equal">
      <formula>"-"</formula>
    </cfRule>
    <cfRule type="containsText" dxfId="901" priority="112" stopIfTrue="1" operator="containsText" text="leer">
      <formula>NOT(ISERROR(SEARCH("leer",I20)))</formula>
    </cfRule>
  </conditionalFormatting>
  <conditionalFormatting sqref="I20">
    <cfRule type="cellIs" dxfId="900" priority="109" stopIfTrue="1" operator="equal">
      <formula>"-"</formula>
    </cfRule>
    <cfRule type="containsText" dxfId="899" priority="110" stopIfTrue="1" operator="containsText" text="leer">
      <formula>NOT(ISERROR(SEARCH("leer",I20)))</formula>
    </cfRule>
  </conditionalFormatting>
  <conditionalFormatting sqref="I20">
    <cfRule type="cellIs" dxfId="898" priority="107" stopIfTrue="1" operator="equal">
      <formula>"-"</formula>
    </cfRule>
    <cfRule type="containsText" dxfId="897" priority="108" stopIfTrue="1" operator="containsText" text="leer">
      <formula>NOT(ISERROR(SEARCH("leer",I20)))</formula>
    </cfRule>
  </conditionalFormatting>
  <conditionalFormatting sqref="I28:I33">
    <cfRule type="cellIs" dxfId="896" priority="105" stopIfTrue="1" operator="equal">
      <formula>"-"</formula>
    </cfRule>
    <cfRule type="containsText" dxfId="895" priority="106" stopIfTrue="1" operator="containsText" text="leer">
      <formula>NOT(ISERROR(SEARCH("leer",I28)))</formula>
    </cfRule>
  </conditionalFormatting>
  <conditionalFormatting sqref="I28:I33">
    <cfRule type="cellIs" dxfId="894" priority="103" stopIfTrue="1" operator="equal">
      <formula>"-"</formula>
    </cfRule>
    <cfRule type="containsText" dxfId="893" priority="104" stopIfTrue="1" operator="containsText" text="leer">
      <formula>NOT(ISERROR(SEARCH("leer",I28)))</formula>
    </cfRule>
  </conditionalFormatting>
  <conditionalFormatting sqref="I28:I33">
    <cfRule type="cellIs" dxfId="892" priority="101" stopIfTrue="1" operator="equal">
      <formula>"-"</formula>
    </cfRule>
    <cfRule type="containsText" dxfId="891" priority="102" stopIfTrue="1" operator="containsText" text="leer">
      <formula>NOT(ISERROR(SEARCH("leer",I28)))</formula>
    </cfRule>
  </conditionalFormatting>
  <conditionalFormatting sqref="I28:I33">
    <cfRule type="cellIs" dxfId="890" priority="99" stopIfTrue="1" operator="equal">
      <formula>"-"</formula>
    </cfRule>
    <cfRule type="containsText" dxfId="889" priority="100" stopIfTrue="1" operator="containsText" text="leer">
      <formula>NOT(ISERROR(SEARCH("leer",I28)))</formula>
    </cfRule>
  </conditionalFormatting>
  <conditionalFormatting sqref="I28:I33">
    <cfRule type="cellIs" dxfId="888" priority="97" stopIfTrue="1" operator="equal">
      <formula>"-"</formula>
    </cfRule>
    <cfRule type="containsText" dxfId="887" priority="98" stopIfTrue="1" operator="containsText" text="leer">
      <formula>NOT(ISERROR(SEARCH("leer",I28)))</formula>
    </cfRule>
  </conditionalFormatting>
  <conditionalFormatting sqref="I5:I8 I11:I17 I20 I26:I33">
    <cfRule type="cellIs" dxfId="886" priority="95" stopIfTrue="1" operator="equal">
      <formula>"-"</formula>
    </cfRule>
    <cfRule type="containsText" dxfId="885" priority="96" stopIfTrue="1" operator="containsText" text="leer">
      <formula>NOT(ISERROR(SEARCH("leer",I5)))</formula>
    </cfRule>
  </conditionalFormatting>
  <conditionalFormatting sqref="I5:I8">
    <cfRule type="cellIs" dxfId="884" priority="93" stopIfTrue="1" operator="equal">
      <formula>"-"</formula>
    </cfRule>
    <cfRule type="containsText" dxfId="883" priority="94" stopIfTrue="1" operator="containsText" text="leer">
      <formula>NOT(ISERROR(SEARCH("leer",I5)))</formula>
    </cfRule>
  </conditionalFormatting>
  <conditionalFormatting sqref="I5:I8">
    <cfRule type="cellIs" dxfId="882" priority="91" stopIfTrue="1" operator="equal">
      <formula>"-"</formula>
    </cfRule>
    <cfRule type="containsText" dxfId="881" priority="92" stopIfTrue="1" operator="containsText" text="leer">
      <formula>NOT(ISERROR(SEARCH("leer",I5)))</formula>
    </cfRule>
  </conditionalFormatting>
  <conditionalFormatting sqref="I5:I8">
    <cfRule type="cellIs" dxfId="880" priority="89" stopIfTrue="1" operator="equal">
      <formula>"-"</formula>
    </cfRule>
    <cfRule type="containsText" dxfId="879" priority="90" stopIfTrue="1" operator="containsText" text="leer">
      <formula>NOT(ISERROR(SEARCH("leer",I5)))</formula>
    </cfRule>
  </conditionalFormatting>
  <conditionalFormatting sqref="I5:I8">
    <cfRule type="cellIs" dxfId="878" priority="87" stopIfTrue="1" operator="equal">
      <formula>"-"</formula>
    </cfRule>
    <cfRule type="containsText" dxfId="877" priority="88" stopIfTrue="1" operator="containsText" text="leer">
      <formula>NOT(ISERROR(SEARCH("leer",I5)))</formula>
    </cfRule>
  </conditionalFormatting>
  <conditionalFormatting sqref="I5:I8">
    <cfRule type="cellIs" dxfId="876" priority="85" stopIfTrue="1" operator="equal">
      <formula>"-"</formula>
    </cfRule>
    <cfRule type="containsText" dxfId="875" priority="86" stopIfTrue="1" operator="containsText" text="leer">
      <formula>NOT(ISERROR(SEARCH("leer",I5)))</formula>
    </cfRule>
  </conditionalFormatting>
  <conditionalFormatting sqref="I11:I17">
    <cfRule type="cellIs" dxfId="874" priority="83" stopIfTrue="1" operator="equal">
      <formula>"-"</formula>
    </cfRule>
    <cfRule type="containsText" dxfId="873" priority="84" stopIfTrue="1" operator="containsText" text="leer">
      <formula>NOT(ISERROR(SEARCH("leer",I11)))</formula>
    </cfRule>
  </conditionalFormatting>
  <conditionalFormatting sqref="I11:I17">
    <cfRule type="cellIs" dxfId="872" priority="81" stopIfTrue="1" operator="equal">
      <formula>"-"</formula>
    </cfRule>
    <cfRule type="containsText" dxfId="871" priority="82" stopIfTrue="1" operator="containsText" text="leer">
      <formula>NOT(ISERROR(SEARCH("leer",I11)))</formula>
    </cfRule>
  </conditionalFormatting>
  <conditionalFormatting sqref="I11:I17">
    <cfRule type="cellIs" dxfId="870" priority="79" stopIfTrue="1" operator="equal">
      <formula>"-"</formula>
    </cfRule>
    <cfRule type="containsText" dxfId="869" priority="80" stopIfTrue="1" operator="containsText" text="leer">
      <formula>NOT(ISERROR(SEARCH("leer",I11)))</formula>
    </cfRule>
  </conditionalFormatting>
  <conditionalFormatting sqref="I11:I17">
    <cfRule type="cellIs" dxfId="868" priority="77" stopIfTrue="1" operator="equal">
      <formula>"-"</formula>
    </cfRule>
    <cfRule type="containsText" dxfId="867" priority="78" stopIfTrue="1" operator="containsText" text="leer">
      <formula>NOT(ISERROR(SEARCH("leer",I11)))</formula>
    </cfRule>
  </conditionalFormatting>
  <conditionalFormatting sqref="I11:I17">
    <cfRule type="cellIs" dxfId="866" priority="75" stopIfTrue="1" operator="equal">
      <formula>"-"</formula>
    </cfRule>
    <cfRule type="containsText" dxfId="865" priority="76" stopIfTrue="1" operator="containsText" text="leer">
      <formula>NOT(ISERROR(SEARCH("leer",I11)))</formula>
    </cfRule>
  </conditionalFormatting>
  <conditionalFormatting sqref="I20">
    <cfRule type="cellIs" dxfId="864" priority="73" stopIfTrue="1" operator="equal">
      <formula>"-"</formula>
    </cfRule>
    <cfRule type="containsText" dxfId="863" priority="74" stopIfTrue="1" operator="containsText" text="leer">
      <formula>NOT(ISERROR(SEARCH("leer",I20)))</formula>
    </cfRule>
  </conditionalFormatting>
  <conditionalFormatting sqref="I20">
    <cfRule type="cellIs" dxfId="862" priority="71" stopIfTrue="1" operator="equal">
      <formula>"-"</formula>
    </cfRule>
    <cfRule type="containsText" dxfId="861" priority="72" stopIfTrue="1" operator="containsText" text="leer">
      <formula>NOT(ISERROR(SEARCH("leer",I20)))</formula>
    </cfRule>
  </conditionalFormatting>
  <conditionalFormatting sqref="I20">
    <cfRule type="cellIs" dxfId="860" priority="69" stopIfTrue="1" operator="equal">
      <formula>"-"</formula>
    </cfRule>
    <cfRule type="containsText" dxfId="859" priority="70" stopIfTrue="1" operator="containsText" text="leer">
      <formula>NOT(ISERROR(SEARCH("leer",I20)))</formula>
    </cfRule>
  </conditionalFormatting>
  <conditionalFormatting sqref="I20">
    <cfRule type="cellIs" dxfId="858" priority="67" stopIfTrue="1" operator="equal">
      <formula>"-"</formula>
    </cfRule>
    <cfRule type="containsText" dxfId="857" priority="68" stopIfTrue="1" operator="containsText" text="leer">
      <formula>NOT(ISERROR(SEARCH("leer",I20)))</formula>
    </cfRule>
  </conditionalFormatting>
  <conditionalFormatting sqref="I20">
    <cfRule type="cellIs" dxfId="856" priority="65" stopIfTrue="1" operator="equal">
      <formula>"-"</formula>
    </cfRule>
    <cfRule type="containsText" dxfId="855" priority="66" stopIfTrue="1" operator="containsText" text="leer">
      <formula>NOT(ISERROR(SEARCH("leer",I20)))</formula>
    </cfRule>
  </conditionalFormatting>
  <conditionalFormatting sqref="I28:I33">
    <cfRule type="cellIs" dxfId="854" priority="63" stopIfTrue="1" operator="equal">
      <formula>"-"</formula>
    </cfRule>
    <cfRule type="containsText" dxfId="853" priority="64" stopIfTrue="1" operator="containsText" text="leer">
      <formula>NOT(ISERROR(SEARCH("leer",I28)))</formula>
    </cfRule>
  </conditionalFormatting>
  <conditionalFormatting sqref="I28:I33">
    <cfRule type="cellIs" dxfId="852" priority="61" stopIfTrue="1" operator="equal">
      <formula>"-"</formula>
    </cfRule>
    <cfRule type="containsText" dxfId="851" priority="62" stopIfTrue="1" operator="containsText" text="leer">
      <formula>NOT(ISERROR(SEARCH("leer",I28)))</formula>
    </cfRule>
  </conditionalFormatting>
  <conditionalFormatting sqref="I28:I33">
    <cfRule type="cellIs" dxfId="850" priority="59" stopIfTrue="1" operator="equal">
      <formula>"-"</formula>
    </cfRule>
    <cfRule type="containsText" dxfId="849" priority="60" stopIfTrue="1" operator="containsText" text="leer">
      <formula>NOT(ISERROR(SEARCH("leer",I28)))</formula>
    </cfRule>
  </conditionalFormatting>
  <conditionalFormatting sqref="I28:I33">
    <cfRule type="cellIs" dxfId="848" priority="57" stopIfTrue="1" operator="equal">
      <formula>"-"</formula>
    </cfRule>
    <cfRule type="containsText" dxfId="847" priority="58" stopIfTrue="1" operator="containsText" text="leer">
      <formula>NOT(ISERROR(SEARCH("leer",I28)))</formula>
    </cfRule>
  </conditionalFormatting>
  <conditionalFormatting sqref="I28:I33">
    <cfRule type="cellIs" dxfId="846" priority="55" stopIfTrue="1" operator="equal">
      <formula>"-"</formula>
    </cfRule>
    <cfRule type="containsText" dxfId="845" priority="56" stopIfTrue="1" operator="containsText" text="leer">
      <formula>NOT(ISERROR(SEARCH("leer",I28)))</formula>
    </cfRule>
  </conditionalFormatting>
  <conditionalFormatting sqref="H5:H8">
    <cfRule type="cellIs" dxfId="844" priority="53" stopIfTrue="1" operator="equal">
      <formula>"-"</formula>
    </cfRule>
    <cfRule type="containsText" dxfId="843" priority="54" stopIfTrue="1" operator="containsText" text="leer">
      <formula>NOT(ISERROR(SEARCH("leer",H5)))</formula>
    </cfRule>
  </conditionalFormatting>
  <conditionalFormatting sqref="H5:H8">
    <cfRule type="cellIs" dxfId="842" priority="52" stopIfTrue="1" operator="equal">
      <formula>"-"</formula>
    </cfRule>
  </conditionalFormatting>
  <conditionalFormatting sqref="H5:H8">
    <cfRule type="cellIs" dxfId="841" priority="50" stopIfTrue="1" operator="equal">
      <formula>"-"</formula>
    </cfRule>
    <cfRule type="containsText" dxfId="840" priority="51" stopIfTrue="1" operator="containsText" text="leer">
      <formula>NOT(ISERROR(SEARCH("leer",H5)))</formula>
    </cfRule>
  </conditionalFormatting>
  <conditionalFormatting sqref="H5:H8">
    <cfRule type="cellIs" dxfId="839" priority="49" stopIfTrue="1" operator="equal">
      <formula>"-"</formula>
    </cfRule>
  </conditionalFormatting>
  <conditionalFormatting sqref="H11:H12 H15:H17">
    <cfRule type="cellIs" dxfId="838" priority="47" stopIfTrue="1" operator="equal">
      <formula>"-"</formula>
    </cfRule>
    <cfRule type="containsText" dxfId="837" priority="48" stopIfTrue="1" operator="containsText" text="leer">
      <formula>NOT(ISERROR(SEARCH("leer",H11)))</formula>
    </cfRule>
  </conditionalFormatting>
  <conditionalFormatting sqref="H11:H12 H15:H17">
    <cfRule type="cellIs" dxfId="836" priority="46" stopIfTrue="1" operator="equal">
      <formula>"-"</formula>
    </cfRule>
  </conditionalFormatting>
  <conditionalFormatting sqref="H11:H12 H15:H17">
    <cfRule type="cellIs" dxfId="835" priority="44" stopIfTrue="1" operator="equal">
      <formula>"-"</formula>
    </cfRule>
    <cfRule type="containsText" dxfId="834" priority="45" stopIfTrue="1" operator="containsText" text="leer">
      <formula>NOT(ISERROR(SEARCH("leer",H11)))</formula>
    </cfRule>
  </conditionalFormatting>
  <conditionalFormatting sqref="H11:H12 H15:H17">
    <cfRule type="cellIs" dxfId="833" priority="43" stopIfTrue="1" operator="equal">
      <formula>"-"</formula>
    </cfRule>
  </conditionalFormatting>
  <conditionalFormatting sqref="H20">
    <cfRule type="cellIs" dxfId="832" priority="41" stopIfTrue="1" operator="equal">
      <formula>"-"</formula>
    </cfRule>
    <cfRule type="containsText" dxfId="831" priority="42" stopIfTrue="1" operator="containsText" text="leer">
      <formula>NOT(ISERROR(SEARCH("leer",H20)))</formula>
    </cfRule>
  </conditionalFormatting>
  <conditionalFormatting sqref="H20">
    <cfRule type="cellIs" dxfId="830" priority="40" stopIfTrue="1" operator="equal">
      <formula>"-"</formula>
    </cfRule>
  </conditionalFormatting>
  <conditionalFormatting sqref="H20">
    <cfRule type="cellIs" dxfId="829" priority="38" stopIfTrue="1" operator="equal">
      <formula>"-"</formula>
    </cfRule>
    <cfRule type="containsText" dxfId="828" priority="39" stopIfTrue="1" operator="containsText" text="leer">
      <formula>NOT(ISERROR(SEARCH("leer",H20)))</formula>
    </cfRule>
  </conditionalFormatting>
  <conditionalFormatting sqref="H20">
    <cfRule type="cellIs" dxfId="827" priority="37" stopIfTrue="1" operator="equal">
      <formula>"-"</formula>
    </cfRule>
  </conditionalFormatting>
  <conditionalFormatting sqref="H28:H33">
    <cfRule type="cellIs" dxfId="826" priority="35" stopIfTrue="1" operator="equal">
      <formula>"-"</formula>
    </cfRule>
    <cfRule type="containsText" dxfId="825" priority="36" stopIfTrue="1" operator="containsText" text="leer">
      <formula>NOT(ISERROR(SEARCH("leer",H28)))</formula>
    </cfRule>
  </conditionalFormatting>
  <conditionalFormatting sqref="H28:H33">
    <cfRule type="cellIs" dxfId="824" priority="34" stopIfTrue="1" operator="equal">
      <formula>"-"</formula>
    </cfRule>
  </conditionalFormatting>
  <conditionalFormatting sqref="H28:H33">
    <cfRule type="cellIs" dxfId="823" priority="32" stopIfTrue="1" operator="equal">
      <formula>"-"</formula>
    </cfRule>
    <cfRule type="containsText" dxfId="822" priority="33" stopIfTrue="1" operator="containsText" text="leer">
      <formula>NOT(ISERROR(SEARCH("leer",H28)))</formula>
    </cfRule>
  </conditionalFormatting>
  <conditionalFormatting sqref="H28:H33">
    <cfRule type="cellIs" dxfId="821" priority="31" stopIfTrue="1" operator="equal">
      <formula>"-"</formula>
    </cfRule>
  </conditionalFormatting>
  <conditionalFormatting sqref="H5:H8">
    <cfRule type="cellIs" dxfId="820" priority="29" stopIfTrue="1" operator="equal">
      <formula>"-"</formula>
    </cfRule>
    <cfRule type="containsText" dxfId="819" priority="30" stopIfTrue="1" operator="containsText" text="leer">
      <formula>NOT(ISERROR(SEARCH("leer",H5)))</formula>
    </cfRule>
  </conditionalFormatting>
  <conditionalFormatting sqref="H5:H8">
    <cfRule type="cellIs" dxfId="818" priority="28" stopIfTrue="1" operator="equal">
      <formula>"-"</formula>
    </cfRule>
  </conditionalFormatting>
  <conditionalFormatting sqref="H5:H8">
    <cfRule type="cellIs" dxfId="817" priority="26" stopIfTrue="1" operator="equal">
      <formula>"-"</formula>
    </cfRule>
    <cfRule type="containsText" dxfId="816" priority="27" stopIfTrue="1" operator="containsText" text="leer">
      <formula>NOT(ISERROR(SEARCH("leer",H5)))</formula>
    </cfRule>
  </conditionalFormatting>
  <conditionalFormatting sqref="H5:H8">
    <cfRule type="cellIs" dxfId="815" priority="25" stopIfTrue="1" operator="equal">
      <formula>"-"</formula>
    </cfRule>
  </conditionalFormatting>
  <conditionalFormatting sqref="H11:H12 H15:H17">
    <cfRule type="cellIs" dxfId="814" priority="23" stopIfTrue="1" operator="equal">
      <formula>"-"</formula>
    </cfRule>
    <cfRule type="containsText" dxfId="813" priority="24" stopIfTrue="1" operator="containsText" text="leer">
      <formula>NOT(ISERROR(SEARCH("leer",H11)))</formula>
    </cfRule>
  </conditionalFormatting>
  <conditionalFormatting sqref="H11:H12 H15:H17">
    <cfRule type="cellIs" dxfId="812" priority="22" stopIfTrue="1" operator="equal">
      <formula>"-"</formula>
    </cfRule>
  </conditionalFormatting>
  <conditionalFormatting sqref="H11:H12 H15:H17">
    <cfRule type="cellIs" dxfId="811" priority="20" stopIfTrue="1" operator="equal">
      <formula>"-"</formula>
    </cfRule>
    <cfRule type="containsText" dxfId="810" priority="21" stopIfTrue="1" operator="containsText" text="leer">
      <formula>NOT(ISERROR(SEARCH("leer",H11)))</formula>
    </cfRule>
  </conditionalFormatting>
  <conditionalFormatting sqref="H11:H12 H15:H17">
    <cfRule type="cellIs" dxfId="809" priority="19" stopIfTrue="1" operator="equal">
      <formula>"-"</formula>
    </cfRule>
  </conditionalFormatting>
  <conditionalFormatting sqref="H20">
    <cfRule type="cellIs" dxfId="808" priority="17" stopIfTrue="1" operator="equal">
      <formula>"-"</formula>
    </cfRule>
    <cfRule type="containsText" dxfId="807" priority="18" stopIfTrue="1" operator="containsText" text="leer">
      <formula>NOT(ISERROR(SEARCH("leer",H20)))</formula>
    </cfRule>
  </conditionalFormatting>
  <conditionalFormatting sqref="H20">
    <cfRule type="cellIs" dxfId="806" priority="16" stopIfTrue="1" operator="equal">
      <formula>"-"</formula>
    </cfRule>
  </conditionalFormatting>
  <conditionalFormatting sqref="H20">
    <cfRule type="cellIs" dxfId="805" priority="14" stopIfTrue="1" operator="equal">
      <formula>"-"</formula>
    </cfRule>
    <cfRule type="containsText" dxfId="804" priority="15" stopIfTrue="1" operator="containsText" text="leer">
      <formula>NOT(ISERROR(SEARCH("leer",H20)))</formula>
    </cfRule>
  </conditionalFormatting>
  <conditionalFormatting sqref="H20">
    <cfRule type="cellIs" dxfId="803" priority="13" stopIfTrue="1" operator="equal">
      <formula>"-"</formula>
    </cfRule>
  </conditionalFormatting>
  <conditionalFormatting sqref="H28:H33">
    <cfRule type="cellIs" dxfId="802" priority="11" stopIfTrue="1" operator="equal">
      <formula>"-"</formula>
    </cfRule>
    <cfRule type="containsText" dxfId="801" priority="12" stopIfTrue="1" operator="containsText" text="leer">
      <formula>NOT(ISERROR(SEARCH("leer",H28)))</formula>
    </cfRule>
  </conditionalFormatting>
  <conditionalFormatting sqref="H28:H33">
    <cfRule type="cellIs" dxfId="800" priority="10" stopIfTrue="1" operator="equal">
      <formula>"-"</formula>
    </cfRule>
  </conditionalFormatting>
  <conditionalFormatting sqref="H28:H33">
    <cfRule type="cellIs" dxfId="799" priority="8" stopIfTrue="1" operator="equal">
      <formula>"-"</formula>
    </cfRule>
    <cfRule type="containsText" dxfId="798" priority="9" stopIfTrue="1" operator="containsText" text="leer">
      <formula>NOT(ISERROR(SEARCH("leer",H28)))</formula>
    </cfRule>
  </conditionalFormatting>
  <conditionalFormatting sqref="H28:H33">
    <cfRule type="cellIs" dxfId="797" priority="7" stopIfTrue="1" operator="equal">
      <formula>"-"</formula>
    </cfRule>
  </conditionalFormatting>
  <conditionalFormatting sqref="H28:H33">
    <cfRule type="cellIs" dxfId="796" priority="5" stopIfTrue="1" operator="equal">
      <formula>"-"</formula>
    </cfRule>
    <cfRule type="containsText" dxfId="795" priority="6" stopIfTrue="1" operator="containsText" text="leer">
      <formula>NOT(ISERROR(SEARCH("leer",H28)))</formula>
    </cfRule>
  </conditionalFormatting>
  <conditionalFormatting sqref="H28:H33">
    <cfRule type="cellIs" dxfId="794" priority="4" stopIfTrue="1" operator="equal">
      <formula>"-"</formula>
    </cfRule>
  </conditionalFormatting>
  <conditionalFormatting sqref="H28:H33">
    <cfRule type="cellIs" dxfId="793" priority="2" stopIfTrue="1" operator="equal">
      <formula>"-"</formula>
    </cfRule>
    <cfRule type="containsText" dxfId="792" priority="3" stopIfTrue="1" operator="containsText" text="leer">
      <formula>NOT(ISERROR(SEARCH("leer",H28)))</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ignoredErrors>
    <ignoredError sqref="C13:C14" twoDigitTextYear="1"/>
  </ignoredErrors>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U227"/>
  <sheetViews>
    <sheetView showRuler="0" zoomScale="70" zoomScaleNormal="70" workbookViewId="0"/>
  </sheetViews>
  <sheetFormatPr baseColWidth="10" defaultColWidth="10.7109375" defaultRowHeight="12.75" x14ac:dyDescent="0.2"/>
  <cols>
    <col min="1" max="1" width="43.42578125" style="5" customWidth="1"/>
    <col min="2" max="2" width="13.85546875" style="5" customWidth="1"/>
    <col min="3" max="3" width="8.140625" style="8" customWidth="1"/>
    <col min="4" max="5" width="12.28515625" style="8" customWidth="1"/>
    <col min="6" max="6" width="11.42578125" style="8" customWidth="1"/>
    <col min="7" max="7" width="12.28515625" style="8" customWidth="1"/>
    <col min="8" max="16" width="11.42578125" style="8" customWidth="1"/>
    <col min="17" max="16384" width="10.7109375" style="5"/>
  </cols>
  <sheetData>
    <row r="1" spans="1:19" x14ac:dyDescent="0.2">
      <c r="A1" s="92" t="s">
        <v>1740</v>
      </c>
      <c r="C1" s="5"/>
      <c r="D1" s="5"/>
      <c r="E1" s="5"/>
      <c r="F1" s="5"/>
      <c r="G1" s="5"/>
      <c r="H1" s="5"/>
      <c r="I1" s="5"/>
      <c r="J1" s="5"/>
      <c r="K1" s="5"/>
      <c r="L1" s="5"/>
      <c r="M1" s="5"/>
      <c r="N1" s="5"/>
      <c r="O1" s="5"/>
      <c r="P1" s="5"/>
    </row>
    <row r="2" spans="1:19" x14ac:dyDescent="0.2">
      <c r="A2" s="92"/>
      <c r="C2" s="5"/>
      <c r="D2" s="5"/>
      <c r="E2" s="5"/>
      <c r="F2" s="5"/>
      <c r="G2" s="5"/>
      <c r="H2" s="5"/>
      <c r="I2" s="5"/>
      <c r="J2" s="5"/>
      <c r="K2" s="5"/>
      <c r="L2" s="5"/>
      <c r="M2" s="5"/>
      <c r="N2" s="5"/>
      <c r="O2" s="5"/>
      <c r="P2" s="5"/>
    </row>
    <row r="3" spans="1:19" s="4" customFormat="1" x14ac:dyDescent="0.2">
      <c r="A3" s="4" t="s">
        <v>1741</v>
      </c>
      <c r="C3" t="s">
        <v>1742</v>
      </c>
      <c r="D3" t="s">
        <v>1743</v>
      </c>
      <c r="E3" s="23">
        <v>2004</v>
      </c>
      <c r="F3" s="23">
        <v>2005</v>
      </c>
      <c r="G3" s="23">
        <v>2006</v>
      </c>
      <c r="H3" s="23">
        <v>2007</v>
      </c>
      <c r="I3" s="23">
        <v>2008</v>
      </c>
      <c r="J3" s="23">
        <v>2009</v>
      </c>
      <c r="K3" s="23">
        <v>2010</v>
      </c>
      <c r="L3" s="23">
        <v>2011</v>
      </c>
      <c r="M3" s="23">
        <v>2012</v>
      </c>
      <c r="N3" s="23">
        <v>2013</v>
      </c>
      <c r="O3" s="2">
        <v>2014</v>
      </c>
      <c r="P3" s="314">
        <v>2015</v>
      </c>
      <c r="Q3" s="23"/>
      <c r="R3" s="23"/>
      <c r="S3" s="23"/>
    </row>
    <row r="4" spans="1:19" x14ac:dyDescent="0.2">
      <c r="E4" s="7"/>
      <c r="F4" s="7"/>
      <c r="G4" s="7"/>
      <c r="H4" s="7"/>
      <c r="P4" s="307"/>
    </row>
    <row r="5" spans="1:19" x14ac:dyDescent="0.2">
      <c r="A5" s="5" t="s">
        <v>1744</v>
      </c>
      <c r="B5" s="5" t="s">
        <v>1745</v>
      </c>
      <c r="C5" s="8">
        <v>1</v>
      </c>
      <c r="E5" s="171">
        <v>1475</v>
      </c>
      <c r="F5" s="171">
        <v>1337</v>
      </c>
      <c r="G5" s="171">
        <v>1362</v>
      </c>
      <c r="H5" s="171">
        <v>1436</v>
      </c>
      <c r="I5" s="171">
        <v>716</v>
      </c>
      <c r="J5" s="156">
        <v>582</v>
      </c>
      <c r="K5" s="156">
        <v>562</v>
      </c>
      <c r="L5" s="156">
        <v>590</v>
      </c>
      <c r="M5" s="177">
        <v>687</v>
      </c>
      <c r="N5" s="8">
        <v>772</v>
      </c>
      <c r="O5" s="8">
        <v>822</v>
      </c>
      <c r="P5" s="307">
        <v>751</v>
      </c>
      <c r="Q5" s="13"/>
      <c r="R5" s="13"/>
      <c r="S5" s="13"/>
    </row>
    <row r="6" spans="1:19" x14ac:dyDescent="0.2">
      <c r="A6" s="5" t="s">
        <v>1746</v>
      </c>
      <c r="B6" s="5" t="s">
        <v>1747</v>
      </c>
      <c r="C6" s="8">
        <v>1</v>
      </c>
      <c r="E6" s="169">
        <v>177</v>
      </c>
      <c r="F6" s="169">
        <v>126</v>
      </c>
      <c r="G6" s="169">
        <v>99</v>
      </c>
      <c r="H6" s="169">
        <v>102</v>
      </c>
      <c r="I6" s="171">
        <v>46</v>
      </c>
      <c r="J6" s="156">
        <v>54</v>
      </c>
      <c r="K6" s="156">
        <v>83</v>
      </c>
      <c r="L6" s="156">
        <v>50</v>
      </c>
      <c r="M6" s="221">
        <v>70</v>
      </c>
      <c r="N6" s="8">
        <v>74</v>
      </c>
      <c r="O6" s="8">
        <v>71</v>
      </c>
      <c r="P6" s="307">
        <f>(34*2)+3</f>
        <v>71</v>
      </c>
      <c r="Q6" s="13"/>
      <c r="R6" s="13"/>
      <c r="S6" s="13"/>
    </row>
    <row r="7" spans="1:19" x14ac:dyDescent="0.2">
      <c r="A7" s="5" t="s">
        <v>1748</v>
      </c>
      <c r="B7" s="5" t="s">
        <v>1749</v>
      </c>
      <c r="C7" s="8">
        <v>1</v>
      </c>
      <c r="E7" s="169">
        <v>2388</v>
      </c>
      <c r="F7" s="169">
        <v>1762</v>
      </c>
      <c r="G7" s="169">
        <v>1497</v>
      </c>
      <c r="H7" s="169">
        <v>1309</v>
      </c>
      <c r="I7" s="171">
        <v>792</v>
      </c>
      <c r="J7" s="156">
        <v>834</v>
      </c>
      <c r="K7" s="156">
        <v>1393</v>
      </c>
      <c r="L7" s="156">
        <v>870</v>
      </c>
      <c r="M7" s="221">
        <v>1230</v>
      </c>
      <c r="N7" s="8">
        <v>1188</v>
      </c>
      <c r="O7" s="8">
        <v>1173</v>
      </c>
      <c r="P7" s="307">
        <v>1208</v>
      </c>
      <c r="Q7" s="13"/>
      <c r="R7" s="13"/>
      <c r="S7" s="13"/>
    </row>
    <row r="8" spans="1:19" x14ac:dyDescent="0.2">
      <c r="M8" s="5"/>
      <c r="N8" s="5"/>
      <c r="O8" s="5"/>
      <c r="P8" s="5"/>
      <c r="Q8" s="8"/>
      <c r="R8" s="8"/>
      <c r="S8" s="8"/>
    </row>
    <row r="9" spans="1:19" x14ac:dyDescent="0.2">
      <c r="D9" s="23"/>
      <c r="E9" s="23"/>
      <c r="F9" s="23"/>
      <c r="G9" s="23"/>
      <c r="H9" s="23"/>
      <c r="M9" s="5"/>
      <c r="N9" s="5"/>
      <c r="O9" s="5"/>
      <c r="P9" s="5"/>
      <c r="Q9" s="8"/>
      <c r="R9" s="8"/>
      <c r="S9" s="8"/>
    </row>
    <row r="10" spans="1:19" x14ac:dyDescent="0.2">
      <c r="A10" s="196" t="s">
        <v>1750</v>
      </c>
      <c r="B10" s="129"/>
      <c r="C10" s="129"/>
      <c r="L10" s="7"/>
      <c r="M10" s="5"/>
      <c r="N10" s="5"/>
      <c r="O10" s="5"/>
      <c r="P10" s="5"/>
      <c r="Q10" s="8"/>
      <c r="R10" s="8"/>
      <c r="S10" s="8"/>
    </row>
    <row r="11" spans="1:19" x14ac:dyDescent="0.2">
      <c r="M11" s="5"/>
      <c r="N11" s="5"/>
      <c r="O11" s="5"/>
      <c r="P11" s="5"/>
      <c r="Q11" s="8"/>
      <c r="R11" s="8"/>
      <c r="S11" s="8"/>
    </row>
    <row r="12" spans="1:19" x14ac:dyDescent="0.2">
      <c r="M12" s="5"/>
      <c r="N12" s="5"/>
      <c r="O12" s="5"/>
      <c r="P12" s="5"/>
      <c r="Q12" s="8"/>
      <c r="R12" s="8"/>
      <c r="S12" s="8"/>
    </row>
    <row r="13" spans="1:19" x14ac:dyDescent="0.2">
      <c r="M13" s="5"/>
      <c r="N13" s="5"/>
      <c r="O13" s="5"/>
      <c r="P13" s="5"/>
      <c r="Q13" s="8"/>
      <c r="R13" s="8"/>
      <c r="S13" s="8"/>
    </row>
    <row r="14" spans="1:19" x14ac:dyDescent="0.2">
      <c r="M14" s="5"/>
      <c r="N14" s="5"/>
      <c r="O14" s="5"/>
      <c r="P14" s="5"/>
      <c r="Q14" s="8"/>
      <c r="R14" s="8"/>
      <c r="S14" s="8"/>
    </row>
    <row r="15" spans="1:19" s="29" customFormat="1" x14ac:dyDescent="0.2">
      <c r="B15" s="14"/>
      <c r="C15" s="17"/>
      <c r="D15" s="8"/>
      <c r="E15" s="8"/>
      <c r="F15" s="8"/>
      <c r="G15" s="8"/>
      <c r="H15" s="8"/>
      <c r="I15" s="17"/>
      <c r="J15" s="17"/>
      <c r="K15" s="17"/>
      <c r="L15" s="17"/>
      <c r="M15" s="30"/>
      <c r="N15" s="25"/>
      <c r="O15" s="25"/>
      <c r="P15" s="25"/>
      <c r="Q15" s="25"/>
      <c r="R15" s="25"/>
      <c r="S15" s="25"/>
    </row>
    <row r="16" spans="1:19" x14ac:dyDescent="0.2">
      <c r="M16" s="5"/>
      <c r="N16" s="5"/>
      <c r="O16" s="5"/>
      <c r="P16" s="5"/>
      <c r="Q16" s="8"/>
      <c r="R16" s="8"/>
      <c r="S16" s="8"/>
    </row>
    <row r="17" spans="1:21" x14ac:dyDescent="0.2">
      <c r="M17" s="5"/>
      <c r="N17" s="5"/>
      <c r="O17" s="5"/>
      <c r="P17" s="5"/>
      <c r="Q17" s="8"/>
      <c r="R17" s="8"/>
      <c r="S17" s="8"/>
    </row>
    <row r="18" spans="1:21" x14ac:dyDescent="0.2">
      <c r="A18" s="4"/>
      <c r="L18" s="96"/>
      <c r="M18" s="5"/>
      <c r="N18" s="5"/>
      <c r="O18" s="5"/>
      <c r="P18" s="5"/>
      <c r="Q18" s="8"/>
      <c r="R18" s="8"/>
      <c r="S18" s="8"/>
    </row>
    <row r="19" spans="1:21" x14ac:dyDescent="0.2">
      <c r="L19" s="26"/>
      <c r="M19" s="5"/>
      <c r="N19" s="5"/>
      <c r="O19" s="5"/>
      <c r="P19" s="5"/>
      <c r="Q19" s="8"/>
      <c r="R19" s="8"/>
      <c r="S19" s="8"/>
    </row>
    <row r="20" spans="1:21" x14ac:dyDescent="0.2">
      <c r="M20" s="5"/>
      <c r="N20" s="5"/>
      <c r="O20" s="5"/>
      <c r="P20" s="5"/>
      <c r="Q20" s="8"/>
      <c r="R20" s="8"/>
      <c r="S20" s="8"/>
    </row>
    <row r="21" spans="1:21" x14ac:dyDescent="0.2">
      <c r="M21" s="5"/>
      <c r="N21" s="5"/>
      <c r="O21" s="5"/>
      <c r="P21" s="5"/>
      <c r="Q21" s="8"/>
      <c r="R21" s="8"/>
      <c r="S21" s="8"/>
    </row>
    <row r="22" spans="1:21" x14ac:dyDescent="0.2">
      <c r="A22" s="4"/>
      <c r="L22" s="96"/>
      <c r="M22" s="5"/>
      <c r="N22" s="5"/>
      <c r="O22" s="5"/>
      <c r="P22" s="5"/>
      <c r="Q22" s="8"/>
      <c r="R22" s="8"/>
      <c r="S22" s="8"/>
    </row>
    <row r="23" spans="1:21" x14ac:dyDescent="0.2">
      <c r="M23" s="31"/>
      <c r="N23" s="5"/>
      <c r="O23" s="16"/>
      <c r="P23" s="5"/>
      <c r="Q23" s="13"/>
      <c r="R23" s="13"/>
      <c r="S23" s="13"/>
    </row>
    <row r="24" spans="1:21" x14ac:dyDescent="0.2">
      <c r="A24" s="15"/>
      <c r="M24" s="31"/>
      <c r="N24" s="5"/>
      <c r="O24" s="5"/>
      <c r="P24" s="5"/>
      <c r="Q24" s="13"/>
      <c r="R24" s="13"/>
      <c r="S24" s="13"/>
    </row>
    <row r="25" spans="1:21" x14ac:dyDescent="0.2">
      <c r="A25" s="15"/>
      <c r="M25" s="31"/>
      <c r="N25" s="5"/>
      <c r="O25" s="5"/>
      <c r="P25" s="5"/>
      <c r="Q25" s="13"/>
      <c r="R25" s="13"/>
      <c r="S25" s="13"/>
    </row>
    <row r="26" spans="1:21" x14ac:dyDescent="0.2">
      <c r="A26" s="15"/>
      <c r="M26" s="31"/>
      <c r="N26" s="5"/>
      <c r="O26" s="5"/>
      <c r="P26" s="5"/>
      <c r="Q26" s="13"/>
      <c r="R26" s="13"/>
      <c r="S26" s="13"/>
    </row>
    <row r="27" spans="1:21" x14ac:dyDescent="0.2">
      <c r="A27" s="15"/>
      <c r="M27" s="31"/>
      <c r="N27" s="5"/>
      <c r="O27" s="16"/>
      <c r="P27" s="5"/>
      <c r="Q27" s="13"/>
      <c r="R27" s="13"/>
      <c r="S27" s="13"/>
    </row>
    <row r="28" spans="1:21" x14ac:dyDescent="0.2">
      <c r="M28" s="31"/>
      <c r="N28" s="5"/>
      <c r="O28" s="5"/>
      <c r="P28" s="5"/>
      <c r="Q28" s="13"/>
      <c r="R28" s="13"/>
      <c r="S28" s="13"/>
    </row>
    <row r="29" spans="1:21" x14ac:dyDescent="0.2">
      <c r="M29" s="5"/>
      <c r="N29" s="5"/>
      <c r="O29" s="5"/>
      <c r="P29" s="5"/>
    </row>
    <row r="30" spans="1:21" x14ac:dyDescent="0.2">
      <c r="M30" s="5"/>
      <c r="N30" s="5"/>
      <c r="O30" s="5"/>
      <c r="P30" s="5"/>
    </row>
    <row r="31" spans="1:21" x14ac:dyDescent="0.2">
      <c r="A31" s="4"/>
      <c r="Q31" s="8"/>
      <c r="R31" s="8"/>
      <c r="S31" s="8"/>
      <c r="T31" s="8"/>
    </row>
    <row r="32" spans="1:21" s="4" customFormat="1" x14ac:dyDescent="0.2">
      <c r="C32" s="23"/>
      <c r="D32" s="8"/>
      <c r="E32" s="8"/>
      <c r="F32" s="8"/>
      <c r="G32" s="8"/>
      <c r="H32" s="8"/>
      <c r="I32" s="23"/>
      <c r="J32" s="23"/>
      <c r="K32" s="23"/>
      <c r="L32" s="23"/>
      <c r="M32" s="23"/>
      <c r="N32" s="23"/>
      <c r="O32" s="23"/>
      <c r="P32" s="23"/>
      <c r="Q32" s="23"/>
      <c r="R32" s="23"/>
      <c r="S32" s="23"/>
      <c r="T32" s="23"/>
      <c r="U32" s="23"/>
    </row>
    <row r="33" spans="1:21" x14ac:dyDescent="0.2">
      <c r="A33" s="4"/>
      <c r="N33" s="7"/>
      <c r="O33" s="7"/>
      <c r="P33" s="7"/>
      <c r="Q33" s="7"/>
    </row>
    <row r="34" spans="1:21" x14ac:dyDescent="0.2">
      <c r="M34" s="32"/>
      <c r="N34" s="5"/>
      <c r="O34" s="42"/>
      <c r="P34" s="5"/>
      <c r="Q34" s="32"/>
      <c r="S34" s="32"/>
      <c r="U34" s="32"/>
    </row>
    <row r="35" spans="1:21" x14ac:dyDescent="0.2">
      <c r="M35" s="32"/>
      <c r="N35" s="5"/>
      <c r="O35" s="42"/>
      <c r="P35" s="5"/>
      <c r="Q35" s="32"/>
      <c r="S35" s="32"/>
      <c r="U35" s="32"/>
    </row>
    <row r="36" spans="1:21" x14ac:dyDescent="0.2">
      <c r="M36" s="32"/>
      <c r="N36" s="5"/>
      <c r="O36" s="42"/>
      <c r="P36" s="5"/>
      <c r="Q36" s="32"/>
      <c r="S36" s="32"/>
      <c r="U36" s="32"/>
    </row>
    <row r="37" spans="1:21" x14ac:dyDescent="0.2">
      <c r="M37" s="32"/>
      <c r="N37" s="5"/>
      <c r="O37" s="42"/>
      <c r="P37" s="5"/>
      <c r="Q37" s="32"/>
      <c r="S37" s="32"/>
      <c r="U37" s="32"/>
    </row>
    <row r="38" spans="1:21" x14ac:dyDescent="0.2">
      <c r="M38" s="32"/>
      <c r="N38" s="5"/>
      <c r="O38" s="42"/>
      <c r="P38" s="5"/>
      <c r="Q38" s="32"/>
      <c r="S38" s="32"/>
      <c r="U38" s="32"/>
    </row>
    <row r="39" spans="1:21" x14ac:dyDescent="0.2">
      <c r="M39" s="32"/>
      <c r="N39" s="5"/>
      <c r="O39" s="42"/>
      <c r="P39" s="5"/>
      <c r="Q39" s="32"/>
      <c r="S39" s="32"/>
      <c r="U39" s="32"/>
    </row>
    <row r="40" spans="1:21" x14ac:dyDescent="0.2">
      <c r="M40" s="32"/>
      <c r="N40" s="5"/>
      <c r="O40" s="42"/>
      <c r="P40" s="5"/>
      <c r="Q40" s="32"/>
      <c r="S40" s="32"/>
      <c r="U40" s="32"/>
    </row>
    <row r="41" spans="1:21" x14ac:dyDescent="0.2">
      <c r="A41" s="15"/>
      <c r="M41" s="32"/>
      <c r="N41" s="5"/>
      <c r="O41" s="42"/>
      <c r="P41" s="5"/>
      <c r="Q41" s="32"/>
      <c r="S41" s="32"/>
      <c r="U41" s="32"/>
    </row>
    <row r="42" spans="1:21" x14ac:dyDescent="0.2">
      <c r="A42" s="15"/>
      <c r="M42" s="32"/>
      <c r="N42" s="5"/>
      <c r="O42" s="42"/>
      <c r="P42" s="5"/>
      <c r="Q42" s="32"/>
      <c r="S42" s="32"/>
      <c r="U42" s="32"/>
    </row>
    <row r="43" spans="1:21" x14ac:dyDescent="0.2">
      <c r="A43" s="4"/>
      <c r="M43" s="32"/>
      <c r="N43" s="5"/>
      <c r="O43" s="42"/>
      <c r="P43" s="4"/>
      <c r="Q43" s="33"/>
      <c r="R43" s="4"/>
      <c r="S43" s="33"/>
      <c r="T43" s="4"/>
      <c r="U43" s="33"/>
    </row>
    <row r="44" spans="1:21" x14ac:dyDescent="0.2">
      <c r="A44" s="15"/>
      <c r="M44" s="32"/>
      <c r="N44" s="5"/>
      <c r="O44" s="42"/>
      <c r="P44" s="5"/>
      <c r="Q44" s="32"/>
      <c r="S44" s="32"/>
      <c r="U44" s="32"/>
    </row>
    <row r="45" spans="1:21" x14ac:dyDescent="0.2">
      <c r="L45" s="22"/>
      <c r="M45" s="5"/>
      <c r="N45" s="43"/>
      <c r="O45" s="5"/>
      <c r="P45" s="5"/>
      <c r="Q45" s="32"/>
      <c r="S45" s="32"/>
      <c r="U45" s="32"/>
    </row>
    <row r="46" spans="1:21" x14ac:dyDescent="0.2">
      <c r="M46" s="5"/>
      <c r="N46" s="5"/>
      <c r="O46" s="5"/>
      <c r="P46" s="32"/>
      <c r="R46" s="32"/>
      <c r="T46" s="32"/>
    </row>
    <row r="47" spans="1:21" x14ac:dyDescent="0.2">
      <c r="A47" s="4"/>
      <c r="M47" s="5"/>
      <c r="N47" s="5"/>
      <c r="O47" s="5"/>
      <c r="P47" s="32"/>
      <c r="R47" s="32"/>
      <c r="T47" s="32"/>
    </row>
    <row r="48" spans="1:21" x14ac:dyDescent="0.2">
      <c r="M48" s="32"/>
      <c r="N48" s="5"/>
      <c r="O48" s="42"/>
      <c r="P48" s="5"/>
      <c r="Q48" s="32"/>
      <c r="S48" s="32"/>
      <c r="U48" s="32"/>
    </row>
    <row r="49" spans="1:21" x14ac:dyDescent="0.2">
      <c r="M49" s="32"/>
      <c r="N49" s="5"/>
      <c r="O49" s="42"/>
      <c r="P49" s="5"/>
      <c r="Q49" s="32"/>
      <c r="S49" s="32"/>
      <c r="U49" s="32"/>
    </row>
    <row r="50" spans="1:21" x14ac:dyDescent="0.2">
      <c r="M50" s="32"/>
      <c r="N50" s="5"/>
      <c r="O50" s="42"/>
      <c r="P50" s="5"/>
      <c r="Q50" s="32"/>
      <c r="S50" s="32"/>
      <c r="U50" s="32"/>
    </row>
    <row r="51" spans="1:21" x14ac:dyDescent="0.2">
      <c r="M51" s="32"/>
      <c r="N51" s="5"/>
      <c r="O51" s="42"/>
      <c r="P51" s="5"/>
      <c r="Q51" s="32"/>
      <c r="S51" s="32"/>
      <c r="U51" s="32"/>
    </row>
    <row r="52" spans="1:21" x14ac:dyDescent="0.2">
      <c r="M52" s="32"/>
      <c r="N52" s="5"/>
      <c r="O52" s="42"/>
      <c r="P52" s="5"/>
      <c r="Q52" s="32"/>
      <c r="S52" s="32"/>
      <c r="U52" s="32"/>
    </row>
    <row r="53" spans="1:21" x14ac:dyDescent="0.2">
      <c r="M53" s="32"/>
      <c r="N53" s="5"/>
      <c r="O53" s="42"/>
      <c r="P53" s="5"/>
      <c r="Q53" s="32"/>
      <c r="S53" s="32"/>
      <c r="U53" s="32"/>
    </row>
    <row r="54" spans="1:21" x14ac:dyDescent="0.2">
      <c r="M54" s="32"/>
      <c r="N54" s="5"/>
      <c r="O54" s="42"/>
      <c r="P54" s="5"/>
      <c r="Q54" s="32"/>
      <c r="S54" s="32"/>
      <c r="U54" s="32"/>
    </row>
    <row r="55" spans="1:21" x14ac:dyDescent="0.2">
      <c r="A55" s="15"/>
      <c r="M55" s="32"/>
      <c r="N55" s="5"/>
      <c r="O55" s="42"/>
      <c r="P55" s="5"/>
      <c r="Q55" s="32"/>
      <c r="S55" s="32"/>
      <c r="U55" s="32"/>
    </row>
    <row r="56" spans="1:21" x14ac:dyDescent="0.2">
      <c r="A56" s="15"/>
      <c r="M56" s="32"/>
      <c r="N56" s="5"/>
      <c r="O56" s="42"/>
      <c r="P56" s="5"/>
      <c r="Q56" s="32"/>
      <c r="S56" s="32"/>
      <c r="U56" s="32"/>
    </row>
    <row r="57" spans="1:21" x14ac:dyDescent="0.2">
      <c r="A57" s="4"/>
      <c r="L57" s="22"/>
      <c r="M57" s="32"/>
      <c r="N57" s="97"/>
      <c r="O57" s="42"/>
      <c r="P57" s="4"/>
      <c r="Q57" s="33"/>
      <c r="R57" s="4"/>
      <c r="S57" s="33"/>
      <c r="T57" s="4"/>
      <c r="U57" s="33"/>
    </row>
    <row r="58" spans="1:21" x14ac:dyDescent="0.2">
      <c r="A58" s="15"/>
      <c r="M58" s="32"/>
      <c r="N58" s="5"/>
      <c r="O58" s="42"/>
      <c r="P58" s="5"/>
      <c r="Q58" s="32"/>
      <c r="S58" s="32"/>
      <c r="U58" s="32"/>
    </row>
    <row r="59" spans="1:21" x14ac:dyDescent="0.2">
      <c r="L59" s="11"/>
      <c r="M59" s="5"/>
      <c r="N59" s="16"/>
      <c r="O59" s="42"/>
      <c r="P59" s="5"/>
      <c r="Q59" s="32"/>
      <c r="S59" s="32"/>
      <c r="U59" s="32"/>
    </row>
    <row r="60" spans="1:21" x14ac:dyDescent="0.2">
      <c r="L60" s="79"/>
      <c r="M60" s="5"/>
      <c r="N60" s="19"/>
      <c r="O60" s="18"/>
      <c r="P60" s="44"/>
      <c r="Q60" s="34"/>
      <c r="R60" s="34"/>
      <c r="S60" s="34"/>
      <c r="T60" s="34"/>
      <c r="U60" s="18"/>
    </row>
    <row r="61" spans="1:21" x14ac:dyDescent="0.2">
      <c r="M61" s="5"/>
      <c r="N61" s="45"/>
      <c r="O61" s="45"/>
      <c r="P61" s="46"/>
      <c r="Q61" s="29"/>
      <c r="R61" s="29"/>
      <c r="S61" s="29"/>
      <c r="T61" s="29"/>
    </row>
    <row r="62" spans="1:21" x14ac:dyDescent="0.2">
      <c r="M62" s="5"/>
      <c r="N62" s="5"/>
      <c r="O62" s="5"/>
      <c r="P62" s="5"/>
    </row>
    <row r="63" spans="1:21" s="4" customFormat="1" x14ac:dyDescent="0.2">
      <c r="C63" s="23"/>
      <c r="D63" s="8"/>
      <c r="E63" s="8"/>
      <c r="F63" s="8"/>
      <c r="G63" s="8"/>
      <c r="H63" s="8"/>
      <c r="I63" s="23"/>
      <c r="J63" s="23"/>
      <c r="K63" s="23"/>
      <c r="L63" s="23"/>
      <c r="M63" s="23"/>
      <c r="N63" s="23"/>
      <c r="O63" s="23"/>
      <c r="P63" s="23"/>
      <c r="R63" s="23"/>
      <c r="S63" s="23"/>
    </row>
    <row r="64" spans="1:21" x14ac:dyDescent="0.2">
      <c r="A64" s="4"/>
      <c r="M64" s="7"/>
      <c r="N64" s="7"/>
      <c r="O64" s="7"/>
      <c r="P64" s="7"/>
    </row>
    <row r="65" spans="1:16" x14ac:dyDescent="0.2">
      <c r="L65" s="79"/>
      <c r="M65" s="35"/>
      <c r="N65" s="5"/>
      <c r="O65" s="5"/>
      <c r="P65" s="5"/>
    </row>
    <row r="66" spans="1:16" x14ac:dyDescent="0.2">
      <c r="L66" s="79"/>
      <c r="M66" s="98"/>
      <c r="N66" s="5"/>
      <c r="O66" s="5"/>
      <c r="P66" s="5"/>
    </row>
    <row r="67" spans="1:16" x14ac:dyDescent="0.2">
      <c r="L67" s="79"/>
      <c r="M67" s="35"/>
      <c r="N67" s="5"/>
      <c r="O67" s="5"/>
      <c r="P67" s="5"/>
    </row>
    <row r="68" spans="1:16" x14ac:dyDescent="0.2">
      <c r="L68" s="79"/>
      <c r="M68" s="35"/>
      <c r="N68" s="5"/>
      <c r="O68" s="5"/>
      <c r="P68" s="5"/>
    </row>
    <row r="69" spans="1:16" x14ac:dyDescent="0.2">
      <c r="M69" s="5"/>
      <c r="N69" s="5"/>
      <c r="O69" s="5"/>
      <c r="P69" s="5"/>
    </row>
    <row r="70" spans="1:16" x14ac:dyDescent="0.2">
      <c r="M70" s="5"/>
      <c r="N70" s="5"/>
      <c r="O70" s="5"/>
      <c r="P70" s="5"/>
    </row>
    <row r="71" spans="1:16" x14ac:dyDescent="0.2">
      <c r="A71" s="4"/>
      <c r="M71" s="5"/>
      <c r="N71" s="5"/>
      <c r="O71" s="5"/>
      <c r="P71" s="5"/>
    </row>
    <row r="72" spans="1:16" x14ac:dyDescent="0.2">
      <c r="L72" s="79"/>
      <c r="M72" s="35"/>
      <c r="N72" s="5"/>
      <c r="O72" s="5"/>
      <c r="P72" s="5"/>
    </row>
    <row r="73" spans="1:16" x14ac:dyDescent="0.2">
      <c r="L73" s="79"/>
      <c r="M73" s="35"/>
      <c r="N73" s="5"/>
      <c r="O73" s="5"/>
      <c r="P73" s="5"/>
    </row>
    <row r="74" spans="1:16" x14ac:dyDescent="0.2">
      <c r="L74" s="79"/>
      <c r="M74" s="35"/>
      <c r="N74" s="5"/>
      <c r="O74" s="5"/>
      <c r="P74" s="5"/>
    </row>
    <row r="75" spans="1:16" x14ac:dyDescent="0.2">
      <c r="L75" s="79"/>
      <c r="M75" s="35"/>
      <c r="N75" s="5"/>
      <c r="O75" s="5"/>
      <c r="P75" s="5"/>
    </row>
    <row r="76" spans="1:16" x14ac:dyDescent="0.2">
      <c r="L76" s="11"/>
      <c r="M76" s="99"/>
      <c r="N76" s="5"/>
      <c r="O76" s="5"/>
      <c r="P76" s="5"/>
    </row>
    <row r="77" spans="1:16" x14ac:dyDescent="0.2">
      <c r="M77" s="5"/>
      <c r="N77" s="5"/>
      <c r="O77" s="5"/>
      <c r="P77" s="5"/>
    </row>
    <row r="78" spans="1:16" x14ac:dyDescent="0.2">
      <c r="A78" s="4"/>
      <c r="M78" s="5"/>
      <c r="N78" s="5"/>
      <c r="O78" s="5"/>
      <c r="P78" s="5"/>
    </row>
    <row r="79" spans="1:16" x14ac:dyDescent="0.2">
      <c r="L79" s="7"/>
      <c r="M79" s="36"/>
      <c r="N79" s="5"/>
      <c r="O79" s="13"/>
      <c r="P79" s="13"/>
    </row>
    <row r="80" spans="1:16" x14ac:dyDescent="0.2">
      <c r="L80" s="7"/>
      <c r="M80" s="36"/>
      <c r="N80" s="5"/>
      <c r="O80" s="13"/>
      <c r="P80" s="13"/>
    </row>
    <row r="81" spans="1:16" x14ac:dyDescent="0.2">
      <c r="L81" s="7"/>
      <c r="M81" s="36"/>
      <c r="N81" s="5"/>
      <c r="O81" s="13"/>
      <c r="P81" s="13"/>
    </row>
    <row r="82" spans="1:16" x14ac:dyDescent="0.2">
      <c r="L82" s="7"/>
      <c r="M82" s="36"/>
      <c r="N82" s="5"/>
      <c r="O82" s="13"/>
      <c r="P82" s="13"/>
    </row>
    <row r="83" spans="1:16" x14ac:dyDescent="0.2">
      <c r="L83" s="7"/>
      <c r="M83" s="36"/>
      <c r="N83" s="5"/>
      <c r="O83" s="13"/>
      <c r="P83" s="13"/>
    </row>
    <row r="84" spans="1:16" x14ac:dyDescent="0.2">
      <c r="L84" s="7"/>
      <c r="M84" s="36"/>
      <c r="N84" s="5"/>
      <c r="O84" s="13"/>
      <c r="P84" s="13"/>
    </row>
    <row r="85" spans="1:16" x14ac:dyDescent="0.2">
      <c r="L85" s="7"/>
      <c r="M85" s="36"/>
      <c r="N85" s="5"/>
      <c r="O85" s="13"/>
      <c r="P85" s="13"/>
    </row>
    <row r="86" spans="1:16" x14ac:dyDescent="0.2">
      <c r="A86" s="4"/>
      <c r="L86" s="7"/>
      <c r="M86" s="36"/>
      <c r="N86" s="5"/>
      <c r="O86" s="13"/>
      <c r="P86" s="13"/>
    </row>
    <row r="87" spans="1:16" x14ac:dyDescent="0.2">
      <c r="L87" s="22"/>
      <c r="M87" s="35"/>
      <c r="N87" s="5"/>
      <c r="O87" s="13"/>
      <c r="P87" s="13"/>
    </row>
    <row r="88" spans="1:16" x14ac:dyDescent="0.2">
      <c r="L88" s="26"/>
      <c r="M88" s="16"/>
      <c r="N88" s="16"/>
      <c r="O88" s="13"/>
      <c r="P88" s="13"/>
    </row>
    <row r="89" spans="1:16" x14ac:dyDescent="0.2">
      <c r="M89" s="5"/>
      <c r="N89" s="5"/>
    </row>
    <row r="90" spans="1:16" x14ac:dyDescent="0.2">
      <c r="A90" s="4"/>
      <c r="M90" s="5"/>
      <c r="N90" s="5"/>
    </row>
    <row r="91" spans="1:16" x14ac:dyDescent="0.2">
      <c r="M91" s="16"/>
      <c r="N91" s="16"/>
      <c r="O91" s="26"/>
      <c r="P91" s="37"/>
    </row>
    <row r="92" spans="1:16" x14ac:dyDescent="0.2">
      <c r="L92" s="11"/>
      <c r="M92" s="5"/>
      <c r="N92" s="16"/>
      <c r="O92" s="26"/>
      <c r="P92" s="37"/>
    </row>
    <row r="93" spans="1:16" x14ac:dyDescent="0.2">
      <c r="M93" s="16"/>
      <c r="N93" s="16"/>
      <c r="O93" s="26"/>
      <c r="P93" s="37"/>
    </row>
    <row r="94" spans="1:16" x14ac:dyDescent="0.2">
      <c r="L94" s="5"/>
      <c r="M94" s="5"/>
      <c r="N94" s="16"/>
      <c r="O94" s="26"/>
      <c r="P94" s="37"/>
    </row>
    <row r="95" spans="1:16" x14ac:dyDescent="0.2">
      <c r="M95" s="16"/>
      <c r="N95" s="16"/>
      <c r="O95" s="16"/>
      <c r="P95" s="5"/>
    </row>
    <row r="96" spans="1:16" x14ac:dyDescent="0.2">
      <c r="A96" s="4"/>
      <c r="M96" s="16"/>
      <c r="N96" s="16"/>
      <c r="O96" s="16"/>
      <c r="P96" s="5"/>
    </row>
    <row r="97" spans="1:16" x14ac:dyDescent="0.2">
      <c r="L97" s="26"/>
      <c r="M97" s="100"/>
      <c r="N97" s="16"/>
      <c r="O97" s="16"/>
      <c r="P97" s="16"/>
    </row>
    <row r="98" spans="1:16" x14ac:dyDescent="0.2">
      <c r="L98" s="26"/>
      <c r="M98" s="5"/>
      <c r="N98" s="16"/>
      <c r="O98" s="16"/>
      <c r="P98" s="16"/>
    </row>
    <row r="99" spans="1:16" x14ac:dyDescent="0.2">
      <c r="M99" s="5"/>
      <c r="N99" s="16"/>
      <c r="O99" s="16"/>
      <c r="P99" s="16"/>
    </row>
    <row r="100" spans="1:16" x14ac:dyDescent="0.2">
      <c r="M100" s="5"/>
      <c r="N100" s="16"/>
      <c r="O100" s="16"/>
      <c r="P100" s="16"/>
    </row>
    <row r="101" spans="1:16" x14ac:dyDescent="0.2">
      <c r="M101" s="5"/>
      <c r="N101" s="5"/>
      <c r="O101" s="5"/>
      <c r="P101" s="5"/>
    </row>
    <row r="102" spans="1:16" x14ac:dyDescent="0.2">
      <c r="A102" s="4"/>
      <c r="M102" s="5"/>
      <c r="N102" s="5"/>
      <c r="O102" s="5"/>
      <c r="P102" s="5"/>
    </row>
    <row r="103" spans="1:16" x14ac:dyDescent="0.2">
      <c r="L103" s="22"/>
      <c r="M103" s="5"/>
      <c r="N103" s="16"/>
      <c r="O103" s="13"/>
      <c r="P103" s="13"/>
    </row>
    <row r="104" spans="1:16" x14ac:dyDescent="0.2">
      <c r="L104" s="22"/>
      <c r="M104" s="5"/>
      <c r="N104" s="16"/>
      <c r="O104" s="13"/>
      <c r="P104" s="13"/>
    </row>
    <row r="105" spans="1:16" x14ac:dyDescent="0.2">
      <c r="M105" s="16"/>
      <c r="N105" s="16"/>
      <c r="O105" s="13"/>
      <c r="P105" s="13"/>
    </row>
    <row r="106" spans="1:16" x14ac:dyDescent="0.2">
      <c r="M106" s="5"/>
      <c r="N106" s="5"/>
      <c r="O106" s="5"/>
      <c r="P106" s="5"/>
    </row>
    <row r="107" spans="1:16" x14ac:dyDescent="0.2">
      <c r="A107" s="4"/>
      <c r="M107" s="5"/>
      <c r="N107" s="5"/>
      <c r="O107" s="5"/>
      <c r="P107" s="5"/>
    </row>
    <row r="108" spans="1:16" x14ac:dyDescent="0.2">
      <c r="L108" s="79"/>
      <c r="M108" s="38"/>
      <c r="N108" s="39"/>
    </row>
    <row r="109" spans="1:16" x14ac:dyDescent="0.2">
      <c r="L109" s="17"/>
      <c r="M109" s="13"/>
      <c r="N109" s="13"/>
    </row>
    <row r="110" spans="1:16" x14ac:dyDescent="0.2">
      <c r="M110" s="5"/>
      <c r="N110" s="5"/>
      <c r="O110" s="5"/>
      <c r="P110" s="5"/>
    </row>
    <row r="111" spans="1:16" x14ac:dyDescent="0.2">
      <c r="A111" s="4"/>
      <c r="M111" s="5"/>
      <c r="N111" s="5"/>
      <c r="O111" s="5"/>
      <c r="P111" s="5"/>
    </row>
    <row r="112" spans="1:16" x14ac:dyDescent="0.2">
      <c r="L112" s="79"/>
      <c r="M112" s="38"/>
      <c r="N112" s="38"/>
      <c r="O112" s="5"/>
      <c r="P112" s="5"/>
    </row>
    <row r="113" spans="1:16" x14ac:dyDescent="0.2">
      <c r="M113" s="38"/>
      <c r="N113" s="5"/>
      <c r="O113" s="5"/>
      <c r="P113" s="5"/>
    </row>
    <row r="114" spans="1:16" x14ac:dyDescent="0.2">
      <c r="M114" s="38"/>
      <c r="N114" s="5"/>
      <c r="O114" s="5"/>
      <c r="P114" s="5"/>
    </row>
    <row r="115" spans="1:16" x14ac:dyDescent="0.2">
      <c r="M115" s="5"/>
      <c r="N115" s="5"/>
      <c r="O115" s="5"/>
      <c r="P115" s="5"/>
    </row>
    <row r="116" spans="1:16" x14ac:dyDescent="0.2">
      <c r="M116" s="5"/>
      <c r="N116" s="5"/>
      <c r="O116" s="5"/>
      <c r="P116" s="5"/>
    </row>
    <row r="117" spans="1:16" x14ac:dyDescent="0.2">
      <c r="M117" s="5"/>
      <c r="N117" s="5"/>
      <c r="O117" s="5"/>
      <c r="P117" s="5"/>
    </row>
    <row r="118" spans="1:16" x14ac:dyDescent="0.2">
      <c r="M118" s="5"/>
      <c r="N118" s="5"/>
      <c r="O118" s="5"/>
      <c r="P118" s="5"/>
    </row>
    <row r="119" spans="1:16" x14ac:dyDescent="0.2">
      <c r="M119" s="5"/>
      <c r="N119" s="5"/>
      <c r="O119" s="5"/>
      <c r="P119" s="5"/>
    </row>
    <row r="120" spans="1:16" x14ac:dyDescent="0.2">
      <c r="M120" s="5"/>
      <c r="N120" s="5"/>
      <c r="O120" s="5"/>
      <c r="P120" s="5"/>
    </row>
    <row r="121" spans="1:16" x14ac:dyDescent="0.2">
      <c r="M121" s="5"/>
      <c r="N121" s="5"/>
      <c r="O121" s="5"/>
      <c r="P121" s="5"/>
    </row>
    <row r="122" spans="1:16" x14ac:dyDescent="0.2">
      <c r="M122" s="5"/>
      <c r="N122" s="5"/>
      <c r="O122" s="5"/>
      <c r="P122" s="5"/>
    </row>
    <row r="123" spans="1:16" x14ac:dyDescent="0.2">
      <c r="A123" s="14"/>
      <c r="M123" s="5"/>
      <c r="N123" s="5"/>
      <c r="O123" s="5"/>
      <c r="P123" s="5"/>
    </row>
    <row r="124" spans="1:16" x14ac:dyDescent="0.2">
      <c r="M124" s="5"/>
      <c r="N124" s="5"/>
      <c r="O124" s="5"/>
      <c r="P124" s="5"/>
    </row>
    <row r="125" spans="1:16" x14ac:dyDescent="0.2">
      <c r="M125" s="5"/>
      <c r="N125" s="5"/>
      <c r="O125" s="5"/>
      <c r="P125" s="5"/>
    </row>
    <row r="126" spans="1:16" x14ac:dyDescent="0.2">
      <c r="A126" s="14"/>
      <c r="M126" s="5"/>
      <c r="N126" s="5"/>
      <c r="O126" s="5"/>
      <c r="P126" s="5"/>
    </row>
    <row r="127" spans="1:16" x14ac:dyDescent="0.2">
      <c r="M127" s="5"/>
      <c r="N127" s="5"/>
      <c r="O127" s="5"/>
      <c r="P127" s="5"/>
    </row>
    <row r="128" spans="1:16" x14ac:dyDescent="0.2">
      <c r="M128" s="5"/>
      <c r="N128" s="5"/>
      <c r="O128" s="5"/>
      <c r="P128" s="5"/>
    </row>
    <row r="129" spans="13:16" x14ac:dyDescent="0.2">
      <c r="M129" s="5"/>
      <c r="N129" s="5"/>
      <c r="O129" s="5"/>
      <c r="P129" s="5"/>
    </row>
    <row r="130" spans="13:16" x14ac:dyDescent="0.2">
      <c r="M130" s="5"/>
      <c r="N130" s="5"/>
      <c r="O130" s="5"/>
      <c r="P130" s="5"/>
    </row>
    <row r="131" spans="13:16" x14ac:dyDescent="0.2">
      <c r="M131" s="5"/>
      <c r="N131" s="5"/>
      <c r="O131" s="5"/>
      <c r="P131" s="5"/>
    </row>
    <row r="132" spans="13:16" x14ac:dyDescent="0.2">
      <c r="M132" s="5"/>
      <c r="N132" s="5"/>
      <c r="O132" s="5"/>
      <c r="P132" s="5"/>
    </row>
    <row r="133" spans="13:16" x14ac:dyDescent="0.2">
      <c r="M133" s="5"/>
      <c r="N133" s="5"/>
      <c r="O133" s="5"/>
      <c r="P133" s="5"/>
    </row>
    <row r="134" spans="13:16" x14ac:dyDescent="0.2">
      <c r="M134" s="5"/>
      <c r="N134" s="5"/>
      <c r="O134" s="5"/>
      <c r="P134" s="5"/>
    </row>
    <row r="135" spans="13:16" x14ac:dyDescent="0.2">
      <c r="M135" s="5"/>
      <c r="N135" s="5"/>
      <c r="O135" s="5"/>
      <c r="P135" s="5"/>
    </row>
    <row r="136" spans="13:16" x14ac:dyDescent="0.2">
      <c r="M136" s="5"/>
      <c r="N136" s="5"/>
      <c r="O136" s="5"/>
      <c r="P136" s="5"/>
    </row>
    <row r="137" spans="13:16" x14ac:dyDescent="0.2">
      <c r="M137" s="5"/>
      <c r="N137" s="5"/>
      <c r="O137" s="5"/>
      <c r="P137" s="5"/>
    </row>
    <row r="138" spans="13:16" x14ac:dyDescent="0.2">
      <c r="M138" s="5"/>
      <c r="N138" s="5"/>
      <c r="O138" s="5"/>
      <c r="P138" s="5"/>
    </row>
    <row r="139" spans="13:16" x14ac:dyDescent="0.2">
      <c r="M139" s="5"/>
      <c r="N139" s="5"/>
      <c r="O139" s="5"/>
      <c r="P139" s="5"/>
    </row>
    <row r="140" spans="13:16" x14ac:dyDescent="0.2">
      <c r="M140" s="5"/>
      <c r="N140" s="5"/>
      <c r="O140" s="5"/>
      <c r="P140" s="5"/>
    </row>
    <row r="141" spans="13:16" x14ac:dyDescent="0.2">
      <c r="M141" s="5"/>
      <c r="N141" s="5"/>
      <c r="O141" s="5"/>
      <c r="P141" s="5"/>
    </row>
    <row r="142" spans="13:16" x14ac:dyDescent="0.2">
      <c r="M142" s="5"/>
      <c r="N142" s="5"/>
      <c r="O142" s="5"/>
      <c r="P142" s="5"/>
    </row>
    <row r="143" spans="13:16" x14ac:dyDescent="0.2">
      <c r="M143" s="5"/>
      <c r="N143" s="5"/>
      <c r="O143" s="5"/>
      <c r="P143" s="5"/>
    </row>
    <row r="144" spans="13:16" x14ac:dyDescent="0.2">
      <c r="M144" s="5"/>
      <c r="N144" s="5"/>
      <c r="O144" s="5"/>
      <c r="P144" s="5"/>
    </row>
    <row r="145" spans="13:16" x14ac:dyDescent="0.2">
      <c r="M145" s="5"/>
      <c r="N145" s="5"/>
      <c r="O145" s="5"/>
      <c r="P145" s="5"/>
    </row>
    <row r="146" spans="13:16" x14ac:dyDescent="0.2">
      <c r="M146" s="5"/>
      <c r="N146" s="5"/>
      <c r="O146" s="5"/>
      <c r="P146" s="5"/>
    </row>
    <row r="147" spans="13:16" x14ac:dyDescent="0.2">
      <c r="M147" s="5"/>
      <c r="N147" s="5"/>
      <c r="O147" s="5"/>
      <c r="P147" s="5"/>
    </row>
    <row r="148" spans="13:16" x14ac:dyDescent="0.2">
      <c r="M148" s="5"/>
      <c r="N148" s="5"/>
      <c r="O148" s="5"/>
      <c r="P148" s="5"/>
    </row>
    <row r="149" spans="13:16" x14ac:dyDescent="0.2">
      <c r="M149" s="5"/>
      <c r="N149" s="5"/>
      <c r="O149" s="5"/>
      <c r="P149" s="5"/>
    </row>
    <row r="150" spans="13:16" x14ac:dyDescent="0.2">
      <c r="M150" s="5"/>
      <c r="N150" s="5"/>
      <c r="O150" s="5"/>
      <c r="P150" s="5"/>
    </row>
    <row r="151" spans="13:16" x14ac:dyDescent="0.2">
      <c r="M151" s="5"/>
      <c r="N151" s="5"/>
      <c r="O151" s="5"/>
      <c r="P151" s="5"/>
    </row>
    <row r="152" spans="13:16" x14ac:dyDescent="0.2">
      <c r="M152" s="5"/>
      <c r="N152" s="5"/>
      <c r="O152" s="5"/>
      <c r="P152" s="5"/>
    </row>
    <row r="153" spans="13:16" x14ac:dyDescent="0.2">
      <c r="M153" s="5"/>
      <c r="N153" s="5"/>
      <c r="O153" s="5"/>
      <c r="P153" s="5"/>
    </row>
    <row r="154" spans="13:16" x14ac:dyDescent="0.2">
      <c r="M154" s="5"/>
      <c r="N154" s="5"/>
      <c r="O154" s="5"/>
      <c r="P154" s="5"/>
    </row>
    <row r="155" spans="13:16" x14ac:dyDescent="0.2">
      <c r="M155" s="5"/>
      <c r="N155" s="5"/>
      <c r="O155" s="5"/>
      <c r="P155" s="5"/>
    </row>
    <row r="156" spans="13:16" x14ac:dyDescent="0.2">
      <c r="M156" s="5"/>
      <c r="N156" s="5"/>
      <c r="O156" s="5"/>
      <c r="P156" s="5"/>
    </row>
    <row r="157" spans="13:16" x14ac:dyDescent="0.2">
      <c r="M157" s="5"/>
      <c r="N157" s="5"/>
      <c r="O157" s="5"/>
      <c r="P157" s="5"/>
    </row>
    <row r="158" spans="13:16" x14ac:dyDescent="0.2">
      <c r="M158" s="5"/>
      <c r="N158" s="5"/>
      <c r="O158" s="5"/>
      <c r="P158" s="5"/>
    </row>
    <row r="159" spans="13:16" x14ac:dyDescent="0.2">
      <c r="M159" s="5"/>
      <c r="N159" s="5"/>
      <c r="O159" s="5"/>
      <c r="P159" s="5"/>
    </row>
    <row r="160" spans="13:16" x14ac:dyDescent="0.2">
      <c r="M160" s="5"/>
      <c r="N160" s="5"/>
      <c r="O160" s="5"/>
      <c r="P160" s="5"/>
    </row>
    <row r="161" spans="13:16" x14ac:dyDescent="0.2">
      <c r="M161" s="5"/>
      <c r="N161" s="5"/>
      <c r="O161" s="5"/>
      <c r="P161" s="5"/>
    </row>
    <row r="162" spans="13:16" x14ac:dyDescent="0.2">
      <c r="M162" s="5"/>
      <c r="N162" s="5"/>
      <c r="O162" s="5"/>
      <c r="P162" s="5"/>
    </row>
    <row r="163" spans="13:16" x14ac:dyDescent="0.2">
      <c r="M163" s="5"/>
      <c r="N163" s="5"/>
      <c r="O163" s="5"/>
      <c r="P163" s="5"/>
    </row>
    <row r="164" spans="13:16" x14ac:dyDescent="0.2">
      <c r="M164" s="5"/>
      <c r="N164" s="5"/>
      <c r="O164" s="5"/>
      <c r="P164" s="5"/>
    </row>
    <row r="165" spans="13:16" x14ac:dyDescent="0.2">
      <c r="M165" s="5"/>
      <c r="N165" s="5"/>
      <c r="O165" s="5"/>
      <c r="P165" s="5"/>
    </row>
    <row r="166" spans="13:16" x14ac:dyDescent="0.2">
      <c r="M166" s="5"/>
      <c r="N166" s="5"/>
      <c r="O166" s="5"/>
      <c r="P166" s="5"/>
    </row>
    <row r="167" spans="13:16" x14ac:dyDescent="0.2">
      <c r="M167" s="5"/>
      <c r="N167" s="5"/>
      <c r="O167" s="5"/>
      <c r="P167" s="5"/>
    </row>
    <row r="168" spans="13:16" x14ac:dyDescent="0.2">
      <c r="M168" s="5"/>
      <c r="N168" s="5"/>
      <c r="O168" s="5"/>
      <c r="P168" s="5"/>
    </row>
    <row r="169" spans="13:16" x14ac:dyDescent="0.2">
      <c r="M169" s="5"/>
      <c r="N169" s="5"/>
      <c r="O169" s="5"/>
      <c r="P169" s="5"/>
    </row>
    <row r="170" spans="13:16" x14ac:dyDescent="0.2">
      <c r="M170" s="5"/>
      <c r="N170" s="5"/>
      <c r="O170" s="5"/>
      <c r="P170" s="5"/>
    </row>
    <row r="171" spans="13:16" x14ac:dyDescent="0.2">
      <c r="M171" s="5"/>
      <c r="N171" s="5"/>
      <c r="O171" s="5"/>
      <c r="P171" s="5"/>
    </row>
    <row r="172" spans="13:16" x14ac:dyDescent="0.2">
      <c r="M172" s="5"/>
      <c r="N172" s="5"/>
      <c r="O172" s="5"/>
      <c r="P172" s="5"/>
    </row>
    <row r="173" spans="13:16" x14ac:dyDescent="0.2">
      <c r="M173" s="5"/>
      <c r="N173" s="5"/>
      <c r="O173" s="5"/>
      <c r="P173" s="5"/>
    </row>
    <row r="174" spans="13:16" x14ac:dyDescent="0.2">
      <c r="M174" s="5"/>
      <c r="N174" s="5"/>
      <c r="O174" s="5"/>
      <c r="P174" s="5"/>
    </row>
    <row r="175" spans="13:16" x14ac:dyDescent="0.2">
      <c r="M175" s="5"/>
      <c r="N175" s="5"/>
      <c r="O175" s="5"/>
      <c r="P175" s="5"/>
    </row>
    <row r="176" spans="13:16" x14ac:dyDescent="0.2">
      <c r="M176" s="5"/>
      <c r="N176" s="5"/>
      <c r="O176" s="5"/>
      <c r="P176" s="5"/>
    </row>
    <row r="177" spans="13:16" x14ac:dyDescent="0.2">
      <c r="M177" s="5"/>
      <c r="N177" s="5"/>
      <c r="O177" s="5"/>
      <c r="P177" s="5"/>
    </row>
    <row r="178" spans="13:16" x14ac:dyDescent="0.2">
      <c r="M178" s="5"/>
      <c r="N178" s="5"/>
      <c r="O178" s="5"/>
      <c r="P178" s="5"/>
    </row>
    <row r="179" spans="13:16" x14ac:dyDescent="0.2">
      <c r="M179" s="5"/>
      <c r="N179" s="5"/>
      <c r="O179" s="5"/>
      <c r="P179" s="5"/>
    </row>
    <row r="180" spans="13:16" x14ac:dyDescent="0.2">
      <c r="M180" s="5"/>
      <c r="N180" s="5"/>
      <c r="O180" s="5"/>
      <c r="P180" s="5"/>
    </row>
    <row r="181" spans="13:16" x14ac:dyDescent="0.2">
      <c r="M181" s="5"/>
      <c r="N181" s="5"/>
      <c r="O181" s="5"/>
      <c r="P181" s="5"/>
    </row>
    <row r="182" spans="13:16" x14ac:dyDescent="0.2">
      <c r="M182" s="5"/>
      <c r="N182" s="5"/>
      <c r="O182" s="5"/>
      <c r="P182" s="5"/>
    </row>
    <row r="183" spans="13:16" x14ac:dyDescent="0.2">
      <c r="M183" s="5"/>
      <c r="N183" s="5"/>
      <c r="O183" s="5"/>
      <c r="P183" s="5"/>
    </row>
    <row r="184" spans="13:16" x14ac:dyDescent="0.2">
      <c r="M184" s="5"/>
      <c r="N184" s="5"/>
      <c r="O184" s="5"/>
      <c r="P184" s="5"/>
    </row>
    <row r="185" spans="13:16" x14ac:dyDescent="0.2">
      <c r="M185" s="5"/>
      <c r="N185" s="5"/>
      <c r="O185" s="5"/>
      <c r="P185" s="5"/>
    </row>
    <row r="186" spans="13:16" x14ac:dyDescent="0.2">
      <c r="M186" s="5"/>
      <c r="N186" s="5"/>
      <c r="O186" s="5"/>
      <c r="P186" s="5"/>
    </row>
    <row r="187" spans="13:16" x14ac:dyDescent="0.2">
      <c r="M187" s="5"/>
      <c r="N187" s="5"/>
      <c r="O187" s="5"/>
      <c r="P187" s="5"/>
    </row>
    <row r="188" spans="13:16" x14ac:dyDescent="0.2">
      <c r="M188" s="5"/>
      <c r="N188" s="5"/>
      <c r="O188" s="5"/>
      <c r="P188" s="5"/>
    </row>
    <row r="189" spans="13:16" x14ac:dyDescent="0.2">
      <c r="M189" s="5"/>
      <c r="N189" s="5"/>
      <c r="O189" s="5"/>
      <c r="P189" s="5"/>
    </row>
    <row r="190" spans="13:16" x14ac:dyDescent="0.2">
      <c r="M190" s="5"/>
      <c r="N190" s="5"/>
      <c r="O190" s="5"/>
      <c r="P190" s="5"/>
    </row>
    <row r="191" spans="13:16" x14ac:dyDescent="0.2">
      <c r="M191" s="5"/>
      <c r="N191" s="5"/>
      <c r="O191" s="5"/>
      <c r="P191" s="5"/>
    </row>
    <row r="192" spans="13:16" x14ac:dyDescent="0.2">
      <c r="M192" s="5"/>
      <c r="N192" s="5"/>
      <c r="O192" s="5"/>
      <c r="P192" s="5"/>
    </row>
    <row r="193" spans="13:16" x14ac:dyDescent="0.2">
      <c r="M193" s="5"/>
      <c r="N193" s="5"/>
      <c r="O193" s="5"/>
      <c r="P193" s="5"/>
    </row>
    <row r="194" spans="13:16" x14ac:dyDescent="0.2">
      <c r="M194" s="5"/>
      <c r="N194" s="5"/>
      <c r="O194" s="5"/>
      <c r="P194" s="5"/>
    </row>
    <row r="195" spans="13:16" x14ac:dyDescent="0.2">
      <c r="M195" s="5"/>
      <c r="N195" s="5"/>
      <c r="O195" s="5"/>
      <c r="P195" s="5"/>
    </row>
    <row r="196" spans="13:16" x14ac:dyDescent="0.2">
      <c r="M196" s="5"/>
      <c r="N196" s="5"/>
      <c r="O196" s="5"/>
      <c r="P196" s="5"/>
    </row>
    <row r="197" spans="13:16" x14ac:dyDescent="0.2">
      <c r="M197" s="5"/>
      <c r="N197" s="5"/>
      <c r="O197" s="5"/>
      <c r="P197" s="5"/>
    </row>
    <row r="198" spans="13:16" x14ac:dyDescent="0.2">
      <c r="M198" s="5"/>
      <c r="N198" s="5"/>
      <c r="O198" s="5"/>
      <c r="P198" s="5"/>
    </row>
    <row r="199" spans="13:16" x14ac:dyDescent="0.2">
      <c r="M199" s="5"/>
      <c r="N199" s="5"/>
      <c r="O199" s="5"/>
      <c r="P199" s="5"/>
    </row>
    <row r="200" spans="13:16" x14ac:dyDescent="0.2">
      <c r="M200" s="5"/>
      <c r="N200" s="5"/>
      <c r="O200" s="5"/>
      <c r="P200" s="5"/>
    </row>
    <row r="201" spans="13:16" x14ac:dyDescent="0.2">
      <c r="M201" s="5"/>
      <c r="N201" s="5"/>
      <c r="O201" s="5"/>
      <c r="P201" s="5"/>
    </row>
    <row r="202" spans="13:16" x14ac:dyDescent="0.2">
      <c r="M202" s="5"/>
      <c r="N202" s="5"/>
      <c r="O202" s="5"/>
      <c r="P202" s="5"/>
    </row>
    <row r="203" spans="13:16" x14ac:dyDescent="0.2">
      <c r="M203" s="5"/>
      <c r="N203" s="5"/>
      <c r="O203" s="5"/>
      <c r="P203" s="5"/>
    </row>
    <row r="204" spans="13:16" x14ac:dyDescent="0.2">
      <c r="M204" s="5"/>
      <c r="N204" s="5"/>
      <c r="O204" s="5"/>
      <c r="P204" s="5"/>
    </row>
    <row r="205" spans="13:16" x14ac:dyDescent="0.2">
      <c r="M205" s="5"/>
      <c r="N205" s="5"/>
      <c r="O205" s="5"/>
      <c r="P205" s="5"/>
    </row>
    <row r="206" spans="13:16" x14ac:dyDescent="0.2">
      <c r="M206" s="5"/>
      <c r="N206" s="5"/>
      <c r="O206" s="5"/>
      <c r="P206" s="5"/>
    </row>
    <row r="207" spans="13:16" x14ac:dyDescent="0.2">
      <c r="M207" s="5"/>
      <c r="N207" s="5"/>
      <c r="O207" s="5"/>
      <c r="P207" s="5"/>
    </row>
    <row r="208" spans="13:16" x14ac:dyDescent="0.2">
      <c r="M208" s="5"/>
      <c r="N208" s="5"/>
      <c r="O208" s="5"/>
      <c r="P208" s="5"/>
    </row>
    <row r="209" spans="13:16" x14ac:dyDescent="0.2">
      <c r="M209" s="5"/>
      <c r="N209" s="5"/>
      <c r="O209" s="5"/>
      <c r="P209" s="5"/>
    </row>
    <row r="210" spans="13:16" x14ac:dyDescent="0.2">
      <c r="M210" s="5"/>
      <c r="N210" s="5"/>
      <c r="O210" s="5"/>
      <c r="P210" s="5"/>
    </row>
    <row r="211" spans="13:16" x14ac:dyDescent="0.2">
      <c r="M211" s="5"/>
      <c r="N211" s="5"/>
      <c r="O211" s="5"/>
      <c r="P211" s="5"/>
    </row>
    <row r="212" spans="13:16" x14ac:dyDescent="0.2">
      <c r="M212" s="5"/>
      <c r="N212" s="5"/>
      <c r="O212" s="5"/>
      <c r="P212" s="5"/>
    </row>
    <row r="213" spans="13:16" x14ac:dyDescent="0.2">
      <c r="M213" s="5"/>
      <c r="N213" s="5"/>
      <c r="O213" s="5"/>
      <c r="P213" s="5"/>
    </row>
    <row r="214" spans="13:16" x14ac:dyDescent="0.2">
      <c r="M214" s="5"/>
      <c r="N214" s="5"/>
      <c r="O214" s="5"/>
      <c r="P214" s="5"/>
    </row>
    <row r="215" spans="13:16" x14ac:dyDescent="0.2">
      <c r="M215" s="5"/>
      <c r="N215" s="5"/>
      <c r="O215" s="5"/>
      <c r="P215" s="5"/>
    </row>
    <row r="216" spans="13:16" x14ac:dyDescent="0.2">
      <c r="M216" s="5"/>
      <c r="N216" s="5"/>
      <c r="O216" s="5"/>
      <c r="P216" s="5"/>
    </row>
    <row r="217" spans="13:16" x14ac:dyDescent="0.2">
      <c r="M217" s="5"/>
      <c r="N217" s="5"/>
      <c r="O217" s="5"/>
      <c r="P217" s="5"/>
    </row>
    <row r="218" spans="13:16" x14ac:dyDescent="0.2">
      <c r="M218" s="5"/>
      <c r="N218" s="5"/>
      <c r="O218" s="5"/>
      <c r="P218" s="5"/>
    </row>
    <row r="219" spans="13:16" x14ac:dyDescent="0.2">
      <c r="M219" s="5"/>
      <c r="N219" s="5"/>
      <c r="O219" s="5"/>
      <c r="P219" s="5"/>
    </row>
    <row r="220" spans="13:16" x14ac:dyDescent="0.2">
      <c r="M220" s="5"/>
      <c r="N220" s="5"/>
      <c r="O220" s="5"/>
      <c r="P220" s="5"/>
    </row>
    <row r="221" spans="13:16" x14ac:dyDescent="0.2">
      <c r="M221" s="5"/>
      <c r="N221" s="5"/>
      <c r="O221" s="5"/>
      <c r="P221" s="5"/>
    </row>
    <row r="222" spans="13:16" x14ac:dyDescent="0.2">
      <c r="M222" s="5"/>
      <c r="N222" s="5"/>
      <c r="O222" s="5"/>
      <c r="P222" s="5"/>
    </row>
    <row r="223" spans="13:16" x14ac:dyDescent="0.2">
      <c r="M223" s="5"/>
      <c r="N223" s="5"/>
      <c r="O223" s="5"/>
      <c r="P223" s="5"/>
    </row>
    <row r="224" spans="13:16" x14ac:dyDescent="0.2">
      <c r="M224" s="5"/>
      <c r="N224" s="5"/>
      <c r="O224" s="5"/>
      <c r="P224" s="5"/>
    </row>
    <row r="225" spans="13:16" x14ac:dyDescent="0.2">
      <c r="M225" s="5"/>
      <c r="N225" s="5"/>
      <c r="O225" s="5"/>
      <c r="P225" s="5"/>
    </row>
    <row r="226" spans="13:16" x14ac:dyDescent="0.2">
      <c r="M226" s="5"/>
      <c r="N226" s="5"/>
      <c r="O226" s="5"/>
      <c r="P226" s="5"/>
    </row>
    <row r="227" spans="13:16" x14ac:dyDescent="0.2">
      <c r="M227" s="5"/>
      <c r="N227" s="5"/>
      <c r="O227" s="5"/>
      <c r="P227" s="5"/>
    </row>
  </sheetData>
  <phoneticPr fontId="13" type="noConversion"/>
  <conditionalFormatting sqref="K5:K7">
    <cfRule type="cellIs" dxfId="791" priority="62" operator="equal">
      <formula>"-"</formula>
    </cfRule>
  </conditionalFormatting>
  <conditionalFormatting sqref="K5:K7">
    <cfRule type="cellIs" dxfId="790" priority="61" operator="equal">
      <formula>"-"</formula>
    </cfRule>
  </conditionalFormatting>
  <conditionalFormatting sqref="J5:J7">
    <cfRule type="cellIs" dxfId="789" priority="59" stopIfTrue="1" operator="equal">
      <formula>"-"</formula>
    </cfRule>
    <cfRule type="containsText" dxfId="788" priority="60" stopIfTrue="1" operator="containsText" text="leer">
      <formula>NOT(ISERROR(SEARCH("leer",J5)))</formula>
    </cfRule>
  </conditionalFormatting>
  <conditionalFormatting sqref="J5:J7">
    <cfRule type="cellIs" dxfId="787" priority="57" stopIfTrue="1" operator="equal">
      <formula>"-"</formula>
    </cfRule>
    <cfRule type="containsText" dxfId="786" priority="58" stopIfTrue="1" operator="containsText" text="leer">
      <formula>NOT(ISERROR(SEARCH("leer",J5)))</formula>
    </cfRule>
  </conditionalFormatting>
  <conditionalFormatting sqref="I5:I7">
    <cfRule type="cellIs" dxfId="785" priority="55" stopIfTrue="1" operator="equal">
      <formula>"-"</formula>
    </cfRule>
    <cfRule type="containsText" dxfId="784" priority="56" stopIfTrue="1" operator="containsText" text="leer">
      <formula>NOT(ISERROR(SEARCH("leer",I5)))</formula>
    </cfRule>
  </conditionalFormatting>
  <conditionalFormatting sqref="I5:I7">
    <cfRule type="cellIs" dxfId="783" priority="53" stopIfTrue="1" operator="equal">
      <formula>"-"</formula>
    </cfRule>
    <cfRule type="containsText" dxfId="782" priority="54" stopIfTrue="1" operator="containsText" text="leer">
      <formula>NOT(ISERROR(SEARCH("leer",I5)))</formula>
    </cfRule>
  </conditionalFormatting>
  <conditionalFormatting sqref="I5:I7">
    <cfRule type="cellIs" dxfId="781" priority="51" stopIfTrue="1" operator="equal">
      <formula>"-"</formula>
    </cfRule>
    <cfRule type="containsText" dxfId="780" priority="52" stopIfTrue="1" operator="containsText" text="leer">
      <formula>NOT(ISERROR(SEARCH("leer",I5)))</formula>
    </cfRule>
  </conditionalFormatting>
  <conditionalFormatting sqref="I5:I7">
    <cfRule type="cellIs" dxfId="779" priority="49" stopIfTrue="1" operator="equal">
      <formula>"-"</formula>
    </cfRule>
    <cfRule type="containsText" dxfId="778" priority="50" stopIfTrue="1" operator="containsText" text="leer">
      <formula>NOT(ISERROR(SEARCH("leer",I5)))</formula>
    </cfRule>
  </conditionalFormatting>
  <conditionalFormatting sqref="I5:I7">
    <cfRule type="cellIs" dxfId="777" priority="47" stopIfTrue="1" operator="equal">
      <formula>"-"</formula>
    </cfRule>
    <cfRule type="containsText" dxfId="776" priority="48" stopIfTrue="1" operator="containsText" text="leer">
      <formula>NOT(ISERROR(SEARCH("leer",I5)))</formula>
    </cfRule>
  </conditionalFormatting>
  <conditionalFormatting sqref="I5:I7">
    <cfRule type="cellIs" dxfId="775" priority="45" stopIfTrue="1" operator="equal">
      <formula>"-"</formula>
    </cfRule>
    <cfRule type="containsText" dxfId="774" priority="46" stopIfTrue="1" operator="containsText" text="leer">
      <formula>NOT(ISERROR(SEARCH("leer",I5)))</formula>
    </cfRule>
  </conditionalFormatting>
  <conditionalFormatting sqref="I5:I7">
    <cfRule type="cellIs" dxfId="773" priority="43" stopIfTrue="1" operator="equal">
      <formula>"-"</formula>
    </cfRule>
    <cfRule type="containsText" dxfId="772" priority="44" stopIfTrue="1" operator="containsText" text="leer">
      <formula>NOT(ISERROR(SEARCH("leer",I5)))</formula>
    </cfRule>
  </conditionalFormatting>
  <conditionalFormatting sqref="I5:I7">
    <cfRule type="cellIs" dxfId="771" priority="41" stopIfTrue="1" operator="equal">
      <formula>"-"</formula>
    </cfRule>
    <cfRule type="containsText" dxfId="770" priority="42" stopIfTrue="1" operator="containsText" text="leer">
      <formula>NOT(ISERROR(SEARCH("leer",I5)))</formula>
    </cfRule>
  </conditionalFormatting>
  <conditionalFormatting sqref="I5:I7">
    <cfRule type="cellIs" dxfId="769" priority="39" stopIfTrue="1" operator="equal">
      <formula>"-"</formula>
    </cfRule>
    <cfRule type="containsText" dxfId="768" priority="40" stopIfTrue="1" operator="containsText" text="leer">
      <formula>NOT(ISERROR(SEARCH("leer",I5)))</formula>
    </cfRule>
  </conditionalFormatting>
  <conditionalFormatting sqref="I5:I7">
    <cfRule type="cellIs" dxfId="767" priority="37" stopIfTrue="1" operator="equal">
      <formula>"-"</formula>
    </cfRule>
    <cfRule type="containsText" dxfId="766" priority="38" stopIfTrue="1" operator="containsText" text="leer">
      <formula>NOT(ISERROR(SEARCH("leer",I5)))</formula>
    </cfRule>
  </conditionalFormatting>
  <conditionalFormatting sqref="I5:I7">
    <cfRule type="cellIs" dxfId="765" priority="35" stopIfTrue="1" operator="equal">
      <formula>"-"</formula>
    </cfRule>
    <cfRule type="containsText" dxfId="764" priority="36" stopIfTrue="1" operator="containsText" text="leer">
      <formula>NOT(ISERROR(SEARCH("leer",I5)))</formula>
    </cfRule>
  </conditionalFormatting>
  <conditionalFormatting sqref="I5:I7">
    <cfRule type="cellIs" dxfId="763" priority="33" stopIfTrue="1" operator="equal">
      <formula>"-"</formula>
    </cfRule>
    <cfRule type="containsText" dxfId="762" priority="34" stopIfTrue="1" operator="containsText" text="leer">
      <formula>NOT(ISERROR(SEARCH("leer",I5)))</formula>
    </cfRule>
  </conditionalFormatting>
  <conditionalFormatting sqref="I5:I7">
    <cfRule type="cellIs" dxfId="761" priority="31" stopIfTrue="1" operator="equal">
      <formula>"-"</formula>
    </cfRule>
    <cfRule type="containsText" dxfId="760" priority="32" stopIfTrue="1" operator="containsText" text="leer">
      <formula>NOT(ISERROR(SEARCH("leer",I5)))</formula>
    </cfRule>
  </conditionalFormatting>
  <conditionalFormatting sqref="I5:I7">
    <cfRule type="cellIs" dxfId="759" priority="29" stopIfTrue="1" operator="equal">
      <formula>"-"</formula>
    </cfRule>
    <cfRule type="containsText" dxfId="758" priority="30" stopIfTrue="1" operator="containsText" text="leer">
      <formula>NOT(ISERROR(SEARCH("leer",I5)))</formula>
    </cfRule>
  </conditionalFormatting>
  <conditionalFormatting sqref="I5:I7">
    <cfRule type="cellIs" dxfId="757" priority="27" stopIfTrue="1" operator="equal">
      <formula>"-"</formula>
    </cfRule>
    <cfRule type="containsText" dxfId="756" priority="28" stopIfTrue="1" operator="containsText" text="leer">
      <formula>NOT(ISERROR(SEARCH("leer",I5)))</formula>
    </cfRule>
  </conditionalFormatting>
  <conditionalFormatting sqref="I5:I7">
    <cfRule type="cellIs" dxfId="755" priority="25" stopIfTrue="1" operator="equal">
      <formula>"-"</formula>
    </cfRule>
    <cfRule type="containsText" dxfId="754" priority="26" stopIfTrue="1" operator="containsText" text="leer">
      <formula>NOT(ISERROR(SEARCH("leer",I5)))</formula>
    </cfRule>
  </conditionalFormatting>
  <conditionalFormatting sqref="I5:I7">
    <cfRule type="cellIs" dxfId="753" priority="23" stopIfTrue="1" operator="equal">
      <formula>"-"</formula>
    </cfRule>
    <cfRule type="containsText" dxfId="752" priority="24" stopIfTrue="1" operator="containsText" text="leer">
      <formula>NOT(ISERROR(SEARCH("leer",I5)))</formula>
    </cfRule>
  </conditionalFormatting>
  <conditionalFormatting sqref="I5:I7">
    <cfRule type="cellIs" dxfId="751" priority="21" stopIfTrue="1" operator="equal">
      <formula>"-"</formula>
    </cfRule>
    <cfRule type="containsText" dxfId="750" priority="22" stopIfTrue="1" operator="containsText" text="leer">
      <formula>NOT(ISERROR(SEARCH("leer",I5)))</formula>
    </cfRule>
  </conditionalFormatting>
  <conditionalFormatting sqref="I5:I7">
    <cfRule type="cellIs" dxfId="749" priority="19" stopIfTrue="1" operator="equal">
      <formula>"-"</formula>
    </cfRule>
    <cfRule type="containsText" dxfId="748" priority="20" stopIfTrue="1" operator="containsText" text="leer">
      <formula>NOT(ISERROR(SEARCH("leer",I5)))</formula>
    </cfRule>
  </conditionalFormatting>
  <conditionalFormatting sqref="I5:I7">
    <cfRule type="cellIs" dxfId="747" priority="17" stopIfTrue="1" operator="equal">
      <formula>"-"</formula>
    </cfRule>
    <cfRule type="containsText" dxfId="746" priority="18" stopIfTrue="1" operator="containsText" text="leer">
      <formula>NOT(ISERROR(SEARCH("leer",I5)))</formula>
    </cfRule>
  </conditionalFormatting>
  <conditionalFormatting sqref="I5:I7">
    <cfRule type="cellIs" dxfId="745" priority="15" stopIfTrue="1" operator="equal">
      <formula>"-"</formula>
    </cfRule>
    <cfRule type="containsText" dxfId="744" priority="16" stopIfTrue="1" operator="containsText" text="leer">
      <formula>NOT(ISERROR(SEARCH("leer",I5)))</formula>
    </cfRule>
  </conditionalFormatting>
  <conditionalFormatting sqref="I5:I7">
    <cfRule type="cellIs" dxfId="743" priority="13" stopIfTrue="1" operator="equal">
      <formula>"-"</formula>
    </cfRule>
    <cfRule type="containsText" dxfId="742" priority="14" stopIfTrue="1" operator="containsText" text="leer">
      <formula>NOT(ISERROR(SEARCH("leer",I5)))</formula>
    </cfRule>
  </conditionalFormatting>
  <conditionalFormatting sqref="H5:H7">
    <cfRule type="cellIs" dxfId="741" priority="11" stopIfTrue="1" operator="equal">
      <formula>"-"</formula>
    </cfRule>
    <cfRule type="containsText" dxfId="740" priority="12" stopIfTrue="1" operator="containsText" text="leer">
      <formula>NOT(ISERROR(SEARCH("leer",H5)))</formula>
    </cfRule>
  </conditionalFormatting>
  <conditionalFormatting sqref="H5:H7">
    <cfRule type="cellIs" dxfId="739" priority="10" stopIfTrue="1" operator="equal">
      <formula>"-"</formula>
    </cfRule>
  </conditionalFormatting>
  <conditionalFormatting sqref="H5:H7">
    <cfRule type="cellIs" dxfId="738" priority="8" stopIfTrue="1" operator="equal">
      <formula>"-"</formula>
    </cfRule>
    <cfRule type="containsText" dxfId="737" priority="9" stopIfTrue="1" operator="containsText" text="leer">
      <formula>NOT(ISERROR(SEARCH("leer",H5)))</formula>
    </cfRule>
  </conditionalFormatting>
  <conditionalFormatting sqref="H5:H7">
    <cfRule type="cellIs" dxfId="736" priority="7" stopIfTrue="1" operator="equal">
      <formula>"-"</formula>
    </cfRule>
  </conditionalFormatting>
  <conditionalFormatting sqref="H5:H7">
    <cfRule type="cellIs" dxfId="735" priority="5" stopIfTrue="1" operator="equal">
      <formula>"-"</formula>
    </cfRule>
    <cfRule type="containsText" dxfId="734" priority="6" stopIfTrue="1" operator="containsText" text="leer">
      <formula>NOT(ISERROR(SEARCH("leer",H5)))</formula>
    </cfRule>
  </conditionalFormatting>
  <conditionalFormatting sqref="H5:H7">
    <cfRule type="cellIs" dxfId="733" priority="4" stopIfTrue="1" operator="equal">
      <formula>"-"</formula>
    </cfRule>
  </conditionalFormatting>
  <conditionalFormatting sqref="H5:H7">
    <cfRule type="cellIs" dxfId="732" priority="2" stopIfTrue="1" operator="equal">
      <formula>"-"</formula>
    </cfRule>
    <cfRule type="containsText" dxfId="731" priority="3" stopIfTrue="1" operator="containsText" text="leer">
      <formula>NOT(ISERROR(SEARCH("leer",H5)))</formula>
    </cfRule>
  </conditionalFormatting>
  <conditionalFormatting sqref="H5:H7">
    <cfRule type="cellIs" dxfId="730"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79"/>
  <sheetViews>
    <sheetView showRuler="0" zoomScale="70" zoomScaleNormal="70" workbookViewId="0"/>
  </sheetViews>
  <sheetFormatPr baseColWidth="10" defaultColWidth="10.7109375" defaultRowHeight="12.75" x14ac:dyDescent="0.2"/>
  <cols>
    <col min="1" max="1" width="52.42578125" style="5" customWidth="1"/>
    <col min="2" max="2" width="4.85546875" style="5" customWidth="1"/>
    <col min="3" max="3" width="9.140625" style="68" customWidth="1"/>
    <col min="4" max="7" width="12.28515625" style="21" customWidth="1"/>
    <col min="8" max="8" width="11.42578125" style="21" customWidth="1"/>
    <col min="9" max="10" width="10.42578125" style="68" customWidth="1"/>
    <col min="11" max="11" width="10.140625" style="8" customWidth="1"/>
    <col min="12" max="12" width="10.42578125" style="8" customWidth="1"/>
    <col min="13" max="16384" width="10.7109375" style="5"/>
  </cols>
  <sheetData>
    <row r="1" spans="1:14" x14ac:dyDescent="0.2">
      <c r="A1" s="92" t="s">
        <v>1751</v>
      </c>
      <c r="C1" s="8"/>
      <c r="I1" s="5"/>
      <c r="J1" s="5"/>
      <c r="K1" s="5"/>
      <c r="L1" s="5"/>
    </row>
    <row r="2" spans="1:14" x14ac:dyDescent="0.2">
      <c r="A2" s="92"/>
      <c r="C2" s="8"/>
      <c r="I2" s="5"/>
      <c r="J2" s="5"/>
      <c r="K2" s="5"/>
      <c r="L2" s="5"/>
    </row>
    <row r="3" spans="1:14" s="4" customFormat="1" x14ac:dyDescent="0.2">
      <c r="A3" s="4" t="s">
        <v>1752</v>
      </c>
      <c r="C3" s="29" t="s">
        <v>1753</v>
      </c>
      <c r="D3" s="29" t="s">
        <v>1754</v>
      </c>
      <c r="E3" s="23">
        <v>2010</v>
      </c>
      <c r="F3" s="23">
        <v>2011</v>
      </c>
      <c r="G3" s="23">
        <v>2012</v>
      </c>
      <c r="H3" s="23">
        <v>2013</v>
      </c>
      <c r="I3" s="23">
        <v>2014</v>
      </c>
      <c r="J3" s="314">
        <v>2015</v>
      </c>
      <c r="K3" s="260"/>
      <c r="L3" s="260"/>
      <c r="M3" s="254"/>
    </row>
    <row r="4" spans="1:14" s="4" customFormat="1" x14ac:dyDescent="0.2">
      <c r="C4" s="68"/>
      <c r="D4" s="131"/>
      <c r="E4" s="23"/>
      <c r="F4" s="68"/>
      <c r="G4" s="131"/>
      <c r="H4" s="131"/>
      <c r="I4" s="131"/>
      <c r="J4" s="366"/>
      <c r="K4" s="260"/>
      <c r="L4" s="260"/>
      <c r="M4" s="254"/>
    </row>
    <row r="5" spans="1:14" x14ac:dyDescent="0.2">
      <c r="A5" s="4" t="s">
        <v>1755</v>
      </c>
      <c r="B5" s="29"/>
      <c r="D5" s="131"/>
      <c r="E5" s="68"/>
      <c r="F5" s="68"/>
      <c r="G5" s="131"/>
      <c r="H5" s="131"/>
      <c r="I5" s="131"/>
      <c r="J5" s="366"/>
      <c r="K5" s="126"/>
      <c r="L5" s="126"/>
      <c r="M5" s="31"/>
    </row>
    <row r="6" spans="1:14" x14ac:dyDescent="0.2">
      <c r="A6" s="131" t="s">
        <v>1756</v>
      </c>
      <c r="B6" s="29" t="s">
        <v>1757</v>
      </c>
      <c r="C6" s="68">
        <v>1</v>
      </c>
      <c r="D6" s="131" t="s">
        <v>1758</v>
      </c>
      <c r="E6" s="261">
        <v>1952066.952</v>
      </c>
      <c r="F6" s="261">
        <v>2014297.7039999999</v>
      </c>
      <c r="G6" s="261">
        <v>2089492.0560000001</v>
      </c>
      <c r="H6" s="261">
        <v>2183383.3607999999</v>
      </c>
      <c r="I6" s="261">
        <v>2180033.9243999999</v>
      </c>
      <c r="J6" s="367">
        <v>2200626.1544389999</v>
      </c>
      <c r="K6" s="126"/>
      <c r="L6" s="126"/>
      <c r="M6" s="31"/>
    </row>
    <row r="7" spans="1:14" x14ac:dyDescent="0.2">
      <c r="A7" s="149" t="s">
        <v>1759</v>
      </c>
      <c r="B7" s="29" t="s">
        <v>1760</v>
      </c>
      <c r="C7" s="68">
        <v>1</v>
      </c>
      <c r="D7" s="131" t="s">
        <v>1761</v>
      </c>
      <c r="E7" s="300">
        <v>0</v>
      </c>
      <c r="F7" s="300">
        <v>0</v>
      </c>
      <c r="G7" s="300">
        <v>0</v>
      </c>
      <c r="H7" s="300">
        <v>0</v>
      </c>
      <c r="I7" s="300">
        <v>0</v>
      </c>
      <c r="J7" s="368">
        <v>0.57505328762441488</v>
      </c>
      <c r="K7" s="261"/>
      <c r="L7" s="261"/>
      <c r="M7" s="31"/>
    </row>
    <row r="8" spans="1:14" x14ac:dyDescent="0.2">
      <c r="A8" s="131" t="s">
        <v>1762</v>
      </c>
      <c r="B8" s="29" t="s">
        <v>1763</v>
      </c>
      <c r="C8" s="68">
        <v>1</v>
      </c>
      <c r="D8" s="131" t="s">
        <v>1764</v>
      </c>
      <c r="E8" s="261">
        <v>175610.96739999999</v>
      </c>
      <c r="F8" s="261">
        <v>154126.18979999999</v>
      </c>
      <c r="G8" s="261">
        <v>155687.6629</v>
      </c>
      <c r="H8" s="261">
        <v>127360.09286</v>
      </c>
      <c r="I8" s="261">
        <v>117987.80267999999</v>
      </c>
      <c r="J8" s="367">
        <v>108394.27802500001</v>
      </c>
      <c r="K8" s="261"/>
      <c r="L8" s="261"/>
      <c r="M8" s="31"/>
    </row>
    <row r="9" spans="1:14" x14ac:dyDescent="0.2">
      <c r="A9" s="131" t="s">
        <v>1765</v>
      </c>
      <c r="B9" s="29" t="s">
        <v>1766</v>
      </c>
      <c r="C9" s="68">
        <v>1</v>
      </c>
      <c r="D9" s="131" t="s">
        <v>1767</v>
      </c>
      <c r="E9" s="261">
        <v>41224.599348930999</v>
      </c>
      <c r="F9" s="261">
        <v>43580.495220299003</v>
      </c>
      <c r="G9" s="261">
        <v>16547.298619557001</v>
      </c>
      <c r="H9" s="261">
        <v>15003.106555971999</v>
      </c>
      <c r="I9" s="261">
        <v>13704.82214032</v>
      </c>
      <c r="J9" s="367">
        <v>12788.015612566</v>
      </c>
      <c r="K9" s="261"/>
      <c r="L9" s="261"/>
      <c r="M9" s="31"/>
    </row>
    <row r="10" spans="1:14" x14ac:dyDescent="0.2">
      <c r="A10" s="131" t="s">
        <v>1768</v>
      </c>
      <c r="B10" s="29" t="s">
        <v>1769</v>
      </c>
      <c r="C10" s="126" t="s">
        <v>1770</v>
      </c>
      <c r="D10" s="131" t="s">
        <v>1771</v>
      </c>
      <c r="E10" s="261">
        <v>21127.714234326999</v>
      </c>
      <c r="F10" s="261">
        <v>22102.695286694001</v>
      </c>
      <c r="G10" s="261">
        <v>21413.179935501001</v>
      </c>
      <c r="H10" s="261">
        <v>16140.123239552</v>
      </c>
      <c r="I10" s="261">
        <v>14211.604015591</v>
      </c>
      <c r="J10" s="367">
        <v>13444.52067213</v>
      </c>
      <c r="K10" s="261"/>
      <c r="L10" s="261"/>
      <c r="M10" s="31"/>
    </row>
    <row r="11" spans="1:14" x14ac:dyDescent="0.2">
      <c r="A11" s="149" t="s">
        <v>1772</v>
      </c>
      <c r="B11" s="29" t="s">
        <v>1773</v>
      </c>
      <c r="C11" s="126" t="s">
        <v>1774</v>
      </c>
      <c r="D11" s="131" t="s">
        <v>1775</v>
      </c>
      <c r="E11" s="34">
        <v>10</v>
      </c>
      <c r="F11" s="34">
        <v>100</v>
      </c>
      <c r="G11" s="34">
        <v>100</v>
      </c>
      <c r="H11" s="34">
        <v>100</v>
      </c>
      <c r="I11" s="34">
        <v>100</v>
      </c>
      <c r="J11" s="369">
        <v>100</v>
      </c>
      <c r="K11" s="261"/>
      <c r="L11" s="261"/>
      <c r="M11" s="31"/>
    </row>
    <row r="12" spans="1:14" x14ac:dyDescent="0.2">
      <c r="A12" s="211" t="s">
        <v>1776</v>
      </c>
      <c r="B12" s="29" t="s">
        <v>1777</v>
      </c>
      <c r="C12" s="126" t="s">
        <v>1778</v>
      </c>
      <c r="D12" s="30" t="s">
        <v>1779</v>
      </c>
      <c r="E12" s="261">
        <v>230.50800000000001</v>
      </c>
      <c r="F12" s="261">
        <v>239.59800000000001</v>
      </c>
      <c r="G12" s="261">
        <v>292.3956</v>
      </c>
      <c r="H12" s="261">
        <v>6521.9075999999995</v>
      </c>
      <c r="I12" s="261">
        <v>8063.0280000000002</v>
      </c>
      <c r="J12" s="367">
        <v>8351.8451999999997</v>
      </c>
      <c r="K12" s="261"/>
      <c r="L12" s="261"/>
      <c r="M12" s="31"/>
    </row>
    <row r="13" spans="1:14" x14ac:dyDescent="0.2">
      <c r="A13" s="266" t="s">
        <v>1780</v>
      </c>
      <c r="B13" s="29" t="s">
        <v>1781</v>
      </c>
      <c r="C13" s="126" t="s">
        <v>1782</v>
      </c>
      <c r="D13" s="131" t="s">
        <v>1783</v>
      </c>
      <c r="E13" s="34">
        <v>100</v>
      </c>
      <c r="F13" s="34">
        <v>100</v>
      </c>
      <c r="G13" s="34">
        <v>100</v>
      </c>
      <c r="H13" s="34">
        <v>100</v>
      </c>
      <c r="I13" s="34">
        <v>100</v>
      </c>
      <c r="J13" s="369">
        <v>100</v>
      </c>
      <c r="K13" s="262"/>
      <c r="L13" s="262"/>
      <c r="M13" s="263"/>
      <c r="N13" s="264"/>
    </row>
    <row r="14" spans="1:14" x14ac:dyDescent="0.2">
      <c r="A14" s="211" t="s">
        <v>1784</v>
      </c>
      <c r="B14" s="29" t="s">
        <v>1785</v>
      </c>
      <c r="C14" s="126">
        <v>1</v>
      </c>
      <c r="D14" s="211" t="s">
        <v>1786</v>
      </c>
      <c r="E14" s="261"/>
      <c r="F14" s="261"/>
      <c r="G14" s="261">
        <v>1331.9226570000001</v>
      </c>
      <c r="H14" s="261">
        <v>3931.8396779999998</v>
      </c>
      <c r="I14" s="261">
        <v>4147.1178449999998</v>
      </c>
      <c r="J14" s="367">
        <v>2551.4735999999998</v>
      </c>
      <c r="K14" s="261"/>
      <c r="L14" s="261"/>
      <c r="M14" s="265"/>
      <c r="N14" s="264"/>
    </row>
    <row r="15" spans="1:14" x14ac:dyDescent="0.2">
      <c r="A15" s="378" t="s">
        <v>1787</v>
      </c>
      <c r="B15" s="166" t="s">
        <v>1788</v>
      </c>
      <c r="C15" s="268" t="s">
        <v>1789</v>
      </c>
      <c r="D15" s="166" t="s">
        <v>1790</v>
      </c>
      <c r="E15" s="301">
        <v>0</v>
      </c>
      <c r="F15" s="301">
        <v>0</v>
      </c>
      <c r="G15" s="301">
        <v>38.700000000000003</v>
      </c>
      <c r="H15" s="301">
        <v>87.4</v>
      </c>
      <c r="I15" s="301">
        <v>92.6</v>
      </c>
      <c r="J15" s="370">
        <v>83</v>
      </c>
      <c r="K15" s="261"/>
      <c r="L15" s="261"/>
      <c r="M15" s="265"/>
      <c r="N15" s="264"/>
    </row>
    <row r="16" spans="1:14" x14ac:dyDescent="0.2">
      <c r="A16" s="211" t="s">
        <v>1791</v>
      </c>
      <c r="B16" s="29" t="s">
        <v>1792</v>
      </c>
      <c r="C16" s="68">
        <v>1</v>
      </c>
      <c r="D16" s="131" t="s">
        <v>1793</v>
      </c>
      <c r="E16" s="261">
        <f t="shared" ref="E16:J16" si="0">E6+E8+E9+E10+E12+E14</f>
        <v>2190260.740983258</v>
      </c>
      <c r="F16" s="261">
        <f t="shared" si="0"/>
        <v>2234346.6823069928</v>
      </c>
      <c r="G16" s="261">
        <f t="shared" si="0"/>
        <v>2284764.5157120582</v>
      </c>
      <c r="H16" s="261">
        <f t="shared" si="0"/>
        <v>2352340.4307335243</v>
      </c>
      <c r="I16" s="261">
        <f t="shared" si="0"/>
        <v>2338148.2990809111</v>
      </c>
      <c r="J16" s="367">
        <f t="shared" si="0"/>
        <v>2346156.2875486957</v>
      </c>
      <c r="K16" s="261"/>
      <c r="L16" s="261"/>
      <c r="M16" s="265"/>
      <c r="N16" s="264"/>
    </row>
    <row r="17" spans="1:14" x14ac:dyDescent="0.2">
      <c r="A17" s="149" t="s">
        <v>1794</v>
      </c>
      <c r="B17" s="29" t="s">
        <v>1795</v>
      </c>
      <c r="D17" s="131" t="s">
        <v>1796</v>
      </c>
      <c r="E17" s="302">
        <f t="shared" ref="E17:J17" si="1">(E6*E7/100+E10*E11/100+E12*E13/100+E14*E15/100)/E16*100</f>
        <v>0.10698632265949981</v>
      </c>
      <c r="F17" s="302">
        <f t="shared" si="1"/>
        <v>0.99994747742661338</v>
      </c>
      <c r="G17" s="302">
        <f t="shared" si="1"/>
        <v>0.97257417344100805</v>
      </c>
      <c r="H17" s="302">
        <f t="shared" si="1"/>
        <v>1.1094677614322084</v>
      </c>
      <c r="I17" s="302">
        <f t="shared" si="1"/>
        <v>1.1169036262723941</v>
      </c>
      <c r="J17" s="371">
        <f t="shared" si="1"/>
        <v>1.5586711850199022</v>
      </c>
      <c r="K17" s="261"/>
      <c r="L17" s="261"/>
      <c r="M17" s="265"/>
      <c r="N17" s="264"/>
    </row>
    <row r="18" spans="1:14" x14ac:dyDescent="0.2">
      <c r="A18" s="211" t="s">
        <v>1797</v>
      </c>
      <c r="B18" s="29" t="s">
        <v>1798</v>
      </c>
      <c r="C18" s="68">
        <v>1</v>
      </c>
      <c r="D18" s="131" t="s">
        <v>1799</v>
      </c>
      <c r="E18" s="261">
        <v>505319.91915187001</v>
      </c>
      <c r="F18" s="261">
        <v>484770.72809803998</v>
      </c>
      <c r="G18" s="261">
        <v>489595.43815618998</v>
      </c>
      <c r="H18" s="261">
        <v>515209.15133348003</v>
      </c>
      <c r="I18" s="261">
        <v>496954.47933543997</v>
      </c>
      <c r="J18" s="367">
        <v>527392.09371366003</v>
      </c>
      <c r="K18" s="126"/>
      <c r="L18" s="126"/>
      <c r="M18" s="31"/>
    </row>
    <row r="19" spans="1:14" x14ac:dyDescent="0.2">
      <c r="A19" s="29" t="s">
        <v>1800</v>
      </c>
      <c r="B19" s="29" t="s">
        <v>1801</v>
      </c>
      <c r="C19" s="68">
        <v>1</v>
      </c>
      <c r="D19" s="131"/>
      <c r="E19" s="261">
        <f t="shared" ref="E19:J19" si="2">E16+E18</f>
        <v>2695580.6601351281</v>
      </c>
      <c r="F19" s="261">
        <f t="shared" si="2"/>
        <v>2719117.4104050328</v>
      </c>
      <c r="G19" s="261">
        <f t="shared" si="2"/>
        <v>2774359.953868248</v>
      </c>
      <c r="H19" s="261">
        <f t="shared" si="2"/>
        <v>2867549.5820670044</v>
      </c>
      <c r="I19" s="261">
        <f t="shared" si="2"/>
        <v>2835102.7784163509</v>
      </c>
      <c r="J19" s="367">
        <f t="shared" si="2"/>
        <v>2873548.3812623555</v>
      </c>
      <c r="K19" s="261"/>
      <c r="L19" s="261"/>
      <c r="M19" s="267"/>
      <c r="N19" s="18"/>
    </row>
    <row r="20" spans="1:14" x14ac:dyDescent="0.2">
      <c r="A20" s="29"/>
      <c r="B20" s="29"/>
      <c r="C20" s="29"/>
      <c r="D20" s="29"/>
      <c r="E20" s="29"/>
      <c r="F20" s="29"/>
      <c r="G20" s="29"/>
      <c r="H20" s="29"/>
      <c r="I20" s="29"/>
      <c r="J20" s="317"/>
      <c r="K20" s="261"/>
      <c r="L20" s="261"/>
      <c r="M20" s="267"/>
      <c r="N20" s="18"/>
    </row>
    <row r="21" spans="1:14" x14ac:dyDescent="0.2">
      <c r="A21" s="379" t="s">
        <v>1802</v>
      </c>
      <c r="B21" s="29"/>
      <c r="D21" s="131"/>
      <c r="E21" s="89"/>
      <c r="F21" s="89"/>
      <c r="G21" s="89"/>
      <c r="H21" s="89"/>
      <c r="I21" s="89"/>
      <c r="J21" s="366"/>
      <c r="K21" s="261"/>
      <c r="L21" s="261"/>
      <c r="M21" s="267"/>
      <c r="N21" s="18"/>
    </row>
    <row r="22" spans="1:14" x14ac:dyDescent="0.2">
      <c r="A22" s="131" t="s">
        <v>1803</v>
      </c>
      <c r="B22" s="29" t="s">
        <v>1804</v>
      </c>
      <c r="D22" s="131" t="s">
        <v>1805</v>
      </c>
      <c r="E22" s="34">
        <v>523617.07439569</v>
      </c>
      <c r="F22" s="34">
        <v>503745.25170000002</v>
      </c>
      <c r="G22" s="34">
        <v>480054.37800000003</v>
      </c>
      <c r="H22" s="34">
        <v>453184.64831999998</v>
      </c>
      <c r="I22" s="34">
        <v>423611.72749000002</v>
      </c>
      <c r="J22" s="369">
        <v>394614.17499904998</v>
      </c>
      <c r="K22" s="261"/>
      <c r="L22" s="261"/>
      <c r="M22" s="267"/>
      <c r="N22" s="18"/>
    </row>
    <row r="23" spans="1:14" x14ac:dyDescent="0.2">
      <c r="A23" s="131" t="s">
        <v>1806</v>
      </c>
      <c r="B23" s="29" t="s">
        <v>1807</v>
      </c>
      <c r="D23" s="131" t="s">
        <v>1808</v>
      </c>
      <c r="E23" s="34">
        <v>1612695.8363876999</v>
      </c>
      <c r="F23" s="34">
        <v>1673416.993267</v>
      </c>
      <c r="G23" s="34">
        <v>1741474.9354121001</v>
      </c>
      <c r="H23" s="34">
        <v>1839497.8808734999</v>
      </c>
      <c r="I23" s="34">
        <v>1853506.6516009001</v>
      </c>
      <c r="J23" s="369">
        <v>1891067.7515362001</v>
      </c>
      <c r="K23" s="269"/>
      <c r="L23" s="269"/>
      <c r="M23" s="31"/>
    </row>
    <row r="24" spans="1:14" x14ac:dyDescent="0.2">
      <c r="A24" s="131" t="s">
        <v>1809</v>
      </c>
      <c r="B24" s="29" t="s">
        <v>1810</v>
      </c>
      <c r="D24" s="131" t="s">
        <v>1811</v>
      </c>
      <c r="E24" s="34">
        <v>53947.830199868004</v>
      </c>
      <c r="F24" s="34">
        <v>57184.437339994001</v>
      </c>
      <c r="G24" s="34">
        <v>63235.202299994002</v>
      </c>
      <c r="H24" s="34">
        <v>59657.901539999999</v>
      </c>
      <c r="I24" s="34">
        <v>61029.919990000002</v>
      </c>
      <c r="J24" s="369">
        <v>60474.361013512003</v>
      </c>
      <c r="K24" s="262"/>
      <c r="L24" s="262"/>
      <c r="M24" s="31"/>
    </row>
    <row r="25" spans="1:14" x14ac:dyDescent="0.2">
      <c r="A25" s="149"/>
      <c r="B25" s="29"/>
      <c r="D25" s="131"/>
      <c r="E25" s="34"/>
      <c r="F25" s="34"/>
      <c r="G25" s="34"/>
      <c r="H25" s="34"/>
      <c r="I25" s="34"/>
      <c r="J25" s="366"/>
      <c r="K25" s="270"/>
      <c r="L25" s="270"/>
      <c r="M25" s="31"/>
    </row>
    <row r="26" spans="1:14" x14ac:dyDescent="0.2">
      <c r="A26" s="4" t="s">
        <v>1812</v>
      </c>
      <c r="B26" s="29"/>
      <c r="D26" s="131"/>
      <c r="E26" s="68"/>
      <c r="F26" s="68"/>
      <c r="G26" s="131"/>
      <c r="H26" s="131"/>
      <c r="I26" s="131"/>
      <c r="J26" s="366"/>
      <c r="K26" s="271"/>
      <c r="L26" s="271"/>
      <c r="M26" s="31"/>
    </row>
    <row r="27" spans="1:14" x14ac:dyDescent="0.2">
      <c r="A27" s="131" t="s">
        <v>1813</v>
      </c>
      <c r="B27" s="29" t="s">
        <v>1814</v>
      </c>
      <c r="C27" s="68">
        <v>1</v>
      </c>
      <c r="D27" s="131" t="s">
        <v>1815</v>
      </c>
      <c r="E27" s="261">
        <v>301323.6642</v>
      </c>
      <c r="F27" s="261">
        <v>238908.11040000001</v>
      </c>
      <c r="G27" s="261">
        <v>233774.81400000001</v>
      </c>
      <c r="H27" s="261">
        <v>197891.14920000001</v>
      </c>
      <c r="I27" s="261">
        <v>154139.41184399999</v>
      </c>
      <c r="J27" s="367">
        <v>142120.43520000001</v>
      </c>
      <c r="K27" s="272"/>
      <c r="L27" s="272"/>
      <c r="M27" s="31"/>
    </row>
    <row r="28" spans="1:14" x14ac:dyDescent="0.2">
      <c r="A28" s="131" t="s">
        <v>1816</v>
      </c>
      <c r="B28" s="29" t="s">
        <v>1817</v>
      </c>
      <c r="C28" s="68">
        <v>1</v>
      </c>
      <c r="D28" s="131" t="s">
        <v>1818</v>
      </c>
      <c r="E28" s="261">
        <v>85083.202799999999</v>
      </c>
      <c r="F28" s="261">
        <v>81406.512000000002</v>
      </c>
      <c r="G28" s="261">
        <v>111816.4032</v>
      </c>
      <c r="H28" s="261">
        <v>82642.982399999994</v>
      </c>
      <c r="I28" s="261">
        <v>87381.741599999994</v>
      </c>
      <c r="J28" s="367">
        <v>83816.085600000006</v>
      </c>
      <c r="K28" s="273"/>
      <c r="L28" s="273"/>
      <c r="M28" s="31"/>
    </row>
    <row r="29" spans="1:14" x14ac:dyDescent="0.2">
      <c r="A29" s="149" t="s">
        <v>1819</v>
      </c>
      <c r="B29" s="29" t="s">
        <v>1820</v>
      </c>
      <c r="C29" s="68" t="s">
        <v>1821</v>
      </c>
      <c r="D29" s="131" t="s">
        <v>1822</v>
      </c>
      <c r="E29" s="261">
        <v>0</v>
      </c>
      <c r="F29" s="261">
        <v>0</v>
      </c>
      <c r="G29" s="261">
        <v>0</v>
      </c>
      <c r="H29" s="261">
        <v>0</v>
      </c>
      <c r="I29" s="302">
        <v>8.6220498035942121</v>
      </c>
      <c r="J29" s="371">
        <v>8.218087292780945</v>
      </c>
      <c r="K29" s="126"/>
      <c r="L29" s="126"/>
      <c r="M29" s="31"/>
    </row>
    <row r="30" spans="1:14" x14ac:dyDescent="0.2">
      <c r="A30" s="131" t="s">
        <v>1823</v>
      </c>
      <c r="B30" s="29" t="s">
        <v>1824</v>
      </c>
      <c r="C30" s="68">
        <v>1</v>
      </c>
      <c r="D30" s="131" t="s">
        <v>1825</v>
      </c>
      <c r="E30" s="261">
        <v>85544.7264</v>
      </c>
      <c r="F30" s="261">
        <v>62858.876400000001</v>
      </c>
      <c r="G30" s="261">
        <v>69451.984800000006</v>
      </c>
      <c r="H30" s="261">
        <v>63590.544000000002</v>
      </c>
      <c r="I30" s="261">
        <v>70743.491999999998</v>
      </c>
      <c r="J30" s="367">
        <v>70268.605200000005</v>
      </c>
      <c r="K30" s="261"/>
      <c r="L30" s="261"/>
      <c r="M30" s="267"/>
      <c r="N30" s="18"/>
    </row>
    <row r="31" spans="1:14" x14ac:dyDescent="0.2">
      <c r="A31" s="149" t="s">
        <v>1826</v>
      </c>
      <c r="B31" s="29" t="s">
        <v>1827</v>
      </c>
      <c r="D31" s="131" t="s">
        <v>1828</v>
      </c>
      <c r="E31" s="34">
        <v>26.3</v>
      </c>
      <c r="F31" s="34">
        <v>26.3</v>
      </c>
      <c r="G31" s="34">
        <v>26.3</v>
      </c>
      <c r="H31" s="34">
        <v>26.3</v>
      </c>
      <c r="I31" s="34">
        <v>26.3</v>
      </c>
      <c r="J31" s="369">
        <v>26.3</v>
      </c>
      <c r="K31" s="261"/>
      <c r="L31" s="261"/>
      <c r="M31" s="267"/>
      <c r="N31" s="18"/>
    </row>
    <row r="32" spans="1:14" x14ac:dyDescent="0.2">
      <c r="A32" s="131" t="s">
        <v>1829</v>
      </c>
      <c r="B32" s="29" t="s">
        <v>1830</v>
      </c>
      <c r="C32" s="68" t="s">
        <v>1831</v>
      </c>
      <c r="D32" s="131" t="s">
        <v>1832</v>
      </c>
      <c r="E32" s="34">
        <v>0</v>
      </c>
      <c r="F32" s="34">
        <v>0</v>
      </c>
      <c r="G32" s="34">
        <v>0</v>
      </c>
      <c r="H32" s="34">
        <v>0</v>
      </c>
      <c r="I32" s="34">
        <v>0</v>
      </c>
      <c r="J32" s="369">
        <v>0</v>
      </c>
      <c r="K32" s="261"/>
      <c r="L32" s="261"/>
      <c r="M32" s="267"/>
      <c r="N32" s="18"/>
    </row>
    <row r="33" spans="1:14" x14ac:dyDescent="0.2">
      <c r="A33" s="131" t="s">
        <v>1833</v>
      </c>
      <c r="B33" s="29" t="s">
        <v>1834</v>
      </c>
      <c r="C33" s="68">
        <v>1</v>
      </c>
      <c r="D33" s="131" t="s">
        <v>1835</v>
      </c>
      <c r="E33" s="261">
        <v>2541.6</v>
      </c>
      <c r="F33" s="261">
        <v>2541.6</v>
      </c>
      <c r="G33" s="261">
        <v>2541.6</v>
      </c>
      <c r="H33" s="261">
        <v>2541.6</v>
      </c>
      <c r="I33" s="261">
        <v>2541.6</v>
      </c>
      <c r="J33" s="367">
        <v>2541.6</v>
      </c>
      <c r="K33" s="261"/>
      <c r="L33" s="261"/>
      <c r="M33" s="267"/>
      <c r="N33" s="18"/>
    </row>
    <row r="34" spans="1:14" x14ac:dyDescent="0.2">
      <c r="A34" s="275" t="s">
        <v>1836</v>
      </c>
      <c r="B34" s="166" t="s">
        <v>1837</v>
      </c>
      <c r="C34" s="268">
        <v>1</v>
      </c>
      <c r="D34" s="275" t="s">
        <v>1838</v>
      </c>
      <c r="E34" s="303">
        <v>3337.2719999999999</v>
      </c>
      <c r="F34" s="303">
        <v>3337.2719999999999</v>
      </c>
      <c r="G34" s="303">
        <v>3337.2719999999999</v>
      </c>
      <c r="H34" s="303">
        <v>3337.2719999999999</v>
      </c>
      <c r="I34" s="303">
        <v>28865.696400000001</v>
      </c>
      <c r="J34" s="372">
        <v>46600.628400000001</v>
      </c>
      <c r="K34" s="269"/>
      <c r="L34" s="269"/>
      <c r="M34" s="31"/>
    </row>
    <row r="35" spans="1:14" x14ac:dyDescent="0.2">
      <c r="A35" s="211" t="s">
        <v>1839</v>
      </c>
      <c r="B35" s="29" t="s">
        <v>1840</v>
      </c>
      <c r="C35" s="68">
        <v>1</v>
      </c>
      <c r="D35" s="131" t="s">
        <v>1841</v>
      </c>
      <c r="E35" s="170">
        <f t="shared" ref="E35:J35" si="3">SUM(E32:E34,E27:E30)</f>
        <v>477830.46539999993</v>
      </c>
      <c r="F35" s="170">
        <f t="shared" si="3"/>
        <v>389052.37080000003</v>
      </c>
      <c r="G35" s="170">
        <f t="shared" si="3"/>
        <v>420922.07400000002</v>
      </c>
      <c r="H35" s="170">
        <f t="shared" si="3"/>
        <v>350003.54759999999</v>
      </c>
      <c r="I35" s="170">
        <f t="shared" si="3"/>
        <v>343680.56389380363</v>
      </c>
      <c r="J35" s="373">
        <f t="shared" si="3"/>
        <v>345355.57248729281</v>
      </c>
      <c r="K35" s="274"/>
      <c r="L35" s="274"/>
      <c r="M35" s="31"/>
    </row>
    <row r="36" spans="1:14" x14ac:dyDescent="0.2">
      <c r="A36" s="149" t="s">
        <v>1842</v>
      </c>
      <c r="B36" s="29" t="s">
        <v>1843</v>
      </c>
      <c r="D36" s="131" t="s">
        <v>1844</v>
      </c>
      <c r="E36" s="300">
        <f t="shared" ref="E36:J36" si="4">(E28*E29/100+E30*E31/100)/E35*100</f>
        <v>4.7084195488385872</v>
      </c>
      <c r="F36" s="300">
        <f t="shared" si="4"/>
        <v>4.2492696958010674</v>
      </c>
      <c r="G36" s="300">
        <f t="shared" si="4"/>
        <v>4.3394901647282111</v>
      </c>
      <c r="H36" s="300">
        <f t="shared" si="4"/>
        <v>4.7783267303088337</v>
      </c>
      <c r="I36" s="300">
        <f t="shared" si="4"/>
        <v>7.6057939907469079</v>
      </c>
      <c r="J36" s="368">
        <f t="shared" si="4"/>
        <v>7.3456820357324428</v>
      </c>
      <c r="K36" s="126"/>
      <c r="L36" s="126"/>
      <c r="M36" s="31"/>
    </row>
    <row r="37" spans="1:14" x14ac:dyDescent="0.2">
      <c r="A37" s="211" t="s">
        <v>1845</v>
      </c>
      <c r="B37" s="29" t="s">
        <v>1846</v>
      </c>
      <c r="C37" s="68">
        <v>1</v>
      </c>
      <c r="D37" s="131" t="s">
        <v>1847</v>
      </c>
      <c r="E37" s="261">
        <v>233217.67800000001</v>
      </c>
      <c r="F37" s="261">
        <v>213115.83600000001</v>
      </c>
      <c r="G37" s="261">
        <v>163953.48060000001</v>
      </c>
      <c r="H37" s="261">
        <v>170440.73278219</v>
      </c>
      <c r="I37" s="261">
        <v>138346.71984000001</v>
      </c>
      <c r="J37" s="367">
        <v>138390.66665999999</v>
      </c>
      <c r="K37" s="271"/>
      <c r="L37" s="271"/>
      <c r="M37" s="31"/>
    </row>
    <row r="38" spans="1:14" x14ac:dyDescent="0.2">
      <c r="A38" s="29" t="s">
        <v>1848</v>
      </c>
      <c r="B38" s="29" t="s">
        <v>1849</v>
      </c>
      <c r="C38" s="68">
        <v>1</v>
      </c>
      <c r="D38" s="131"/>
      <c r="E38" s="170">
        <f t="shared" ref="E38:J38" si="5">E35+E37</f>
        <v>711048.14339999994</v>
      </c>
      <c r="F38" s="170">
        <f t="shared" si="5"/>
        <v>602168.20680000004</v>
      </c>
      <c r="G38" s="170">
        <f t="shared" si="5"/>
        <v>584875.55460000003</v>
      </c>
      <c r="H38" s="170">
        <f t="shared" si="5"/>
        <v>520444.28038219002</v>
      </c>
      <c r="I38" s="170">
        <f t="shared" si="5"/>
        <v>482027.28373380366</v>
      </c>
      <c r="J38" s="373">
        <f t="shared" si="5"/>
        <v>483746.2391472928</v>
      </c>
      <c r="K38" s="271"/>
      <c r="L38" s="271"/>
      <c r="M38" s="31"/>
    </row>
    <row r="39" spans="1:14" x14ac:dyDescent="0.2">
      <c r="A39" s="276"/>
      <c r="B39" s="276"/>
      <c r="C39" s="277"/>
      <c r="D39" s="278"/>
      <c r="E39" s="279"/>
      <c r="F39" s="279"/>
      <c r="G39" s="278"/>
      <c r="H39" s="278"/>
      <c r="I39" s="278"/>
      <c r="J39" s="374"/>
      <c r="K39" s="126"/>
      <c r="L39" s="126"/>
      <c r="M39" s="31"/>
    </row>
    <row r="40" spans="1:14" x14ac:dyDescent="0.2">
      <c r="A40" s="4" t="s">
        <v>1850</v>
      </c>
      <c r="B40" s="280"/>
      <c r="C40" s="277"/>
      <c r="D40" s="278"/>
      <c r="E40" s="277"/>
      <c r="F40" s="277"/>
      <c r="G40" s="278"/>
      <c r="H40" s="278"/>
      <c r="I40" s="278"/>
      <c r="J40" s="374"/>
      <c r="K40" s="68"/>
      <c r="L40" s="68"/>
    </row>
    <row r="41" spans="1:14" x14ac:dyDescent="0.2">
      <c r="A41" s="131" t="s">
        <v>1851</v>
      </c>
      <c r="B41" s="29" t="s">
        <v>1852</v>
      </c>
      <c r="C41" s="68" t="s">
        <v>1853</v>
      </c>
      <c r="D41" s="131" t="s">
        <v>1854</v>
      </c>
      <c r="E41" s="261">
        <v>544648.75871609</v>
      </c>
      <c r="F41" s="261">
        <v>504195.92380077002</v>
      </c>
      <c r="G41" s="261">
        <v>486421.55666498002</v>
      </c>
      <c r="H41" s="261">
        <v>431878.40696558001</v>
      </c>
      <c r="I41" s="261">
        <v>468119.72248041001</v>
      </c>
      <c r="J41" s="367">
        <v>466339.56730981998</v>
      </c>
      <c r="K41" s="68"/>
      <c r="L41" s="68"/>
    </row>
    <row r="42" spans="1:14" x14ac:dyDescent="0.2">
      <c r="A42" s="149" t="s">
        <v>1855</v>
      </c>
      <c r="B42" s="29" t="s">
        <v>1856</v>
      </c>
      <c r="D42" s="131" t="s">
        <v>1857</v>
      </c>
      <c r="E42" s="34">
        <v>100</v>
      </c>
      <c r="F42" s="34">
        <v>100</v>
      </c>
      <c r="G42" s="170">
        <v>100</v>
      </c>
      <c r="H42" s="170">
        <v>100</v>
      </c>
      <c r="I42" s="170">
        <v>100</v>
      </c>
      <c r="J42" s="373">
        <v>100</v>
      </c>
      <c r="K42" s="68"/>
      <c r="L42" s="68"/>
    </row>
    <row r="43" spans="1:14" x14ac:dyDescent="0.2">
      <c r="A43" s="131" t="s">
        <v>1858</v>
      </c>
      <c r="B43" s="29" t="s">
        <v>1859</v>
      </c>
      <c r="C43" s="68">
        <v>1</v>
      </c>
      <c r="D43" s="131" t="s">
        <v>1860</v>
      </c>
      <c r="E43" s="261">
        <v>227055.02808391</v>
      </c>
      <c r="F43" s="261">
        <v>222170.50339922999</v>
      </c>
      <c r="G43" s="261">
        <v>178792.63173502</v>
      </c>
      <c r="H43" s="261">
        <v>196964.09871441999</v>
      </c>
      <c r="I43" s="261">
        <v>198630.22951959001</v>
      </c>
      <c r="J43" s="367">
        <v>173780.62021018</v>
      </c>
    </row>
    <row r="44" spans="1:14" x14ac:dyDescent="0.2">
      <c r="A44" s="29" t="s">
        <v>1861</v>
      </c>
      <c r="B44" s="29" t="s">
        <v>1862</v>
      </c>
      <c r="C44" s="68">
        <v>1</v>
      </c>
      <c r="D44" s="131"/>
      <c r="E44" s="34">
        <f t="shared" ref="E44:J44" si="6">E41+E43</f>
        <v>771703.7868</v>
      </c>
      <c r="F44" s="34">
        <f t="shared" si="6"/>
        <v>726366.42720000003</v>
      </c>
      <c r="G44" s="34">
        <f t="shared" si="6"/>
        <v>665214.18839999998</v>
      </c>
      <c r="H44" s="34">
        <f t="shared" si="6"/>
        <v>628842.50567999994</v>
      </c>
      <c r="I44" s="34">
        <f t="shared" si="6"/>
        <v>666749.95200000005</v>
      </c>
      <c r="J44" s="369">
        <f t="shared" si="6"/>
        <v>640120.18751999992</v>
      </c>
    </row>
    <row r="45" spans="1:14" x14ac:dyDescent="0.2">
      <c r="A45" s="29"/>
      <c r="B45" s="29"/>
      <c r="D45" s="131"/>
      <c r="E45" s="34"/>
      <c r="F45" s="34"/>
      <c r="G45" s="34"/>
      <c r="H45" s="34"/>
      <c r="I45" s="34"/>
      <c r="J45" s="366"/>
    </row>
    <row r="46" spans="1:14" x14ac:dyDescent="0.2">
      <c r="A46" s="10" t="s">
        <v>1863</v>
      </c>
      <c r="B46" s="29"/>
      <c r="D46" s="131"/>
      <c r="E46" s="68"/>
      <c r="F46" s="68"/>
      <c r="G46" s="131"/>
      <c r="H46" s="131"/>
      <c r="I46" s="131"/>
      <c r="J46" s="366"/>
    </row>
    <row r="47" spans="1:14" x14ac:dyDescent="0.2">
      <c r="A47" s="131" t="s">
        <v>1864</v>
      </c>
      <c r="B47" s="29" t="s">
        <v>1865</v>
      </c>
      <c r="C47" s="68">
        <v>1</v>
      </c>
      <c r="D47" s="131" t="s">
        <v>1866</v>
      </c>
      <c r="E47" s="261">
        <v>3212739.9650992998</v>
      </c>
      <c r="F47" s="261">
        <v>3127594.9769076998</v>
      </c>
      <c r="G47" s="261">
        <v>3192108.146377</v>
      </c>
      <c r="H47" s="261">
        <v>3134222.3852991001</v>
      </c>
      <c r="I47" s="261">
        <v>3149939.9634052999</v>
      </c>
      <c r="J47" s="367">
        <v>3157843.2092585</v>
      </c>
    </row>
    <row r="48" spans="1:14" x14ac:dyDescent="0.2">
      <c r="A48" s="266" t="s">
        <v>1867</v>
      </c>
      <c r="B48" s="30" t="s">
        <v>1868</v>
      </c>
      <c r="C48" s="126"/>
      <c r="D48" s="211" t="s">
        <v>1869</v>
      </c>
      <c r="E48" s="302">
        <f t="shared" ref="E48:J48" si="7">(E16*E17/100+E35*E36/100+E41*E42/100)/E47*100</f>
        <v>17.726000465933158</v>
      </c>
      <c r="F48" s="302">
        <f t="shared" si="7"/>
        <v>17.363824459061053</v>
      </c>
      <c r="G48" s="302">
        <f t="shared" si="7"/>
        <v>16.506597963141513</v>
      </c>
      <c r="H48" s="302">
        <f t="shared" si="7"/>
        <v>15.145740167713182</v>
      </c>
      <c r="I48" s="302">
        <f t="shared" si="7"/>
        <v>16.520131410184433</v>
      </c>
      <c r="J48" s="371">
        <f t="shared" si="7"/>
        <v>16.729049435327095</v>
      </c>
    </row>
    <row r="49" spans="1:10" x14ac:dyDescent="0.2">
      <c r="A49" s="131" t="s">
        <v>1870</v>
      </c>
      <c r="B49" s="29" t="s">
        <v>1871</v>
      </c>
      <c r="C49" s="68">
        <v>1</v>
      </c>
      <c r="D49" s="131" t="s">
        <v>1872</v>
      </c>
      <c r="E49" s="261">
        <v>965592.62523577001</v>
      </c>
      <c r="F49" s="261">
        <v>920057.06749726995</v>
      </c>
      <c r="G49" s="261">
        <v>832341.55049119995</v>
      </c>
      <c r="H49" s="261">
        <v>882613.98283008998</v>
      </c>
      <c r="I49" s="261">
        <v>833931.42869503004</v>
      </c>
      <c r="J49" s="367">
        <v>839563.38058383996</v>
      </c>
    </row>
    <row r="50" spans="1:10" x14ac:dyDescent="0.2">
      <c r="A50" s="30" t="s">
        <v>1873</v>
      </c>
      <c r="B50" s="30" t="s">
        <v>1874</v>
      </c>
      <c r="C50" s="126">
        <v>1</v>
      </c>
      <c r="D50" s="211" t="s">
        <v>1875</v>
      </c>
      <c r="E50" s="304">
        <f t="shared" ref="E50:J50" si="8">E47+E49</f>
        <v>4178332.5903350697</v>
      </c>
      <c r="F50" s="304">
        <f t="shared" si="8"/>
        <v>4047652.0444049696</v>
      </c>
      <c r="G50" s="304">
        <f t="shared" si="8"/>
        <v>4024449.6968681999</v>
      </c>
      <c r="H50" s="304">
        <f t="shared" si="8"/>
        <v>4016836.3681291901</v>
      </c>
      <c r="I50" s="304">
        <f t="shared" si="8"/>
        <v>3983871.39210033</v>
      </c>
      <c r="J50" s="375">
        <f t="shared" si="8"/>
        <v>3997406.58984234</v>
      </c>
    </row>
    <row r="51" spans="1:10" x14ac:dyDescent="0.2">
      <c r="A51" s="30"/>
      <c r="B51" s="30"/>
      <c r="C51" s="126"/>
      <c r="D51" s="211"/>
      <c r="E51" s="271"/>
      <c r="F51" s="271"/>
      <c r="G51" s="271"/>
      <c r="H51" s="271"/>
      <c r="I51" s="271"/>
      <c r="J51" s="376"/>
    </row>
    <row r="52" spans="1:10" x14ac:dyDescent="0.2">
      <c r="A52" s="10" t="s">
        <v>1876</v>
      </c>
      <c r="B52" s="29"/>
      <c r="D52" s="131"/>
      <c r="E52" s="170"/>
      <c r="F52" s="170"/>
      <c r="G52" s="170"/>
      <c r="H52" s="170"/>
      <c r="I52" s="170"/>
      <c r="J52" s="366"/>
    </row>
    <row r="53" spans="1:10" x14ac:dyDescent="0.2">
      <c r="A53" s="29" t="s">
        <v>1877</v>
      </c>
      <c r="B53" s="29" t="s">
        <v>1878</v>
      </c>
      <c r="C53" s="68">
        <v>5</v>
      </c>
      <c r="D53" s="131" t="s">
        <v>1879</v>
      </c>
      <c r="E53" s="283">
        <v>3.7574943136253687</v>
      </c>
      <c r="F53" s="283">
        <v>7.9721391916540769</v>
      </c>
      <c r="G53" s="283">
        <v>10.111641090911695</v>
      </c>
      <c r="H53" s="283">
        <v>19.202216829355031</v>
      </c>
      <c r="I53" s="283">
        <v>20.715248030107819</v>
      </c>
      <c r="J53" s="377">
        <v>23.247808947836592</v>
      </c>
    </row>
    <row r="54" spans="1:10" x14ac:dyDescent="0.2">
      <c r="A54" s="29" t="s">
        <v>1880</v>
      </c>
      <c r="B54" s="29" t="s">
        <v>1881</v>
      </c>
      <c r="C54" s="68">
        <v>6</v>
      </c>
      <c r="D54" s="131"/>
      <c r="E54" s="261">
        <v>0</v>
      </c>
      <c r="F54" s="261">
        <v>0</v>
      </c>
      <c r="G54" s="261">
        <v>0</v>
      </c>
      <c r="H54" s="261">
        <v>591480</v>
      </c>
      <c r="I54" s="261">
        <v>598734</v>
      </c>
      <c r="J54" s="367">
        <v>572916.10287599999</v>
      </c>
    </row>
    <row r="55" spans="1:10" x14ac:dyDescent="0.2">
      <c r="A55" s="29" t="s">
        <v>1882</v>
      </c>
      <c r="B55" s="29" t="s">
        <v>1883</v>
      </c>
      <c r="C55" s="68">
        <v>7</v>
      </c>
      <c r="D55" s="131"/>
      <c r="E55" s="261">
        <v>0</v>
      </c>
      <c r="F55" s="261">
        <v>15534.376235994601</v>
      </c>
      <c r="G55" s="261">
        <v>17617.132079994961</v>
      </c>
      <c r="H55" s="261">
        <v>13025.80025999964</v>
      </c>
      <c r="I55" s="261">
        <v>18484.60428</v>
      </c>
      <c r="J55" s="367">
        <v>17373.879403660798</v>
      </c>
    </row>
    <row r="56" spans="1:10" x14ac:dyDescent="0.2">
      <c r="A56" s="29"/>
      <c r="B56" s="29"/>
      <c r="D56" s="131"/>
      <c r="E56" s="131"/>
      <c r="F56" s="131"/>
      <c r="G56" s="131"/>
      <c r="H56" s="131"/>
    </row>
    <row r="57" spans="1:10" x14ac:dyDescent="0.2">
      <c r="A57" s="29"/>
      <c r="B57" s="29"/>
      <c r="D57" s="131"/>
      <c r="E57" s="131"/>
      <c r="F57" s="131"/>
      <c r="G57" s="131"/>
      <c r="H57" s="131"/>
    </row>
    <row r="58" spans="1:10" x14ac:dyDescent="0.2">
      <c r="A58" s="29" t="s">
        <v>1884</v>
      </c>
      <c r="B58" s="29"/>
      <c r="D58" s="131"/>
      <c r="E58" s="131"/>
      <c r="F58" s="131"/>
      <c r="G58" s="131"/>
      <c r="H58" s="131"/>
    </row>
    <row r="59" spans="1:10" x14ac:dyDescent="0.2">
      <c r="A59" s="29" t="s">
        <v>1885</v>
      </c>
      <c r="B59" s="29"/>
      <c r="D59" s="131"/>
      <c r="E59" s="131"/>
      <c r="F59" s="131"/>
      <c r="G59" s="131"/>
      <c r="H59" s="131"/>
    </row>
    <row r="60" spans="1:10" x14ac:dyDescent="0.2">
      <c r="A60" s="29" t="s">
        <v>1886</v>
      </c>
      <c r="B60" s="29"/>
      <c r="D60" s="131"/>
      <c r="E60" s="131"/>
      <c r="F60" s="131"/>
      <c r="G60" s="131"/>
      <c r="H60" s="131"/>
    </row>
    <row r="61" spans="1:10" x14ac:dyDescent="0.2">
      <c r="A61" s="29" t="s">
        <v>1887</v>
      </c>
      <c r="B61" s="29"/>
      <c r="C61" s="284"/>
      <c r="D61" s="131"/>
      <c r="E61" s="131"/>
      <c r="F61" s="131"/>
      <c r="G61" s="131"/>
      <c r="H61" s="131"/>
    </row>
    <row r="62" spans="1:10" x14ac:dyDescent="0.2">
      <c r="A62" s="29" t="s">
        <v>1888</v>
      </c>
    </row>
    <row r="63" spans="1:10" x14ac:dyDescent="0.2">
      <c r="A63" s="29" t="s">
        <v>1889</v>
      </c>
    </row>
    <row r="64" spans="1:10" x14ac:dyDescent="0.2">
      <c r="A64" s="29" t="s">
        <v>1890</v>
      </c>
    </row>
    <row r="65" spans="1:10" x14ac:dyDescent="0.2">
      <c r="A65" s="10"/>
      <c r="B65" s="29"/>
      <c r="D65" s="131"/>
      <c r="E65" s="131"/>
      <c r="F65" s="131"/>
      <c r="G65" s="131"/>
      <c r="H65" s="131"/>
    </row>
    <row r="66" spans="1:10" x14ac:dyDescent="0.2">
      <c r="A66" s="30"/>
      <c r="B66" s="30"/>
      <c r="C66" s="126"/>
      <c r="D66" s="211"/>
      <c r="E66" s="211"/>
      <c r="F66" s="271"/>
      <c r="G66" s="271"/>
      <c r="H66" s="271"/>
      <c r="I66" s="271"/>
      <c r="J66" s="271"/>
    </row>
    <row r="67" spans="1:10" x14ac:dyDescent="0.2">
      <c r="A67" s="149"/>
      <c r="B67" s="29"/>
      <c r="D67" s="131"/>
      <c r="E67" s="131"/>
      <c r="F67" s="281"/>
      <c r="G67" s="281"/>
      <c r="H67" s="281"/>
      <c r="I67" s="170"/>
      <c r="J67" s="170"/>
    </row>
    <row r="68" spans="1:10" x14ac:dyDescent="0.2">
      <c r="A68" s="266"/>
      <c r="B68" s="30"/>
      <c r="C68" s="126"/>
      <c r="D68" s="211"/>
      <c r="E68" s="211"/>
      <c r="F68" s="282"/>
      <c r="G68" s="282"/>
      <c r="H68" s="282"/>
      <c r="I68" s="282"/>
      <c r="J68" s="282"/>
    </row>
    <row r="69" spans="1:10" x14ac:dyDescent="0.2">
      <c r="A69" s="149"/>
      <c r="B69" s="29"/>
      <c r="D69" s="131"/>
      <c r="E69" s="131"/>
      <c r="F69" s="170"/>
      <c r="G69" s="170"/>
      <c r="H69" s="170"/>
      <c r="I69" s="170"/>
      <c r="J69" s="170"/>
    </row>
    <row r="70" spans="1:10" x14ac:dyDescent="0.2">
      <c r="A70" s="29"/>
      <c r="B70" s="29"/>
      <c r="D70" s="131"/>
      <c r="E70" s="131"/>
      <c r="F70" s="170"/>
      <c r="G70" s="170"/>
      <c r="H70" s="170"/>
      <c r="I70" s="170"/>
      <c r="J70" s="170"/>
    </row>
    <row r="71" spans="1:10" x14ac:dyDescent="0.2">
      <c r="A71" s="10"/>
      <c r="B71" s="29"/>
      <c r="D71" s="131"/>
      <c r="E71" s="131"/>
      <c r="F71" s="170"/>
      <c r="G71" s="170"/>
      <c r="H71" s="170"/>
      <c r="I71" s="170"/>
      <c r="J71" s="170"/>
    </row>
    <row r="72" spans="1:10" x14ac:dyDescent="0.2">
      <c r="A72" s="29"/>
      <c r="B72" s="29"/>
      <c r="D72" s="131"/>
      <c r="E72" s="131"/>
      <c r="F72" s="283"/>
      <c r="G72" s="283"/>
      <c r="H72" s="283"/>
      <c r="I72" s="283"/>
      <c r="J72" s="283"/>
    </row>
    <row r="73" spans="1:10" x14ac:dyDescent="0.2">
      <c r="A73" s="29"/>
      <c r="B73" s="29"/>
      <c r="D73" s="131"/>
      <c r="E73" s="131"/>
      <c r="F73" s="131"/>
      <c r="G73" s="131"/>
      <c r="H73" s="131"/>
    </row>
    <row r="74" spans="1:10" x14ac:dyDescent="0.2">
      <c r="A74" s="29"/>
      <c r="B74" s="29"/>
      <c r="D74" s="131"/>
      <c r="E74" s="131"/>
      <c r="F74" s="131"/>
      <c r="G74" s="131"/>
      <c r="H74" s="131"/>
    </row>
    <row r="75" spans="1:10" x14ac:dyDescent="0.2">
      <c r="A75" s="29"/>
      <c r="B75" s="29"/>
      <c r="D75" s="131"/>
      <c r="E75" s="131"/>
      <c r="F75" s="131"/>
      <c r="G75" s="131"/>
      <c r="H75" s="131"/>
    </row>
    <row r="76" spans="1:10" x14ac:dyDescent="0.2">
      <c r="A76" s="29"/>
      <c r="B76" s="29"/>
      <c r="D76" s="131"/>
      <c r="E76" s="131"/>
      <c r="F76" s="131"/>
      <c r="G76" s="131"/>
      <c r="H76" s="131"/>
    </row>
    <row r="77" spans="1:10" x14ac:dyDescent="0.2">
      <c r="A77" s="29"/>
      <c r="B77" s="29"/>
      <c r="D77" s="131"/>
      <c r="E77" s="131"/>
      <c r="F77" s="131"/>
      <c r="G77" s="131"/>
      <c r="H77" s="131"/>
    </row>
    <row r="78" spans="1:10" x14ac:dyDescent="0.2">
      <c r="A78" s="29"/>
      <c r="B78" s="29"/>
      <c r="C78" s="284"/>
      <c r="D78" s="131"/>
      <c r="E78" s="131"/>
      <c r="F78" s="131"/>
      <c r="G78" s="131"/>
      <c r="H78" s="131"/>
    </row>
    <row r="79" spans="1:10" x14ac:dyDescent="0.2">
      <c r="A79" s="29"/>
    </row>
  </sheetData>
  <conditionalFormatting sqref="K20:L20 K16:L16 K12:L14 L19 L21 K22:L24 K26:L27 K30:L30 K32:L32 K34:L35 K37:L38">
    <cfRule type="cellIs" dxfId="729" priority="161" stopIfTrue="1" operator="equal">
      <formula>"-"</formula>
    </cfRule>
    <cfRule type="containsText" dxfId="728" priority="162" stopIfTrue="1" operator="containsText" text="leer">
      <formula>NOT(ISERROR(SEARCH("leer",K12)))</formula>
    </cfRule>
  </conditionalFormatting>
  <conditionalFormatting sqref="K20:L20 K16:L16 K12:L14 L19 L21 K22:L24 K26:L27 K30:L30 K32:L32 K34:L35 K37:L38">
    <cfRule type="cellIs" dxfId="727" priority="160" stopIfTrue="1" operator="equal">
      <formula>"-"</formula>
    </cfRule>
  </conditionalFormatting>
  <conditionalFormatting sqref="G66:J66 G68:J68">
    <cfRule type="cellIs" dxfId="726" priority="149" stopIfTrue="1" operator="equal">
      <formula>"-"</formula>
    </cfRule>
    <cfRule type="containsText" dxfId="725" priority="150" stopIfTrue="1" operator="containsText" text="leer">
      <formula>NOT(ISERROR(SEARCH("leer",G66)))</formula>
    </cfRule>
  </conditionalFormatting>
  <conditionalFormatting sqref="G66:J66 G68:J68">
    <cfRule type="cellIs" dxfId="724" priority="148" stopIfTrue="1" operator="equal">
      <formula>"-"</formula>
    </cfRule>
  </conditionalFormatting>
  <conditionalFormatting sqref="F66 F68">
    <cfRule type="cellIs" dxfId="723" priority="134" stopIfTrue="1" operator="equal">
      <formula>"-"</formula>
    </cfRule>
    <cfRule type="containsText" dxfId="722" priority="135" stopIfTrue="1" operator="containsText" text="leer">
      <formula>NOT(ISERROR(SEARCH("leer",F66)))</formula>
    </cfRule>
  </conditionalFormatting>
  <conditionalFormatting sqref="F66 F68">
    <cfRule type="cellIs" dxfId="721" priority="133" stopIfTrue="1" operator="equal">
      <formula>"-"</formula>
    </cfRule>
  </conditionalFormatting>
  <conditionalFormatting sqref="H7 F31 F32:J32 F42 E35:J35 E38:J38 E44 F44:J45">
    <cfRule type="cellIs" dxfId="720" priority="50" stopIfTrue="1" operator="equal">
      <formula>"-"</formula>
    </cfRule>
    <cfRule type="containsText" dxfId="719" priority="51" stopIfTrue="1" operator="containsText" text="leer">
      <formula>NOT(ISERROR(SEARCH("leer",E7)))</formula>
    </cfRule>
  </conditionalFormatting>
  <conditionalFormatting sqref="H7 F31 F32:J32 F42 E35:J35 E38:J38 E44 F44:J45">
    <cfRule type="cellIs" dxfId="718" priority="49" stopIfTrue="1" operator="equal">
      <formula>"-"</formula>
    </cfRule>
  </conditionalFormatting>
  <conditionalFormatting sqref="G42:H42 G51:J51 G21:J21 G31">
    <cfRule type="cellIs" dxfId="717" priority="47" stopIfTrue="1" operator="equal">
      <formula>"-"</formula>
    </cfRule>
    <cfRule type="containsText" dxfId="716" priority="48" stopIfTrue="1" operator="containsText" text="leer">
      <formula>NOT(ISERROR(SEARCH("leer",G21)))</formula>
    </cfRule>
  </conditionalFormatting>
  <conditionalFormatting sqref="G42:H42 G51:J51 G21:J21 G31">
    <cfRule type="cellIs" dxfId="715" priority="46" stopIfTrue="1" operator="equal">
      <formula>"-"</formula>
    </cfRule>
  </conditionalFormatting>
  <conditionalFormatting sqref="G25">
    <cfRule type="cellIs" dxfId="714" priority="44" stopIfTrue="1" operator="equal">
      <formula>"-"</formula>
    </cfRule>
    <cfRule type="containsText" dxfId="713" priority="45" stopIfTrue="1" operator="containsText" text="leer">
      <formula>NOT(ISERROR(SEARCH("leer",G25)))</formula>
    </cfRule>
  </conditionalFormatting>
  <conditionalFormatting sqref="G25">
    <cfRule type="cellIs" dxfId="712" priority="43" stopIfTrue="1" operator="equal">
      <formula>"-"</formula>
    </cfRule>
  </conditionalFormatting>
  <conditionalFormatting sqref="H25">
    <cfRule type="cellIs" dxfId="711" priority="41" stopIfTrue="1" operator="equal">
      <formula>"-"</formula>
    </cfRule>
    <cfRule type="containsText" dxfId="710" priority="42" stopIfTrue="1" operator="containsText" text="leer">
      <formula>NOT(ISERROR(SEARCH("leer",H25)))</formula>
    </cfRule>
  </conditionalFormatting>
  <conditionalFormatting sqref="H25">
    <cfRule type="cellIs" dxfId="709" priority="40" stopIfTrue="1" operator="equal">
      <formula>"-"</formula>
    </cfRule>
  </conditionalFormatting>
  <conditionalFormatting sqref="H31:J31">
    <cfRule type="cellIs" dxfId="708" priority="38" stopIfTrue="1" operator="equal">
      <formula>"-"</formula>
    </cfRule>
    <cfRule type="containsText" dxfId="707" priority="39" stopIfTrue="1" operator="containsText" text="leer">
      <formula>NOT(ISERROR(SEARCH("leer",H31)))</formula>
    </cfRule>
  </conditionalFormatting>
  <conditionalFormatting sqref="H31:J31">
    <cfRule type="cellIs" dxfId="706" priority="37" stopIfTrue="1" operator="equal">
      <formula>"-"</formula>
    </cfRule>
  </conditionalFormatting>
  <conditionalFormatting sqref="F51 F21">
    <cfRule type="cellIs" dxfId="705" priority="35" stopIfTrue="1" operator="equal">
      <formula>"-"</formula>
    </cfRule>
    <cfRule type="containsText" dxfId="704" priority="36" stopIfTrue="1" operator="containsText" text="leer">
      <formula>NOT(ISERROR(SEARCH("leer",F21)))</formula>
    </cfRule>
  </conditionalFormatting>
  <conditionalFormatting sqref="F51 F21">
    <cfRule type="cellIs" dxfId="703" priority="34" stopIfTrue="1" operator="equal">
      <formula>"-"</formula>
    </cfRule>
  </conditionalFormatting>
  <conditionalFormatting sqref="F25">
    <cfRule type="cellIs" dxfId="702" priority="32" stopIfTrue="1" operator="equal">
      <formula>"-"</formula>
    </cfRule>
    <cfRule type="containsText" dxfId="701" priority="33" stopIfTrue="1" operator="containsText" text="leer">
      <formula>NOT(ISERROR(SEARCH("leer",F25)))</formula>
    </cfRule>
  </conditionalFormatting>
  <conditionalFormatting sqref="F25">
    <cfRule type="cellIs" dxfId="700" priority="31" stopIfTrue="1" operator="equal">
      <formula>"-"</formula>
    </cfRule>
  </conditionalFormatting>
  <conditionalFormatting sqref="E16:J16 E19:J19">
    <cfRule type="cellIs" dxfId="699" priority="29" stopIfTrue="1" operator="equal">
      <formula>"-"</formula>
    </cfRule>
    <cfRule type="containsText" dxfId="698" priority="30" stopIfTrue="1" operator="containsText" text="leer">
      <formula>NOT(ISERROR(SEARCH("leer",E16)))</formula>
    </cfRule>
  </conditionalFormatting>
  <conditionalFormatting sqref="E16:J16 E19:J19">
    <cfRule type="cellIs" dxfId="697" priority="28" stopIfTrue="1" operator="equal">
      <formula>"-"</formula>
    </cfRule>
  </conditionalFormatting>
  <conditionalFormatting sqref="E32">
    <cfRule type="cellIs" dxfId="696" priority="26" stopIfTrue="1" operator="equal">
      <formula>"-"</formula>
    </cfRule>
    <cfRule type="containsText" dxfId="695" priority="27" stopIfTrue="1" operator="containsText" text="leer">
      <formula>NOT(ISERROR(SEARCH("leer",E32)))</formula>
    </cfRule>
  </conditionalFormatting>
  <conditionalFormatting sqref="E32">
    <cfRule type="cellIs" dxfId="694" priority="25" stopIfTrue="1" operator="equal">
      <formula>"-"</formula>
    </cfRule>
  </conditionalFormatting>
  <conditionalFormatting sqref="E31">
    <cfRule type="cellIs" dxfId="693" priority="23" stopIfTrue="1" operator="equal">
      <formula>"-"</formula>
    </cfRule>
    <cfRule type="containsText" dxfId="692" priority="24" stopIfTrue="1" operator="containsText" text="leer">
      <formula>NOT(ISERROR(SEARCH("leer",E31)))</formula>
    </cfRule>
  </conditionalFormatting>
  <conditionalFormatting sqref="E31">
    <cfRule type="cellIs" dxfId="691" priority="22" stopIfTrue="1" operator="equal">
      <formula>"-"</formula>
    </cfRule>
  </conditionalFormatting>
  <conditionalFormatting sqref="E36:J36">
    <cfRule type="cellIs" dxfId="690" priority="20" stopIfTrue="1" operator="equal">
      <formula>"-"</formula>
    </cfRule>
    <cfRule type="containsText" dxfId="689" priority="21" stopIfTrue="1" operator="containsText" text="leer">
      <formula>NOT(ISERROR(SEARCH("leer",E36)))</formula>
    </cfRule>
  </conditionalFormatting>
  <conditionalFormatting sqref="E36:J36">
    <cfRule type="cellIs" dxfId="688" priority="19" stopIfTrue="1" operator="equal">
      <formula>"-"</formula>
    </cfRule>
  </conditionalFormatting>
  <conditionalFormatting sqref="E42">
    <cfRule type="cellIs" dxfId="687" priority="17" stopIfTrue="1" operator="equal">
      <formula>"-"</formula>
    </cfRule>
    <cfRule type="containsText" dxfId="686" priority="18" stopIfTrue="1" operator="containsText" text="leer">
      <formula>NOT(ISERROR(SEARCH("leer",E42)))</formula>
    </cfRule>
  </conditionalFormatting>
  <conditionalFormatting sqref="E42">
    <cfRule type="cellIs" dxfId="685" priority="16" stopIfTrue="1" operator="equal">
      <formula>"-"</formula>
    </cfRule>
  </conditionalFormatting>
  <conditionalFormatting sqref="G23:J24">
    <cfRule type="cellIs" dxfId="684" priority="14" stopIfTrue="1" operator="equal">
      <formula>"-"</formula>
    </cfRule>
    <cfRule type="containsText" dxfId="683" priority="15" stopIfTrue="1" operator="containsText" text="leer">
      <formula>NOT(ISERROR(SEARCH("leer",G23)))</formula>
    </cfRule>
  </conditionalFormatting>
  <conditionalFormatting sqref="G23:J24">
    <cfRule type="cellIs" dxfId="682" priority="13" stopIfTrue="1" operator="equal">
      <formula>"-"</formula>
    </cfRule>
  </conditionalFormatting>
  <conditionalFormatting sqref="F23:F24">
    <cfRule type="cellIs" dxfId="681" priority="11" stopIfTrue="1" operator="equal">
      <formula>"-"</formula>
    </cfRule>
    <cfRule type="containsText" dxfId="680" priority="12" stopIfTrue="1" operator="containsText" text="leer">
      <formula>NOT(ISERROR(SEARCH("leer",F23)))</formula>
    </cfRule>
  </conditionalFormatting>
  <conditionalFormatting sqref="F23:F24">
    <cfRule type="cellIs" dxfId="679" priority="10" stopIfTrue="1" operator="equal">
      <formula>"-"</formula>
    </cfRule>
  </conditionalFormatting>
  <conditionalFormatting sqref="G22:J22">
    <cfRule type="cellIs" dxfId="678" priority="8" stopIfTrue="1" operator="equal">
      <formula>"-"</formula>
    </cfRule>
    <cfRule type="containsText" dxfId="677" priority="9" stopIfTrue="1" operator="containsText" text="leer">
      <formula>NOT(ISERROR(SEARCH("leer",G22)))</formula>
    </cfRule>
  </conditionalFormatting>
  <conditionalFormatting sqref="G22:J22">
    <cfRule type="cellIs" dxfId="676" priority="7" stopIfTrue="1" operator="equal">
      <formula>"-"</formula>
    </cfRule>
  </conditionalFormatting>
  <conditionalFormatting sqref="F22">
    <cfRule type="cellIs" dxfId="675" priority="5" stopIfTrue="1" operator="equal">
      <formula>"-"</formula>
    </cfRule>
    <cfRule type="containsText" dxfId="674" priority="6" stopIfTrue="1" operator="containsText" text="leer">
      <formula>NOT(ISERROR(SEARCH("leer",F22)))</formula>
    </cfRule>
  </conditionalFormatting>
  <conditionalFormatting sqref="F22">
    <cfRule type="cellIs" dxfId="673" priority="4" stopIfTrue="1" operator="equal">
      <formula>"-"</formula>
    </cfRule>
  </conditionalFormatting>
  <conditionalFormatting sqref="E22:E24">
    <cfRule type="cellIs" dxfId="672" priority="2" stopIfTrue="1" operator="equal">
      <formula>"-"</formula>
    </cfRule>
    <cfRule type="containsText" dxfId="671" priority="3" stopIfTrue="1" operator="containsText" text="leer">
      <formula>NOT(ISERROR(SEARCH("leer",E22)))</formula>
    </cfRule>
  </conditionalFormatting>
  <conditionalFormatting sqref="E22:E24">
    <cfRule type="cellIs" dxfId="670"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extLst>
    <ext xmlns:mx="http://schemas.microsoft.com/office/mac/excel/2008/main" uri="{64002731-A6B0-56B0-2670-7721B7C09600}">
      <mx:PLV Mode="0" OnePage="0" WScale="0"/>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V65"/>
  <sheetViews>
    <sheetView showRuler="0" zoomScale="70" zoomScaleNormal="70" workbookViewId="0"/>
  </sheetViews>
  <sheetFormatPr baseColWidth="10" defaultColWidth="10.7109375" defaultRowHeight="12.75" x14ac:dyDescent="0.2"/>
  <cols>
    <col min="1" max="1" width="48.85546875" style="5" customWidth="1"/>
    <col min="2" max="2" width="40.42578125" style="5" customWidth="1"/>
    <col min="3" max="3" width="8.140625" style="8" customWidth="1"/>
    <col min="4" max="10" width="12.28515625" style="21" customWidth="1"/>
    <col min="11" max="11" width="7.85546875" style="21" customWidth="1"/>
    <col min="12" max="12" width="10.7109375" style="5"/>
    <col min="13" max="13" width="7.85546875" style="5" customWidth="1"/>
    <col min="14" max="14" width="10.7109375" style="5"/>
    <col min="15" max="15" width="7.85546875" style="5" customWidth="1"/>
    <col min="16" max="16" width="10.7109375" style="5"/>
    <col min="17" max="17" width="7.85546875" style="5" customWidth="1"/>
    <col min="18" max="18" width="11.85546875" style="5" customWidth="1"/>
    <col min="19" max="19" width="7.85546875" style="5" customWidth="1"/>
    <col min="20" max="20" width="10.7109375" style="5"/>
    <col min="21" max="21" width="7.85546875" style="5" customWidth="1"/>
    <col min="22" max="16384" width="10.7109375" style="5"/>
  </cols>
  <sheetData>
    <row r="1" spans="1:22" x14ac:dyDescent="0.2">
      <c r="A1" s="92" t="s">
        <v>1891</v>
      </c>
    </row>
    <row r="2" spans="1:22" x14ac:dyDescent="0.2">
      <c r="A2" s="92"/>
    </row>
    <row r="3" spans="1:22" s="4" customFormat="1" x14ac:dyDescent="0.2">
      <c r="A3" s="4" t="s">
        <v>1892</v>
      </c>
      <c r="C3" s="8" t="s">
        <v>1893</v>
      </c>
      <c r="D3" s="5" t="s">
        <v>1894</v>
      </c>
      <c r="E3" s="23">
        <v>2010</v>
      </c>
      <c r="F3" s="23">
        <v>2011</v>
      </c>
      <c r="G3" s="23">
        <v>2012</v>
      </c>
      <c r="H3" s="23">
        <v>2013</v>
      </c>
      <c r="I3" s="23">
        <v>2014</v>
      </c>
      <c r="J3" s="314">
        <v>2015</v>
      </c>
      <c r="K3" s="29"/>
      <c r="L3" s="23"/>
      <c r="M3" s="165"/>
      <c r="N3" s="23"/>
      <c r="O3" s="165"/>
      <c r="P3" s="23"/>
      <c r="Q3" s="165"/>
      <c r="R3" s="23"/>
      <c r="S3" s="165"/>
      <c r="T3" s="5"/>
      <c r="U3" s="5"/>
      <c r="V3" s="5"/>
    </row>
    <row r="4" spans="1:22" s="4" customFormat="1" x14ac:dyDescent="0.2">
      <c r="C4" s="115"/>
      <c r="D4" s="21"/>
      <c r="E4" s="23"/>
      <c r="F4" s="23"/>
      <c r="G4" s="21"/>
      <c r="H4" s="21"/>
      <c r="I4" s="21"/>
      <c r="J4" s="380"/>
      <c r="K4" s="21"/>
      <c r="L4" s="23"/>
      <c r="M4" s="23"/>
      <c r="N4" s="23"/>
      <c r="O4" s="23"/>
      <c r="P4" s="23"/>
      <c r="Q4" s="23"/>
      <c r="R4" s="23"/>
      <c r="S4" s="23"/>
      <c r="T4" s="5"/>
      <c r="U4" s="5"/>
      <c r="V4" s="5"/>
    </row>
    <row r="5" spans="1:22" s="4" customFormat="1" x14ac:dyDescent="0.2">
      <c r="A5" s="4" t="s">
        <v>1895</v>
      </c>
      <c r="C5" s="115"/>
      <c r="D5" s="21"/>
      <c r="E5" s="23"/>
      <c r="F5" s="23"/>
      <c r="G5" s="21"/>
      <c r="H5" s="21"/>
      <c r="I5" s="21"/>
      <c r="J5" s="380"/>
      <c r="K5" s="21"/>
      <c r="L5" s="23"/>
      <c r="M5" s="23"/>
      <c r="N5" s="23"/>
      <c r="O5" s="23"/>
      <c r="P5" s="23"/>
      <c r="Q5" s="23"/>
      <c r="R5" s="23"/>
      <c r="S5" s="23"/>
      <c r="T5" s="5"/>
      <c r="U5" s="5"/>
      <c r="V5" s="5"/>
    </row>
    <row r="6" spans="1:22" x14ac:dyDescent="0.2">
      <c r="A6" s="387" t="s">
        <v>1896</v>
      </c>
      <c r="E6" s="5"/>
      <c r="F6" s="5"/>
      <c r="J6" s="380"/>
      <c r="M6" s="40"/>
      <c r="O6" s="40"/>
      <c r="Q6" s="40"/>
      <c r="S6" s="40"/>
    </row>
    <row r="7" spans="1:22" x14ac:dyDescent="0.2">
      <c r="A7" s="29" t="s">
        <v>1897</v>
      </c>
      <c r="B7" s="5" t="s">
        <v>1898</v>
      </c>
      <c r="C7" s="126">
        <v>2</v>
      </c>
      <c r="E7" s="19">
        <f t="shared" ref="E7:J7" si="0">E8+E12+E15</f>
        <v>465528.07777539012</v>
      </c>
      <c r="F7" s="19">
        <f t="shared" si="0"/>
        <v>455227.06200166163</v>
      </c>
      <c r="G7" s="19">
        <f t="shared" si="0"/>
        <v>466066.04270420875</v>
      </c>
      <c r="H7" s="19">
        <f t="shared" si="0"/>
        <v>436652.83721040748</v>
      </c>
      <c r="I7" s="19">
        <f t="shared" si="0"/>
        <v>429650.63521914696</v>
      </c>
      <c r="J7" s="308">
        <f t="shared" si="0"/>
        <v>430348.92392215005</v>
      </c>
      <c r="L7" s="19"/>
      <c r="M7" s="40"/>
      <c r="N7" s="19"/>
      <c r="O7" s="40"/>
      <c r="P7" s="19"/>
      <c r="Q7" s="40"/>
      <c r="R7" s="19"/>
      <c r="S7" s="40"/>
    </row>
    <row r="8" spans="1:22" x14ac:dyDescent="0.2">
      <c r="A8" s="15" t="s">
        <v>1899</v>
      </c>
      <c r="B8" s="5" t="s">
        <v>1900</v>
      </c>
      <c r="C8" s="126">
        <v>2</v>
      </c>
      <c r="D8" s="131" t="s">
        <v>1901</v>
      </c>
      <c r="E8" s="19">
        <f t="shared" ref="E8:J8" si="1">SUM(E9:E11)</f>
        <v>190763.50657361999</v>
      </c>
      <c r="F8" s="19">
        <f t="shared" si="1"/>
        <v>188323.14766793</v>
      </c>
      <c r="G8" s="19">
        <f t="shared" si="1"/>
        <v>194624.65079002699</v>
      </c>
      <c r="H8" s="19">
        <f t="shared" si="1"/>
        <v>195142.56345045453</v>
      </c>
      <c r="I8" s="19">
        <f t="shared" si="1"/>
        <v>190317.62796728298</v>
      </c>
      <c r="J8" s="308">
        <f t="shared" si="1"/>
        <v>188840.72522334798</v>
      </c>
      <c r="K8" s="285"/>
      <c r="L8" s="19"/>
      <c r="M8" s="209"/>
      <c r="N8" s="19"/>
      <c r="O8" s="209"/>
      <c r="P8" s="19"/>
      <c r="Q8" s="209"/>
      <c r="R8" s="19"/>
      <c r="S8" s="209"/>
    </row>
    <row r="9" spans="1:22" x14ac:dyDescent="0.2">
      <c r="A9" s="24" t="s">
        <v>1902</v>
      </c>
      <c r="B9" s="5" t="s">
        <v>1903</v>
      </c>
      <c r="C9" s="126">
        <v>2</v>
      </c>
      <c r="E9" s="18">
        <v>161168.91447649</v>
      </c>
      <c r="F9" s="18">
        <v>163470.90426056</v>
      </c>
      <c r="G9" s="18">
        <v>167562.31437032</v>
      </c>
      <c r="H9" s="18">
        <v>172352.83797205001</v>
      </c>
      <c r="I9" s="18">
        <v>171336.62937241999</v>
      </c>
      <c r="J9" s="381">
        <f>172104.58347507-1042</f>
        <v>171062.58347506999</v>
      </c>
      <c r="K9" s="285"/>
      <c r="L9" s="18"/>
      <c r="M9" s="209"/>
      <c r="N9" s="18"/>
      <c r="O9" s="209"/>
      <c r="P9" s="18"/>
      <c r="Q9" s="209"/>
      <c r="R9" s="18"/>
      <c r="S9" s="209"/>
    </row>
    <row r="10" spans="1:22" x14ac:dyDescent="0.2">
      <c r="A10" s="24" t="s">
        <v>1904</v>
      </c>
      <c r="B10" s="5" t="s">
        <v>1905</v>
      </c>
      <c r="C10" s="126">
        <v>2</v>
      </c>
      <c r="E10" s="18">
        <v>27143.90479963</v>
      </c>
      <c r="F10" s="18">
        <v>22305.195509869998</v>
      </c>
      <c r="G10" s="18">
        <v>23633.240579706999</v>
      </c>
      <c r="H10" s="18">
        <v>19330.667558166999</v>
      </c>
      <c r="I10" s="18">
        <v>15955.871557863</v>
      </c>
      <c r="J10" s="381">
        <v>14892.079853578</v>
      </c>
      <c r="K10" s="285"/>
      <c r="L10" s="18"/>
      <c r="M10" s="209"/>
      <c r="N10" s="18"/>
      <c r="O10" s="209"/>
      <c r="P10" s="18"/>
      <c r="Q10" s="209"/>
      <c r="R10" s="18"/>
      <c r="S10" s="209"/>
    </row>
    <row r="11" spans="1:22" x14ac:dyDescent="0.2">
      <c r="A11" s="24" t="s">
        <v>1906</v>
      </c>
      <c r="B11" s="5" t="s">
        <v>1907</v>
      </c>
      <c r="C11" s="126">
        <v>2</v>
      </c>
      <c r="E11" s="18">
        <v>2450.6872975000001</v>
      </c>
      <c r="F11" s="18">
        <v>2547.0478975000001</v>
      </c>
      <c r="G11" s="18">
        <v>3429.09584</v>
      </c>
      <c r="H11" s="18">
        <v>3459.0579202375002</v>
      </c>
      <c r="I11" s="18">
        <v>3025.1270370000002</v>
      </c>
      <c r="J11" s="381">
        <v>2886.0618946999998</v>
      </c>
      <c r="K11" s="285"/>
      <c r="L11" s="18"/>
      <c r="M11" s="209"/>
      <c r="N11" s="18"/>
      <c r="O11" s="209"/>
      <c r="P11" s="18"/>
      <c r="Q11" s="209"/>
      <c r="R11" s="18"/>
      <c r="S11" s="209"/>
    </row>
    <row r="12" spans="1:22" x14ac:dyDescent="0.2">
      <c r="A12" s="15" t="s">
        <v>1908</v>
      </c>
      <c r="B12" s="5" t="s">
        <v>1909</v>
      </c>
      <c r="C12" s="126">
        <v>2</v>
      </c>
      <c r="D12" s="131" t="s">
        <v>1910</v>
      </c>
      <c r="E12" s="19">
        <f t="shared" ref="E12:J12" si="2">E13+E14</f>
        <v>23784.179703502199</v>
      </c>
      <c r="F12" s="19">
        <f t="shared" si="2"/>
        <v>20179.9709077773</v>
      </c>
      <c r="G12" s="19">
        <f t="shared" si="2"/>
        <v>19722.699190424999</v>
      </c>
      <c r="H12" s="19">
        <f t="shared" si="2"/>
        <v>17420.3006684674</v>
      </c>
      <c r="I12" s="19">
        <f t="shared" si="2"/>
        <v>19191.025742870901</v>
      </c>
      <c r="J12" s="308">
        <f t="shared" si="2"/>
        <v>19012.669428536301</v>
      </c>
      <c r="K12" s="285"/>
      <c r="L12" s="18"/>
      <c r="M12" s="209"/>
      <c r="N12" s="18"/>
      <c r="O12" s="209"/>
      <c r="P12" s="18"/>
      <c r="Q12" s="209"/>
      <c r="R12" s="18"/>
      <c r="S12" s="209"/>
    </row>
    <row r="13" spans="1:22" x14ac:dyDescent="0.2">
      <c r="A13" s="24" t="s">
        <v>1911</v>
      </c>
      <c r="B13" s="5" t="s">
        <v>1912</v>
      </c>
      <c r="C13" s="126">
        <v>2</v>
      </c>
      <c r="E13" s="18">
        <v>2715.7055999971999</v>
      </c>
      <c r="F13" s="18">
        <v>1995.5198857123</v>
      </c>
      <c r="G13" s="18">
        <v>2204.8249142835002</v>
      </c>
      <c r="H13" s="18">
        <v>2018.7474285694</v>
      </c>
      <c r="I13" s="18">
        <v>2245.8251428549002</v>
      </c>
      <c r="J13" s="381">
        <v>2230.7493714263001</v>
      </c>
      <c r="K13" s="285"/>
      <c r="L13" s="286"/>
      <c r="M13" s="209"/>
      <c r="N13" s="286"/>
      <c r="O13" s="209"/>
      <c r="P13" s="286"/>
      <c r="Q13" s="209"/>
      <c r="R13" s="286"/>
      <c r="S13" s="209"/>
      <c r="T13" s="31"/>
    </row>
    <row r="14" spans="1:22" x14ac:dyDescent="0.2">
      <c r="A14" s="388" t="s">
        <v>1913</v>
      </c>
      <c r="B14" s="31" t="s">
        <v>1914</v>
      </c>
      <c r="C14" s="126" t="s">
        <v>1915</v>
      </c>
      <c r="D14" s="287"/>
      <c r="E14" s="18">
        <v>21068.474103504999</v>
      </c>
      <c r="F14" s="18">
        <v>18184.451022065001</v>
      </c>
      <c r="G14" s="18">
        <v>17517.874276141498</v>
      </c>
      <c r="H14" s="18">
        <v>15401.553239897999</v>
      </c>
      <c r="I14" s="18">
        <v>16945.200600016</v>
      </c>
      <c r="J14" s="381">
        <v>16781.920057110001</v>
      </c>
      <c r="K14" s="285"/>
      <c r="L14" s="286"/>
      <c r="M14" s="209"/>
      <c r="N14" s="286"/>
      <c r="O14" s="209"/>
      <c r="P14" s="286"/>
      <c r="Q14" s="209"/>
      <c r="R14" s="286"/>
      <c r="S14" s="209"/>
      <c r="T14" s="31"/>
    </row>
    <row r="15" spans="1:22" x14ac:dyDescent="0.2">
      <c r="A15" s="195" t="s">
        <v>1916</v>
      </c>
      <c r="B15" s="31" t="s">
        <v>1917</v>
      </c>
      <c r="C15" s="126">
        <v>2</v>
      </c>
      <c r="D15" s="211" t="s">
        <v>1918</v>
      </c>
      <c r="E15" s="19">
        <f t="shared" ref="E15:J15" si="3">SUM(E16:E22)</f>
        <v>250980.39149826791</v>
      </c>
      <c r="F15" s="19">
        <f t="shared" si="3"/>
        <v>246723.94342595432</v>
      </c>
      <c r="G15" s="19">
        <f t="shared" si="3"/>
        <v>251718.6927237568</v>
      </c>
      <c r="H15" s="19">
        <f t="shared" si="3"/>
        <v>224089.97309148556</v>
      </c>
      <c r="I15" s="19">
        <f t="shared" si="3"/>
        <v>220141.98150899311</v>
      </c>
      <c r="J15" s="308">
        <f t="shared" si="3"/>
        <v>222495.52927026578</v>
      </c>
    </row>
    <row r="16" spans="1:22" x14ac:dyDescent="0.2">
      <c r="A16" s="388" t="s">
        <v>1919</v>
      </c>
      <c r="B16" s="31" t="s">
        <v>1920</v>
      </c>
      <c r="C16" s="126">
        <v>2</v>
      </c>
      <c r="D16" s="211" t="s">
        <v>1921</v>
      </c>
      <c r="E16" s="286">
        <v>10929.423653776001</v>
      </c>
      <c r="F16" s="286">
        <v>10770.97398821</v>
      </c>
      <c r="G16" s="286">
        <v>10700.473834306</v>
      </c>
      <c r="H16" s="286">
        <v>7713.1353611320001</v>
      </c>
      <c r="I16" s="286">
        <v>7586.3069349303996</v>
      </c>
      <c r="J16" s="382">
        <v>7466.9413169951004</v>
      </c>
      <c r="K16" s="209"/>
      <c r="L16" s="18"/>
      <c r="M16" s="209"/>
      <c r="N16" s="18"/>
      <c r="O16" s="209"/>
      <c r="P16" s="18"/>
      <c r="Q16" s="209"/>
      <c r="R16" s="18"/>
      <c r="S16" s="209"/>
    </row>
    <row r="17" spans="1:19" ht="25.5" customHeight="1" x14ac:dyDescent="0.2">
      <c r="A17" s="389" t="s">
        <v>1922</v>
      </c>
      <c r="B17" s="31" t="s">
        <v>1923</v>
      </c>
      <c r="C17" s="126">
        <v>2</v>
      </c>
      <c r="D17" s="211" t="s">
        <v>1924</v>
      </c>
      <c r="E17" s="286">
        <v>42401.186597626001</v>
      </c>
      <c r="F17" s="286">
        <v>41616.231191220002</v>
      </c>
      <c r="G17" s="286">
        <v>42666.579465912997</v>
      </c>
      <c r="H17" s="286">
        <v>41992.283078612003</v>
      </c>
      <c r="I17" s="286">
        <v>41770.643804029001</v>
      </c>
      <c r="J17" s="382">
        <f>41484.233009755-78</f>
        <v>41406.233009755</v>
      </c>
      <c r="K17" s="209"/>
      <c r="L17" s="18"/>
      <c r="M17" s="209"/>
      <c r="N17" s="18"/>
      <c r="O17" s="209"/>
      <c r="P17" s="18"/>
      <c r="Q17" s="209"/>
      <c r="R17" s="18"/>
      <c r="S17" s="209"/>
    </row>
    <row r="18" spans="1:19" x14ac:dyDescent="0.2">
      <c r="A18" s="389" t="s">
        <v>1925</v>
      </c>
      <c r="B18" s="31" t="s">
        <v>1926</v>
      </c>
      <c r="C18" s="126">
        <v>2</v>
      </c>
      <c r="D18" s="211" t="s">
        <v>1927</v>
      </c>
      <c r="E18" s="286">
        <v>110670.21389754</v>
      </c>
      <c r="F18" s="286">
        <v>109688.17672412</v>
      </c>
      <c r="G18" s="286">
        <v>118985.04090309</v>
      </c>
      <c r="H18" s="286">
        <v>92806.306437395993</v>
      </c>
      <c r="I18" s="286">
        <v>89620.733377715995</v>
      </c>
      <c r="J18" s="382">
        <v>93254.138758722998</v>
      </c>
      <c r="K18" s="209"/>
      <c r="L18" s="18"/>
      <c r="M18" s="209"/>
      <c r="N18" s="18"/>
      <c r="O18" s="209"/>
      <c r="P18" s="18"/>
      <c r="Q18" s="209"/>
      <c r="R18" s="18"/>
      <c r="S18" s="209"/>
    </row>
    <row r="19" spans="1:19" x14ac:dyDescent="0.2">
      <c r="A19" s="388" t="s">
        <v>1928</v>
      </c>
      <c r="B19" s="31" t="s">
        <v>1929</v>
      </c>
      <c r="C19" s="126">
        <v>2</v>
      </c>
      <c r="D19" s="211" t="s">
        <v>1930</v>
      </c>
      <c r="E19" s="286">
        <v>9116.0069949998997</v>
      </c>
      <c r="F19" s="286">
        <v>8958.1965149998996</v>
      </c>
      <c r="G19" s="286">
        <v>9010.1403099999006</v>
      </c>
      <c r="H19" s="286">
        <v>8908.9837599998991</v>
      </c>
      <c r="I19" s="286">
        <v>9025.5120049999005</v>
      </c>
      <c r="J19" s="382">
        <v>8914.2443449998009</v>
      </c>
      <c r="K19" s="209"/>
      <c r="L19" s="18"/>
      <c r="M19" s="209"/>
      <c r="N19" s="18"/>
      <c r="O19" s="209"/>
      <c r="P19" s="18"/>
      <c r="Q19" s="209"/>
      <c r="R19" s="18"/>
      <c r="S19" s="209"/>
    </row>
    <row r="20" spans="1:19" x14ac:dyDescent="0.2">
      <c r="A20" s="388" t="s">
        <v>1931</v>
      </c>
      <c r="B20" s="31" t="s">
        <v>1932</v>
      </c>
      <c r="C20" s="126">
        <v>2</v>
      </c>
      <c r="D20" s="211" t="s">
        <v>1933</v>
      </c>
      <c r="E20" s="286">
        <v>1306.631727425</v>
      </c>
      <c r="F20" s="286">
        <v>1528.1109887834</v>
      </c>
      <c r="G20" s="286">
        <v>1621.5928798248999</v>
      </c>
      <c r="H20" s="286">
        <v>1347.7831780857</v>
      </c>
      <c r="I20" s="286">
        <v>1430.2277209618001</v>
      </c>
      <c r="J20" s="382">
        <v>1444.3847426519001</v>
      </c>
      <c r="K20" s="209"/>
      <c r="L20" s="18"/>
      <c r="M20" s="209"/>
      <c r="N20" s="18"/>
      <c r="O20" s="209"/>
      <c r="P20" s="18"/>
      <c r="Q20" s="209"/>
      <c r="R20" s="18"/>
      <c r="S20" s="209"/>
    </row>
    <row r="21" spans="1:19" x14ac:dyDescent="0.2">
      <c r="A21" s="388" t="s">
        <v>1934</v>
      </c>
      <c r="B21" s="31" t="s">
        <v>1935</v>
      </c>
      <c r="C21" s="126">
        <v>2</v>
      </c>
      <c r="D21" s="211" t="s">
        <v>1936</v>
      </c>
      <c r="E21" s="286">
        <v>50199.828035125996</v>
      </c>
      <c r="F21" s="286">
        <v>49441.132698291003</v>
      </c>
      <c r="G21" s="286">
        <v>49485.480548036001</v>
      </c>
      <c r="H21" s="286">
        <v>51251.375048713999</v>
      </c>
      <c r="I21" s="286">
        <v>53560.705134702002</v>
      </c>
      <c r="J21" s="382">
        <v>53746.582218796997</v>
      </c>
    </row>
    <row r="22" spans="1:19" x14ac:dyDescent="0.2">
      <c r="A22" s="388" t="s">
        <v>1937</v>
      </c>
      <c r="B22" s="31" t="s">
        <v>1938</v>
      </c>
      <c r="C22" s="126">
        <v>2</v>
      </c>
      <c r="D22" s="211" t="s">
        <v>1939</v>
      </c>
      <c r="E22" s="286">
        <v>26357.100591775001</v>
      </c>
      <c r="F22" s="286">
        <v>24721.121320329999</v>
      </c>
      <c r="G22" s="286">
        <v>19249.384782587</v>
      </c>
      <c r="H22" s="286">
        <v>20070.106227545999</v>
      </c>
      <c r="I22" s="286">
        <v>17147.852531654</v>
      </c>
      <c r="J22" s="382">
        <v>16263.004878344</v>
      </c>
    </row>
    <row r="23" spans="1:19" x14ac:dyDescent="0.2">
      <c r="C23" s="68"/>
      <c r="E23" s="5"/>
      <c r="F23" s="5"/>
      <c r="G23" s="288"/>
      <c r="J23" s="380"/>
      <c r="K23" s="209"/>
      <c r="L23" s="19"/>
      <c r="M23" s="209"/>
      <c r="N23" s="19"/>
      <c r="O23" s="209"/>
      <c r="P23" s="19"/>
      <c r="Q23" s="209"/>
      <c r="R23" s="19"/>
      <c r="S23" s="209"/>
    </row>
    <row r="24" spans="1:19" x14ac:dyDescent="0.2">
      <c r="A24" s="387" t="s">
        <v>1940</v>
      </c>
      <c r="C24" s="68"/>
      <c r="E24" s="5"/>
      <c r="F24" s="5"/>
      <c r="G24" s="288"/>
      <c r="J24" s="380"/>
      <c r="K24" s="209"/>
      <c r="L24" s="170"/>
      <c r="M24" s="209"/>
      <c r="N24" s="170"/>
      <c r="O24" s="209"/>
      <c r="P24" s="170"/>
      <c r="Q24" s="209"/>
      <c r="R24" s="170"/>
      <c r="S24" s="209"/>
    </row>
    <row r="25" spans="1:19" x14ac:dyDescent="0.2">
      <c r="A25" s="5" t="s">
        <v>1941</v>
      </c>
      <c r="B25" s="5" t="s">
        <v>1942</v>
      </c>
      <c r="C25" s="126">
        <v>2</v>
      </c>
      <c r="E25" s="18">
        <v>177962.38777616</v>
      </c>
      <c r="F25" s="18">
        <v>169386.71029364</v>
      </c>
      <c r="G25" s="18">
        <v>176856.91537686999</v>
      </c>
      <c r="H25" s="18">
        <v>121198.81741889</v>
      </c>
      <c r="I25" s="18">
        <v>120706.02157344999</v>
      </c>
      <c r="J25" s="381">
        <v>121099.36187058</v>
      </c>
      <c r="K25" s="209"/>
      <c r="L25" s="170"/>
      <c r="M25" s="209"/>
      <c r="N25" s="170"/>
      <c r="O25" s="209"/>
      <c r="P25" s="170"/>
      <c r="Q25" s="209"/>
      <c r="R25" s="170"/>
      <c r="S25" s="209"/>
    </row>
    <row r="26" spans="1:19" x14ac:dyDescent="0.2">
      <c r="A26" s="5" t="s">
        <v>1943</v>
      </c>
      <c r="B26" s="5" t="s">
        <v>1944</v>
      </c>
      <c r="C26" s="126">
        <v>2</v>
      </c>
      <c r="E26" s="18">
        <v>101000.02362458</v>
      </c>
      <c r="F26" s="18">
        <v>93962.671617286003</v>
      </c>
      <c r="G26" s="18">
        <v>90216.061961861997</v>
      </c>
      <c r="H26" s="18">
        <v>107010.86995786001</v>
      </c>
      <c r="I26" s="18">
        <v>100001.51497465</v>
      </c>
      <c r="J26" s="381">
        <f>97799.314597032-67</f>
        <v>97732.314597032004</v>
      </c>
      <c r="K26" s="209"/>
      <c r="L26" s="19"/>
      <c r="M26" s="209"/>
      <c r="N26" s="19"/>
      <c r="O26" s="209"/>
      <c r="P26" s="19"/>
      <c r="Q26" s="209"/>
      <c r="R26" s="19"/>
      <c r="S26" s="209"/>
    </row>
    <row r="27" spans="1:19" x14ac:dyDescent="0.2">
      <c r="A27" s="5" t="s">
        <v>1945</v>
      </c>
      <c r="B27" s="5" t="s">
        <v>1946</v>
      </c>
      <c r="C27" s="126">
        <v>2</v>
      </c>
      <c r="E27" s="18">
        <v>14975.233825764</v>
      </c>
      <c r="F27" s="18">
        <v>14702.740461411</v>
      </c>
      <c r="G27" s="18">
        <v>14106.812647016999</v>
      </c>
      <c r="H27" s="18">
        <v>13475.879320419999</v>
      </c>
      <c r="I27" s="18">
        <v>12913.47007014</v>
      </c>
      <c r="J27" s="381">
        <v>12934.849704598</v>
      </c>
      <c r="K27" s="209"/>
      <c r="L27" s="170"/>
      <c r="M27" s="209"/>
      <c r="N27" s="170"/>
      <c r="O27" s="209"/>
      <c r="P27" s="170"/>
      <c r="Q27" s="209"/>
      <c r="R27" s="170"/>
      <c r="S27" s="209"/>
    </row>
    <row r="28" spans="1:19" x14ac:dyDescent="0.2">
      <c r="A28" s="5" t="s">
        <v>1947</v>
      </c>
      <c r="B28" s="5" t="s">
        <v>1948</v>
      </c>
      <c r="C28" s="126">
        <v>2</v>
      </c>
      <c r="E28" s="18">
        <v>147940.78935824</v>
      </c>
      <c r="F28" s="18">
        <v>153447.01035811999</v>
      </c>
      <c r="G28" s="18">
        <v>160482.15793836999</v>
      </c>
      <c r="H28" s="18">
        <v>169913.85855914</v>
      </c>
      <c r="I28" s="18">
        <v>171571.75511401001</v>
      </c>
      <c r="J28" s="381">
        <f>175614.30280025-1053</f>
        <v>174561.30280025001</v>
      </c>
      <c r="K28" s="209"/>
      <c r="L28" s="19"/>
      <c r="M28" s="209"/>
      <c r="N28" s="19"/>
      <c r="O28" s="209"/>
      <c r="P28" s="19"/>
      <c r="Q28" s="209"/>
      <c r="R28" s="19"/>
      <c r="S28" s="209"/>
    </row>
    <row r="29" spans="1:19" x14ac:dyDescent="0.2">
      <c r="A29" s="5" t="s">
        <v>1949</v>
      </c>
      <c r="B29" s="5" t="s">
        <v>1950</v>
      </c>
      <c r="C29" s="126">
        <v>2</v>
      </c>
      <c r="E29" s="18">
        <v>23649.643190642</v>
      </c>
      <c r="F29" s="18">
        <v>23727.929271206001</v>
      </c>
      <c r="G29" s="18">
        <v>24404.094780089999</v>
      </c>
      <c r="H29" s="18">
        <v>25053.411954099</v>
      </c>
      <c r="I29" s="18">
        <v>24457.873486893001</v>
      </c>
      <c r="J29" s="381">
        <v>24021.094949685001</v>
      </c>
      <c r="K29" s="209"/>
      <c r="L29" s="170"/>
      <c r="M29" s="209"/>
      <c r="N29" s="170"/>
      <c r="O29" s="209"/>
      <c r="P29" s="170"/>
      <c r="Q29" s="209"/>
      <c r="R29" s="170"/>
      <c r="S29" s="209"/>
    </row>
    <row r="30" spans="1:19" x14ac:dyDescent="0.2">
      <c r="A30" s="15"/>
      <c r="C30" s="68"/>
      <c r="E30" s="169"/>
      <c r="F30" s="169"/>
      <c r="G30" s="288"/>
      <c r="H30" s="298"/>
      <c r="I30" s="298"/>
      <c r="J30" s="383"/>
      <c r="K30" s="209"/>
      <c r="L30" s="170"/>
      <c r="M30" s="209"/>
      <c r="N30" s="170"/>
      <c r="O30" s="209"/>
      <c r="P30" s="170"/>
      <c r="Q30" s="209"/>
      <c r="R30" s="170"/>
      <c r="S30" s="209"/>
    </row>
    <row r="31" spans="1:19" x14ac:dyDescent="0.2">
      <c r="A31" s="387" t="s">
        <v>1951</v>
      </c>
      <c r="C31" s="68"/>
      <c r="E31" s="297"/>
      <c r="F31" s="297"/>
      <c r="G31" s="297"/>
      <c r="H31" s="297"/>
      <c r="I31" s="297"/>
      <c r="J31" s="384"/>
      <c r="K31" s="209"/>
      <c r="L31" s="170"/>
      <c r="M31" s="209"/>
      <c r="N31" s="170"/>
      <c r="O31" s="209"/>
      <c r="P31" s="170"/>
      <c r="Q31" s="209"/>
      <c r="R31" s="170"/>
      <c r="S31" s="209"/>
    </row>
    <row r="32" spans="1:19" x14ac:dyDescent="0.2">
      <c r="A32" s="29" t="s">
        <v>1952</v>
      </c>
      <c r="B32" s="5" t="s">
        <v>1953</v>
      </c>
      <c r="C32" s="126">
        <v>2</v>
      </c>
      <c r="E32" s="19">
        <f t="shared" ref="E32:J32" si="4">SUM(E33:E35)</f>
        <v>109483.868438313</v>
      </c>
      <c r="F32" s="19">
        <f t="shared" si="4"/>
        <v>97341.959116843005</v>
      </c>
      <c r="G32" s="19">
        <f t="shared" si="4"/>
        <v>93703.371410088992</v>
      </c>
      <c r="H32" s="19">
        <f t="shared" si="4"/>
        <v>83318.988187448005</v>
      </c>
      <c r="I32" s="19">
        <f t="shared" si="4"/>
        <v>78488.74490003199</v>
      </c>
      <c r="J32" s="308">
        <f t="shared" si="4"/>
        <v>75631.771276662999</v>
      </c>
      <c r="K32" s="209"/>
      <c r="L32" s="170"/>
      <c r="M32" s="209"/>
      <c r="N32" s="170"/>
      <c r="O32" s="209"/>
      <c r="P32" s="170"/>
      <c r="Q32" s="209"/>
      <c r="R32" s="170"/>
      <c r="S32" s="209"/>
    </row>
    <row r="33" spans="1:19" x14ac:dyDescent="0.2">
      <c r="A33" s="149" t="s">
        <v>1954</v>
      </c>
      <c r="B33" s="5" t="s">
        <v>1955</v>
      </c>
      <c r="C33" s="126">
        <v>2</v>
      </c>
      <c r="E33" s="170">
        <v>54372.731976474002</v>
      </c>
      <c r="F33" s="170">
        <v>46139.522749848999</v>
      </c>
      <c r="G33" s="170">
        <v>44295.648390782</v>
      </c>
      <c r="H33" s="170">
        <v>39219.826294806</v>
      </c>
      <c r="I33" s="170">
        <v>32864.187966218997</v>
      </c>
      <c r="J33" s="373">
        <v>31545.181531332</v>
      </c>
      <c r="K33" s="209"/>
      <c r="L33" s="170"/>
      <c r="M33" s="209"/>
      <c r="N33" s="170"/>
      <c r="O33" s="209"/>
      <c r="P33" s="170"/>
      <c r="Q33" s="209"/>
      <c r="R33" s="170"/>
      <c r="S33" s="209"/>
    </row>
    <row r="34" spans="1:19" x14ac:dyDescent="0.2">
      <c r="A34" s="149" t="s">
        <v>1956</v>
      </c>
      <c r="B34" s="5" t="s">
        <v>1957</v>
      </c>
      <c r="C34" s="126" t="s">
        <v>1958</v>
      </c>
      <c r="E34" s="170">
        <v>34051.310515562996</v>
      </c>
      <c r="F34" s="170">
        <v>30420.210466283999</v>
      </c>
      <c r="G34" s="170">
        <v>28001.852285001001</v>
      </c>
      <c r="H34" s="170">
        <v>25818.605101272999</v>
      </c>
      <c r="I34" s="170">
        <v>27759.273706882999</v>
      </c>
      <c r="J34" s="373">
        <v>26675.946938636</v>
      </c>
      <c r="K34" s="209"/>
      <c r="L34" s="170"/>
      <c r="M34" s="209"/>
      <c r="N34" s="170"/>
      <c r="O34" s="209"/>
      <c r="P34" s="170"/>
      <c r="Q34" s="209"/>
      <c r="R34" s="170"/>
      <c r="S34" s="209"/>
    </row>
    <row r="35" spans="1:19" x14ac:dyDescent="0.2">
      <c r="A35" s="149" t="s">
        <v>1959</v>
      </c>
      <c r="B35" s="5" t="s">
        <v>1960</v>
      </c>
      <c r="C35" s="126">
        <v>2</v>
      </c>
      <c r="E35" s="170">
        <v>21059.825946276</v>
      </c>
      <c r="F35" s="170">
        <v>20782.22590071</v>
      </c>
      <c r="G35" s="170">
        <v>21405.870734306001</v>
      </c>
      <c r="H35" s="170">
        <v>18280.556791368999</v>
      </c>
      <c r="I35" s="170">
        <v>17865.283226930002</v>
      </c>
      <c r="J35" s="373">
        <v>17410.642806694999</v>
      </c>
      <c r="Q35" s="40"/>
      <c r="S35" s="40"/>
    </row>
    <row r="36" spans="1:19" x14ac:dyDescent="0.2">
      <c r="A36" s="131" t="s">
        <v>1961</v>
      </c>
      <c r="B36" s="5" t="s">
        <v>1962</v>
      </c>
      <c r="C36" s="126">
        <v>2</v>
      </c>
      <c r="E36" s="170">
        <f t="shared" ref="E36:J36" si="5">E37+E38+E43+E44</f>
        <v>356044.20933708304</v>
      </c>
      <c r="F36" s="170">
        <f t="shared" si="5"/>
        <v>357885.10288482119</v>
      </c>
      <c r="G36" s="170">
        <f t="shared" si="5"/>
        <v>372362.67129412573</v>
      </c>
      <c r="H36" s="170">
        <f t="shared" si="5"/>
        <v>353333.84902296483</v>
      </c>
      <c r="I36" s="170">
        <f t="shared" si="5"/>
        <v>351161.89031910663</v>
      </c>
      <c r="J36" s="373">
        <f t="shared" si="5"/>
        <v>354717.15264548647</v>
      </c>
      <c r="Q36" s="40"/>
      <c r="S36" s="40"/>
    </row>
    <row r="37" spans="1:19" x14ac:dyDescent="0.2">
      <c r="A37" s="15" t="s">
        <v>1963</v>
      </c>
      <c r="B37" s="5" t="s">
        <v>1964</v>
      </c>
      <c r="C37" s="126">
        <v>2</v>
      </c>
      <c r="E37" s="19">
        <v>143305.67182630001</v>
      </c>
      <c r="F37" s="19">
        <v>148687.99957680999</v>
      </c>
      <c r="G37" s="19">
        <v>155487.04621239999</v>
      </c>
      <c r="H37" s="19">
        <v>164204.70695006999</v>
      </c>
      <c r="I37" s="19">
        <v>165438.08084667</v>
      </c>
      <c r="J37" s="308">
        <f>168901.54711356-1053</f>
        <v>167848.54711355999</v>
      </c>
      <c r="K37" s="19"/>
      <c r="L37" s="19"/>
      <c r="M37" s="19"/>
      <c r="N37" s="19"/>
      <c r="O37" s="19"/>
      <c r="P37" s="19"/>
      <c r="Q37" s="19"/>
      <c r="R37" s="19"/>
      <c r="S37" s="40"/>
    </row>
    <row r="38" spans="1:19" x14ac:dyDescent="0.2">
      <c r="A38" s="15" t="s">
        <v>1965</v>
      </c>
      <c r="B38" s="5" t="s">
        <v>1966</v>
      </c>
      <c r="C38" s="126">
        <v>2</v>
      </c>
      <c r="E38" s="170">
        <f t="shared" ref="E38:J38" si="6">SUM(E39:E42)</f>
        <v>157251.90408905313</v>
      </c>
      <c r="F38" s="170">
        <f t="shared" si="6"/>
        <v>154014.50976647204</v>
      </c>
      <c r="G38" s="170">
        <f t="shared" si="6"/>
        <v>161111.02141697743</v>
      </c>
      <c r="H38" s="170">
        <f t="shared" si="6"/>
        <v>132118.40081370916</v>
      </c>
      <c r="I38" s="170">
        <f t="shared" si="6"/>
        <v>126215.54739730862</v>
      </c>
      <c r="J38" s="373">
        <f t="shared" si="6"/>
        <v>127203.82711308706</v>
      </c>
      <c r="K38" s="209"/>
      <c r="L38" s="19"/>
      <c r="M38" s="290"/>
      <c r="N38" s="19"/>
      <c r="O38" s="16"/>
      <c r="P38" s="19"/>
      <c r="Q38" s="16"/>
      <c r="R38" s="19"/>
      <c r="S38" s="40"/>
    </row>
    <row r="39" spans="1:19" x14ac:dyDescent="0.2">
      <c r="A39" s="390" t="s">
        <v>1967</v>
      </c>
      <c r="B39" s="5" t="s">
        <v>1968</v>
      </c>
      <c r="C39" s="126">
        <v>2</v>
      </c>
      <c r="E39" s="19">
        <v>99393.581669481995</v>
      </c>
      <c r="F39" s="19">
        <v>93510.146838810004</v>
      </c>
      <c r="G39" s="19">
        <v>92257.061964317007</v>
      </c>
      <c r="H39" s="19">
        <v>92439.286703553997</v>
      </c>
      <c r="I39" s="19">
        <v>87522.685016663003</v>
      </c>
      <c r="J39" s="308">
        <f>87817.461331744-67</f>
        <v>87750.461331743994</v>
      </c>
      <c r="K39" s="209"/>
      <c r="L39" s="39"/>
      <c r="M39" s="290"/>
      <c r="N39" s="39"/>
      <c r="O39" s="16"/>
      <c r="P39" s="39"/>
      <c r="Q39" s="16"/>
      <c r="R39" s="39"/>
      <c r="S39" s="40"/>
    </row>
    <row r="40" spans="1:19" x14ac:dyDescent="0.2">
      <c r="A40" s="390" t="s">
        <v>1969</v>
      </c>
      <c r="B40" s="5" t="s">
        <v>1970</v>
      </c>
      <c r="C40" s="126">
        <v>2</v>
      </c>
      <c r="E40" s="170">
        <v>1397.2737261464999</v>
      </c>
      <c r="F40" s="170">
        <v>1391.2248155693001</v>
      </c>
      <c r="G40" s="170">
        <v>1337.4225809085999</v>
      </c>
      <c r="H40" s="170">
        <v>1471.2107819406001</v>
      </c>
      <c r="I40" s="170">
        <v>1577.0118768626</v>
      </c>
      <c r="J40" s="373">
        <v>1672.1779414360999</v>
      </c>
    </row>
    <row r="41" spans="1:19" x14ac:dyDescent="0.2">
      <c r="A41" s="390" t="s">
        <v>1971</v>
      </c>
      <c r="B41" s="5" t="s">
        <v>1972</v>
      </c>
      <c r="C41" s="126" t="s">
        <v>1973</v>
      </c>
      <c r="D41" s="131"/>
      <c r="E41" s="170">
        <v>55864.457508109997</v>
      </c>
      <c r="F41" s="170">
        <v>58492.194956200001</v>
      </c>
      <c r="G41" s="170">
        <v>66882.055747480001</v>
      </c>
      <c r="H41" s="170">
        <v>37623.739072900004</v>
      </c>
      <c r="I41" s="170">
        <v>36450.273754070004</v>
      </c>
      <c r="J41" s="373">
        <v>37215.490507633003</v>
      </c>
      <c r="S41" s="40"/>
    </row>
    <row r="42" spans="1:19" x14ac:dyDescent="0.2">
      <c r="A42" s="390" t="s">
        <v>1974</v>
      </c>
      <c r="B42" s="5" t="s">
        <v>1975</v>
      </c>
      <c r="C42" s="126"/>
      <c r="D42" s="131"/>
      <c r="E42" s="170">
        <v>596.59118531463002</v>
      </c>
      <c r="F42" s="170">
        <v>620.94315589274004</v>
      </c>
      <c r="G42" s="170">
        <v>634.48112427180001</v>
      </c>
      <c r="H42" s="170">
        <v>584.16425531457003</v>
      </c>
      <c r="I42" s="170">
        <v>665.57674971302004</v>
      </c>
      <c r="J42" s="373">
        <v>565.69733227397001</v>
      </c>
      <c r="L42" s="169"/>
      <c r="M42" s="169"/>
      <c r="N42" s="169"/>
      <c r="O42" s="169"/>
      <c r="P42" s="169"/>
      <c r="Q42" s="169"/>
      <c r="R42" s="156"/>
    </row>
    <row r="43" spans="1:19" x14ac:dyDescent="0.2">
      <c r="A43" s="15" t="s">
        <v>1976</v>
      </c>
      <c r="B43" s="5" t="s">
        <v>1977</v>
      </c>
      <c r="C43" s="126">
        <v>2</v>
      </c>
      <c r="E43" s="170">
        <v>5286.8053866038999</v>
      </c>
      <c r="F43" s="170">
        <v>5741.4608432482</v>
      </c>
      <c r="G43" s="170">
        <v>6279.1231167122996</v>
      </c>
      <c r="H43" s="170">
        <v>5759.3662104716996</v>
      </c>
      <c r="I43" s="170">
        <v>5947.5569404260004</v>
      </c>
      <c r="J43" s="373">
        <v>5918.1962000424001</v>
      </c>
      <c r="L43" s="177"/>
      <c r="M43" s="169"/>
      <c r="N43" s="177"/>
      <c r="O43" s="169"/>
      <c r="P43" s="177"/>
      <c r="Q43" s="169"/>
      <c r="R43" s="156"/>
    </row>
    <row r="44" spans="1:19" x14ac:dyDescent="0.2">
      <c r="A44" s="15" t="s">
        <v>1978</v>
      </c>
      <c r="B44" s="5" t="s">
        <v>1979</v>
      </c>
      <c r="C44" s="126">
        <v>2</v>
      </c>
      <c r="D44" s="131"/>
      <c r="E44" s="170">
        <v>50199.828035125996</v>
      </c>
      <c r="F44" s="170">
        <v>49441.132698291003</v>
      </c>
      <c r="G44" s="170">
        <v>49485.480548036001</v>
      </c>
      <c r="H44" s="170">
        <v>51251.375048713999</v>
      </c>
      <c r="I44" s="170">
        <v>53560.705134702002</v>
      </c>
      <c r="J44" s="373">
        <v>53746.582218796997</v>
      </c>
      <c r="L44" s="177"/>
      <c r="M44" s="169"/>
      <c r="N44" s="177"/>
      <c r="O44" s="169"/>
      <c r="P44" s="177"/>
      <c r="Q44" s="169"/>
      <c r="R44" s="156"/>
    </row>
    <row r="45" spans="1:19" x14ac:dyDescent="0.2">
      <c r="C45" s="68"/>
      <c r="E45" s="5"/>
      <c r="F45" s="5"/>
      <c r="G45" s="288"/>
      <c r="H45" s="289"/>
      <c r="I45" s="289"/>
      <c r="J45" s="380"/>
      <c r="L45" s="177"/>
      <c r="M45" s="169"/>
      <c r="N45" s="177"/>
      <c r="O45" s="169"/>
      <c r="P45" s="177"/>
      <c r="Q45" s="169"/>
      <c r="R45" s="156"/>
    </row>
    <row r="46" spans="1:19" x14ac:dyDescent="0.2">
      <c r="A46" s="4" t="s">
        <v>1980</v>
      </c>
      <c r="C46" s="68"/>
      <c r="E46" s="5"/>
      <c r="F46" s="5"/>
      <c r="G46" s="288"/>
      <c r="H46" s="19"/>
      <c r="I46" s="19"/>
      <c r="J46" s="380"/>
    </row>
    <row r="47" spans="1:19" x14ac:dyDescent="0.2">
      <c r="A47" s="29" t="s">
        <v>1981</v>
      </c>
      <c r="B47" s="5" t="s">
        <v>1982</v>
      </c>
      <c r="C47" s="68"/>
      <c r="D47" s="131" t="s">
        <v>1983</v>
      </c>
      <c r="E47" s="241">
        <f>E7/'[1]Verteilung d. Wertschöpfung'!R5</f>
        <v>88.369035264880438</v>
      </c>
      <c r="F47" s="241">
        <f>F7/'[1]Verteilung d. Wertschöpfung'!U5</f>
        <v>87.763073453183267</v>
      </c>
      <c r="G47" s="241">
        <f>G7/'[1]Verteilung d. Wertschöpfung'!X5</f>
        <v>87.705314773091601</v>
      </c>
      <c r="H47" s="241">
        <f>H7/'[1]Verteilung d. Wertschöpfung'!AA5</f>
        <v>81.954361338289687</v>
      </c>
      <c r="I47" s="241">
        <f>I7/'[1]Verteilung d. Wertschöpfung'!AD5</f>
        <v>82.308550808265707</v>
      </c>
      <c r="J47" s="385">
        <f>J7/'[1]Verteilung d. Wertschöpfung'!AG5</f>
        <v>82.870965515530528</v>
      </c>
      <c r="L47" s="98"/>
    </row>
    <row r="48" spans="1:19" x14ac:dyDescent="0.2">
      <c r="A48" s="29" t="s">
        <v>1984</v>
      </c>
      <c r="B48" s="5" t="s">
        <v>1985</v>
      </c>
      <c r="C48" s="68"/>
      <c r="D48" s="131" t="s">
        <v>1986</v>
      </c>
      <c r="E48" s="305">
        <f>E7/[1]Ergebnis!K6</f>
        <v>53.288470441322126</v>
      </c>
      <c r="F48" s="305">
        <f>F7/[1]Ergebnis!L6</f>
        <v>52.939535062409774</v>
      </c>
      <c r="G48" s="305">
        <f>G7/[1]Ergebnis!M6</f>
        <v>54.345387442188517</v>
      </c>
      <c r="H48" s="305">
        <f>H7/[1]Ergebnis!O6</f>
        <v>50.921613668852181</v>
      </c>
      <c r="I48" s="305">
        <f>I7/8371</f>
        <v>51.326082334147287</v>
      </c>
      <c r="J48" s="385">
        <f>J7/[1]Ergebnis!R6</f>
        <v>52.328419737615519</v>
      </c>
    </row>
    <row r="49" spans="1:18" x14ac:dyDescent="0.2">
      <c r="A49" s="29" t="s">
        <v>1987</v>
      </c>
      <c r="B49" s="5" t="s">
        <v>1988</v>
      </c>
      <c r="C49" s="68"/>
      <c r="D49" s="131" t="s">
        <v>1989</v>
      </c>
      <c r="E49" s="305">
        <f>E7/[1]Personalbestand!K6</f>
        <v>10.315497302740813</v>
      </c>
      <c r="F49" s="305">
        <f>F7/[1]Personalbestand!L6</f>
        <v>10.264883692650438</v>
      </c>
      <c r="G49" s="305">
        <f>G7/[1]Personalbestand!M6</f>
        <v>10.448739887999299</v>
      </c>
      <c r="H49" s="305">
        <f>H7/[1]Personalbestand!N6</f>
        <v>9.90030239678965</v>
      </c>
      <c r="I49" s="305">
        <f>I7/[1]Personalbestand!O6</f>
        <v>9.6159583540911573</v>
      </c>
      <c r="J49" s="385">
        <f>J7/[1]Personalbestand!P6</f>
        <v>9.7516241173358882</v>
      </c>
    </row>
    <row r="50" spans="1:18" x14ac:dyDescent="0.2">
      <c r="C50" s="68"/>
      <c r="E50" s="5"/>
      <c r="F50" s="5"/>
      <c r="G50" s="288"/>
      <c r="H50" s="131"/>
      <c r="I50" s="131"/>
      <c r="J50" s="380"/>
    </row>
    <row r="51" spans="1:18" x14ac:dyDescent="0.2">
      <c r="A51" s="4" t="s">
        <v>1990</v>
      </c>
      <c r="C51" s="68"/>
      <c r="E51" s="5"/>
      <c r="F51" s="5"/>
      <c r="G51" s="288"/>
      <c r="H51" s="131"/>
      <c r="I51" s="131"/>
      <c r="J51" s="380"/>
      <c r="L51" s="177"/>
      <c r="M51" s="169"/>
      <c r="N51" s="177"/>
      <c r="O51" s="169"/>
      <c r="P51" s="177"/>
      <c r="Q51" s="169"/>
      <c r="R51" s="156"/>
    </row>
    <row r="52" spans="1:18" x14ac:dyDescent="0.2">
      <c r="A52" s="29" t="s">
        <v>1991</v>
      </c>
      <c r="B52" s="5" t="s">
        <v>1992</v>
      </c>
      <c r="C52" s="68">
        <v>3</v>
      </c>
      <c r="D52" s="131"/>
      <c r="E52" s="169">
        <v>27000</v>
      </c>
      <c r="F52" s="169">
        <v>9500</v>
      </c>
      <c r="G52" s="19">
        <v>38300</v>
      </c>
      <c r="H52" s="19">
        <v>41800</v>
      </c>
      <c r="I52" s="19">
        <v>35900</v>
      </c>
      <c r="J52" s="308">
        <v>35600</v>
      </c>
    </row>
    <row r="53" spans="1:18" x14ac:dyDescent="0.2">
      <c r="A53" s="5" t="s">
        <v>1993</v>
      </c>
      <c r="B53" s="5" t="s">
        <v>1994</v>
      </c>
      <c r="C53" s="68">
        <v>3</v>
      </c>
      <c r="D53" s="131"/>
      <c r="E53" s="177">
        <v>69</v>
      </c>
      <c r="F53" s="177">
        <v>67</v>
      </c>
      <c r="G53" s="19">
        <v>1726</v>
      </c>
      <c r="H53" s="19">
        <v>2252</v>
      </c>
      <c r="I53" s="19">
        <v>2199</v>
      </c>
      <c r="J53" s="308">
        <v>2168</v>
      </c>
    </row>
    <row r="54" spans="1:18" x14ac:dyDescent="0.2">
      <c r="C54" s="244"/>
      <c r="E54" s="177"/>
      <c r="F54" s="177"/>
      <c r="J54" s="380"/>
    </row>
    <row r="55" spans="1:18" x14ac:dyDescent="0.2">
      <c r="A55" s="4" t="s">
        <v>1995</v>
      </c>
      <c r="C55" s="244"/>
      <c r="E55" s="177"/>
      <c r="F55" s="177"/>
      <c r="J55" s="380"/>
    </row>
    <row r="56" spans="1:18" x14ac:dyDescent="0.2">
      <c r="A56" s="29" t="s">
        <v>1996</v>
      </c>
      <c r="B56" s="29" t="s">
        <v>1997</v>
      </c>
      <c r="C56" s="68">
        <v>5</v>
      </c>
      <c r="D56" s="131"/>
      <c r="E56" s="299">
        <v>0</v>
      </c>
      <c r="F56" s="38">
        <v>2.3508654363459938</v>
      </c>
      <c r="G56" s="38">
        <v>2.3588688928654906</v>
      </c>
      <c r="H56" s="38">
        <v>9.924478901532428</v>
      </c>
      <c r="I56" s="38">
        <v>11.813490050051179</v>
      </c>
      <c r="J56" s="386">
        <v>13.005471589403131</v>
      </c>
    </row>
    <row r="57" spans="1:18" x14ac:dyDescent="0.2">
      <c r="A57" s="29"/>
      <c r="B57" s="29"/>
      <c r="C57" s="244"/>
      <c r="I57" s="177"/>
      <c r="J57" s="177"/>
    </row>
    <row r="58" spans="1:18" x14ac:dyDescent="0.2">
      <c r="A58" s="29"/>
      <c r="B58" s="29"/>
      <c r="I58" s="5"/>
      <c r="J58" s="5"/>
    </row>
    <row r="59" spans="1:18" x14ac:dyDescent="0.2">
      <c r="A59" s="29" t="s">
        <v>1998</v>
      </c>
      <c r="B59" s="29"/>
      <c r="I59" s="98"/>
      <c r="J59" s="5"/>
    </row>
    <row r="60" spans="1:18" x14ac:dyDescent="0.2">
      <c r="A60" s="29" t="s">
        <v>1999</v>
      </c>
      <c r="B60" s="29"/>
      <c r="I60" s="5"/>
      <c r="J60" s="5"/>
    </row>
    <row r="61" spans="1:18" x14ac:dyDescent="0.2">
      <c r="A61" s="29" t="s">
        <v>2000</v>
      </c>
      <c r="B61" s="29"/>
      <c r="I61" s="5"/>
      <c r="J61" s="5"/>
    </row>
    <row r="62" spans="1:18" x14ac:dyDescent="0.2">
      <c r="A62" s="29" t="s">
        <v>2001</v>
      </c>
      <c r="B62" s="29"/>
      <c r="C62" s="244"/>
      <c r="I62" s="177"/>
      <c r="J62" s="177"/>
    </row>
    <row r="63" spans="1:18" x14ac:dyDescent="0.2">
      <c r="A63" s="29" t="s">
        <v>2002</v>
      </c>
      <c r="B63" s="29"/>
      <c r="I63" s="5"/>
      <c r="J63" s="5"/>
    </row>
    <row r="64" spans="1:18" x14ac:dyDescent="0.2">
      <c r="A64" s="29"/>
      <c r="B64" s="29"/>
      <c r="C64" s="244"/>
      <c r="I64" s="177"/>
      <c r="J64" s="177"/>
    </row>
    <row r="65" spans="1:10" x14ac:dyDescent="0.2">
      <c r="A65" s="29"/>
      <c r="B65" s="29"/>
      <c r="I65" s="5"/>
      <c r="J65" s="5"/>
    </row>
  </sheetData>
  <phoneticPr fontId="10" type="noConversion"/>
  <conditionalFormatting sqref="L47:L51 P47:P51 R47:R51 N47:N51 L43:L45 P43:P45 R43:R45 N43:N45 K40:K44 P38:P39 R38:R39 S20 Q20 O20 M20 K20 K16:K18 M16:M18 O16:O18 Q16:Q18 S16:S18 K34 K23:K32 M23:M32 M34 O34 O23:O32 Q23:Q32 Q34 S34 S23:S32 K37:R37 K38:N39 K8:K14 M8:M14 O8:O14 Q8:Q14 S8:S14">
    <cfRule type="cellIs" dxfId="669" priority="356" stopIfTrue="1" operator="equal">
      <formula>"-"</formula>
    </cfRule>
    <cfRule type="containsText" dxfId="668" priority="357" stopIfTrue="1" operator="containsText" text="leer">
      <formula>NOT(ISERROR(SEARCH("leer",K8)))</formula>
    </cfRule>
  </conditionalFormatting>
  <conditionalFormatting sqref="L47:L51 P47:P51 R47:R51 N47:N51 L43:L45 P43:P45 R43:R45 N43:N45 K40:K44 P38:P39 R38:R39 S20 Q20 O20 M20 K20 K16:K18 M16:M18 O16:O18 Q16:Q18 S16:S18 K34 K23:K32 M23:M32 M34 O34 O23:O32 Q23:Q32 Q34 S34 S23:S32 K37:R37 K38:N39 K8:K14 M8:M14 O8:O14 Q8:Q14 S8:S14">
    <cfRule type="cellIs" dxfId="667" priority="355" stopIfTrue="1" operator="equal">
      <formula>"-"</formula>
    </cfRule>
  </conditionalFormatting>
  <conditionalFormatting sqref="K39">
    <cfRule type="cellIs" dxfId="666" priority="353" stopIfTrue="1" operator="equal">
      <formula>"-"</formula>
    </cfRule>
    <cfRule type="containsText" dxfId="665" priority="354" stopIfTrue="1" operator="containsText" text="leer">
      <formula>NOT(ISERROR(SEARCH("leer",K39)))</formula>
    </cfRule>
  </conditionalFormatting>
  <conditionalFormatting sqref="K39">
    <cfRule type="cellIs" dxfId="664" priority="352" stopIfTrue="1" operator="equal">
      <formula>"-"</formula>
    </cfRule>
  </conditionalFormatting>
  <conditionalFormatting sqref="M39">
    <cfRule type="cellIs" dxfId="663" priority="350" stopIfTrue="1" operator="equal">
      <formula>"-"</formula>
    </cfRule>
    <cfRule type="containsText" dxfId="662" priority="351" stopIfTrue="1" operator="containsText" text="leer">
      <formula>NOT(ISERROR(SEARCH("leer",M39)))</formula>
    </cfRule>
  </conditionalFormatting>
  <conditionalFormatting sqref="M39">
    <cfRule type="cellIs" dxfId="661" priority="349" stopIfTrue="1" operator="equal">
      <formula>"-"</formula>
    </cfRule>
  </conditionalFormatting>
  <conditionalFormatting sqref="L39">
    <cfRule type="cellIs" dxfId="660" priority="347" stopIfTrue="1" operator="equal">
      <formula>"-"</formula>
    </cfRule>
    <cfRule type="containsText" dxfId="659" priority="348" stopIfTrue="1" operator="containsText" text="leer">
      <formula>NOT(ISERROR(SEARCH("leer",L39)))</formula>
    </cfRule>
  </conditionalFormatting>
  <conditionalFormatting sqref="L39">
    <cfRule type="cellIs" dxfId="658" priority="346" stopIfTrue="1" operator="equal">
      <formula>"-"</formula>
    </cfRule>
  </conditionalFormatting>
  <conditionalFormatting sqref="N39">
    <cfRule type="cellIs" dxfId="657" priority="344" stopIfTrue="1" operator="equal">
      <formula>"-"</formula>
    </cfRule>
    <cfRule type="containsText" dxfId="656" priority="345" stopIfTrue="1" operator="containsText" text="leer">
      <formula>NOT(ISERROR(SEARCH("leer",N39)))</formula>
    </cfRule>
  </conditionalFormatting>
  <conditionalFormatting sqref="N39">
    <cfRule type="cellIs" dxfId="655" priority="343" stopIfTrue="1" operator="equal">
      <formula>"-"</formula>
    </cfRule>
  </conditionalFormatting>
  <conditionalFormatting sqref="P39">
    <cfRule type="cellIs" dxfId="654" priority="341" stopIfTrue="1" operator="equal">
      <formula>"-"</formula>
    </cfRule>
    <cfRule type="containsText" dxfId="653" priority="342" stopIfTrue="1" operator="containsText" text="leer">
      <formula>NOT(ISERROR(SEARCH("leer",P39)))</formula>
    </cfRule>
  </conditionalFormatting>
  <conditionalFormatting sqref="P39">
    <cfRule type="cellIs" dxfId="652" priority="340" stopIfTrue="1" operator="equal">
      <formula>"-"</formula>
    </cfRule>
  </conditionalFormatting>
  <conditionalFormatting sqref="R39">
    <cfRule type="cellIs" dxfId="651" priority="338" stopIfTrue="1" operator="equal">
      <formula>"-"</formula>
    </cfRule>
    <cfRule type="containsText" dxfId="650" priority="339" stopIfTrue="1" operator="containsText" text="leer">
      <formula>NOT(ISERROR(SEARCH("leer",R39)))</formula>
    </cfRule>
  </conditionalFormatting>
  <conditionalFormatting sqref="R39">
    <cfRule type="cellIs" dxfId="649" priority="337" stopIfTrue="1" operator="equal">
      <formula>"-"</formula>
    </cfRule>
  </conditionalFormatting>
  <conditionalFormatting sqref="K19 M19 O19 Q19 S19">
    <cfRule type="cellIs" dxfId="648" priority="335" stopIfTrue="1" operator="equal">
      <formula>"-"</formula>
    </cfRule>
    <cfRule type="containsText" dxfId="647" priority="336" stopIfTrue="1" operator="containsText" text="leer">
      <formula>NOT(ISERROR(SEARCH("leer",K19)))</formula>
    </cfRule>
  </conditionalFormatting>
  <conditionalFormatting sqref="K19 M19 O19 Q19 S19">
    <cfRule type="cellIs" dxfId="646" priority="334" stopIfTrue="1" operator="equal">
      <formula>"-"</formula>
    </cfRule>
  </conditionalFormatting>
  <conditionalFormatting sqref="K33 M33 O33 Q33 S33">
    <cfRule type="cellIs" dxfId="645" priority="332" stopIfTrue="1" operator="equal">
      <formula>"-"</formula>
    </cfRule>
    <cfRule type="containsText" dxfId="644" priority="333" stopIfTrue="1" operator="containsText" text="leer">
      <formula>NOT(ISERROR(SEARCH("leer",K33)))</formula>
    </cfRule>
  </conditionalFormatting>
  <conditionalFormatting sqref="K33 M33 O33 Q33 S33">
    <cfRule type="cellIs" dxfId="643" priority="331" stopIfTrue="1" operator="equal">
      <formula>"-"</formula>
    </cfRule>
  </conditionalFormatting>
  <conditionalFormatting sqref="L23:L34 L7:L8">
    <cfRule type="cellIs" dxfId="642" priority="329" stopIfTrue="1" operator="equal">
      <formula>"-"</formula>
    </cfRule>
    <cfRule type="containsText" dxfId="641" priority="330" stopIfTrue="1" operator="containsText" text="leer">
      <formula>NOT(ISERROR(SEARCH("leer",L7)))</formula>
    </cfRule>
  </conditionalFormatting>
  <conditionalFormatting sqref="L23:L34 L7:L8">
    <cfRule type="cellIs" dxfId="640" priority="328" stopIfTrue="1" operator="equal">
      <formula>"-"</formula>
    </cfRule>
  </conditionalFormatting>
  <conditionalFormatting sqref="N23:N34 N7:N8">
    <cfRule type="cellIs" dxfId="639" priority="326" stopIfTrue="1" operator="equal">
      <formula>"-"</formula>
    </cfRule>
    <cfRule type="containsText" dxfId="638" priority="327" stopIfTrue="1" operator="containsText" text="leer">
      <formula>NOT(ISERROR(SEARCH("leer",N7)))</formula>
    </cfRule>
  </conditionalFormatting>
  <conditionalFormatting sqref="N23:N34 N7:N8">
    <cfRule type="cellIs" dxfId="637" priority="325" stopIfTrue="1" operator="equal">
      <formula>"-"</formula>
    </cfRule>
  </conditionalFormatting>
  <conditionalFormatting sqref="P23:P34 P7:P8">
    <cfRule type="cellIs" dxfId="636" priority="323" stopIfTrue="1" operator="equal">
      <formula>"-"</formula>
    </cfRule>
    <cfRule type="containsText" dxfId="635" priority="324" stopIfTrue="1" operator="containsText" text="leer">
      <formula>NOT(ISERROR(SEARCH("leer",P7)))</formula>
    </cfRule>
  </conditionalFormatting>
  <conditionalFormatting sqref="P23:P34 P7:P8">
    <cfRule type="cellIs" dxfId="634" priority="322" stopIfTrue="1" operator="equal">
      <formula>"-"</formula>
    </cfRule>
  </conditionalFormatting>
  <conditionalFormatting sqref="R23:R34 R7:R8">
    <cfRule type="cellIs" dxfId="633" priority="320" stopIfTrue="1" operator="equal">
      <formula>"-"</formula>
    </cfRule>
    <cfRule type="containsText" dxfId="632" priority="321" stopIfTrue="1" operator="containsText" text="leer">
      <formula>NOT(ISERROR(SEARCH("leer",R7)))</formula>
    </cfRule>
  </conditionalFormatting>
  <conditionalFormatting sqref="R23:R34 R7:R8">
    <cfRule type="cellIs" dxfId="631" priority="319" stopIfTrue="1" operator="equal">
      <formula>"-"</formula>
    </cfRule>
  </conditionalFormatting>
  <conditionalFormatting sqref="I64:J64 I59:J62 H59:H60">
    <cfRule type="cellIs" dxfId="630" priority="167" stopIfTrue="1" operator="equal">
      <formula>"-"</formula>
    </cfRule>
    <cfRule type="containsText" dxfId="629" priority="168" stopIfTrue="1" operator="containsText" text="leer">
      <formula>NOT(ISERROR(SEARCH("leer",H59)))</formula>
    </cfRule>
  </conditionalFormatting>
  <conditionalFormatting sqref="I64:J64 I59:J62 H59:H60">
    <cfRule type="cellIs" dxfId="628" priority="166" stopIfTrue="1" operator="equal">
      <formula>"-"</formula>
    </cfRule>
  </conditionalFormatting>
  <conditionalFormatting sqref="I57:J57">
    <cfRule type="cellIs" dxfId="627" priority="164" stopIfTrue="1" operator="equal">
      <formula>"-"</formula>
    </cfRule>
    <cfRule type="containsText" dxfId="626" priority="165" stopIfTrue="1" operator="containsText" text="leer">
      <formula>NOT(ISERROR(SEARCH("leer",I57)))</formula>
    </cfRule>
  </conditionalFormatting>
  <conditionalFormatting sqref="I57:J57">
    <cfRule type="cellIs" dxfId="625" priority="163" stopIfTrue="1" operator="equal">
      <formula>"-"</formula>
    </cfRule>
  </conditionalFormatting>
  <conditionalFormatting sqref="F16:H22">
    <cfRule type="cellIs" dxfId="624" priority="80" stopIfTrue="1" operator="equal">
      <formula>"-"</formula>
    </cfRule>
    <cfRule type="containsText" dxfId="623" priority="81" stopIfTrue="1" operator="containsText" text="leer">
      <formula>NOT(ISERROR(SEARCH("leer",F16)))</formula>
    </cfRule>
  </conditionalFormatting>
  <conditionalFormatting sqref="F16:H22">
    <cfRule type="cellIs" dxfId="622" priority="79" stopIfTrue="1" operator="equal">
      <formula>"-"</formula>
    </cfRule>
  </conditionalFormatting>
  <conditionalFormatting sqref="H52:H53">
    <cfRule type="cellIs" dxfId="621" priority="74" stopIfTrue="1" operator="equal">
      <formula>"-"</formula>
    </cfRule>
    <cfRule type="containsText" dxfId="620" priority="75" stopIfTrue="1" operator="containsText" text="leer">
      <formula>NOT(ISERROR(SEARCH("leer",H52)))</formula>
    </cfRule>
  </conditionalFormatting>
  <conditionalFormatting sqref="H52:H53">
    <cfRule type="cellIs" dxfId="619" priority="73" stopIfTrue="1" operator="equal">
      <formula>"-"</formula>
    </cfRule>
  </conditionalFormatting>
  <conditionalFormatting sqref="H50:H56 I53:J56 F47:J47">
    <cfRule type="cellIs" dxfId="618" priority="77" stopIfTrue="1" operator="equal">
      <formula>"-"</formula>
    </cfRule>
    <cfRule type="containsText" dxfId="617" priority="78" stopIfTrue="1" operator="containsText" text="leer">
      <formula>NOT(ISERROR(SEARCH("leer",F47)))</formula>
    </cfRule>
  </conditionalFormatting>
  <conditionalFormatting sqref="H50:H56 I53:J56 F47:J47">
    <cfRule type="cellIs" dxfId="616" priority="76" stopIfTrue="1" operator="equal">
      <formula>"-"</formula>
    </cfRule>
  </conditionalFormatting>
  <conditionalFormatting sqref="G53">
    <cfRule type="cellIs" dxfId="615" priority="68" stopIfTrue="1" operator="equal">
      <formula>"-"</formula>
    </cfRule>
    <cfRule type="containsText" dxfId="614" priority="69" stopIfTrue="1" operator="containsText" text="leer">
      <formula>NOT(ISERROR(SEARCH("leer",G53)))</formula>
    </cfRule>
  </conditionalFormatting>
  <conditionalFormatting sqref="G53">
    <cfRule type="cellIs" dxfId="613" priority="67" stopIfTrue="1" operator="equal">
      <formula>"-"</formula>
    </cfRule>
  </conditionalFormatting>
  <conditionalFormatting sqref="F52 F45:F46">
    <cfRule type="cellIs" dxfId="612" priority="65" stopIfTrue="1" operator="equal">
      <formula>"-"</formula>
    </cfRule>
    <cfRule type="containsText" dxfId="611" priority="66" stopIfTrue="1" operator="containsText" text="leer">
      <formula>NOT(ISERROR(SEARCH("leer",F45)))</formula>
    </cfRule>
  </conditionalFormatting>
  <conditionalFormatting sqref="F52 F45:F46">
    <cfRule type="cellIs" dxfId="610" priority="64" stopIfTrue="1" operator="equal">
      <formula>"-"</formula>
    </cfRule>
  </conditionalFormatting>
  <conditionalFormatting sqref="G52 G45:G46">
    <cfRule type="cellIs" dxfId="609" priority="71" stopIfTrue="1" operator="equal">
      <formula>"-"</formula>
    </cfRule>
    <cfRule type="containsText" dxfId="608" priority="72" stopIfTrue="1" operator="containsText" text="leer">
      <formula>NOT(ISERROR(SEARCH("leer",G45)))</formula>
    </cfRule>
  </conditionalFormatting>
  <conditionalFormatting sqref="G52 G45:G46">
    <cfRule type="cellIs" dxfId="607" priority="70" stopIfTrue="1" operator="equal">
      <formula>"-"</formula>
    </cfRule>
  </conditionalFormatting>
  <conditionalFormatting sqref="F53">
    <cfRule type="cellIs" dxfId="606" priority="62" stopIfTrue="1" operator="equal">
      <formula>"-"</formula>
    </cfRule>
    <cfRule type="containsText" dxfId="605" priority="63" stopIfTrue="1" operator="containsText" text="leer">
      <formula>NOT(ISERROR(SEARCH("leer",F53)))</formula>
    </cfRule>
  </conditionalFormatting>
  <conditionalFormatting sqref="F53">
    <cfRule type="cellIs" dxfId="604" priority="61" stopIfTrue="1" operator="equal">
      <formula>"-"</formula>
    </cfRule>
  </conditionalFormatting>
  <conditionalFormatting sqref="F35:J37 F39:J44">
    <cfRule type="cellIs" dxfId="603" priority="59" stopIfTrue="1" operator="equal">
      <formula>"-"</formula>
    </cfRule>
    <cfRule type="containsText" dxfId="602" priority="60" stopIfTrue="1" operator="containsText" text="leer">
      <formula>NOT(ISERROR(SEARCH("leer",F35)))</formula>
    </cfRule>
  </conditionalFormatting>
  <conditionalFormatting sqref="F35:J37 F39:J44">
    <cfRule type="cellIs" dxfId="601" priority="58" stopIfTrue="1" operator="equal">
      <formula>"-"</formula>
    </cfRule>
  </conditionalFormatting>
  <conditionalFormatting sqref="G33:G34">
    <cfRule type="cellIs" dxfId="600" priority="56" stopIfTrue="1" operator="equal">
      <formula>"-"</formula>
    </cfRule>
    <cfRule type="containsText" dxfId="599" priority="57" stopIfTrue="1" operator="containsText" text="leer">
      <formula>NOT(ISERROR(SEARCH("leer",G33)))</formula>
    </cfRule>
  </conditionalFormatting>
  <conditionalFormatting sqref="G33:G34">
    <cfRule type="cellIs" dxfId="598" priority="55" stopIfTrue="1" operator="equal">
      <formula>"-"</formula>
    </cfRule>
  </conditionalFormatting>
  <conditionalFormatting sqref="H33:H34">
    <cfRule type="cellIs" dxfId="597" priority="53" stopIfTrue="1" operator="equal">
      <formula>"-"</formula>
    </cfRule>
    <cfRule type="containsText" dxfId="596" priority="54" stopIfTrue="1" operator="containsText" text="leer">
      <formula>NOT(ISERROR(SEARCH("leer",H33)))</formula>
    </cfRule>
  </conditionalFormatting>
  <conditionalFormatting sqref="H33:H34">
    <cfRule type="cellIs" dxfId="595" priority="52" stopIfTrue="1" operator="equal">
      <formula>"-"</formula>
    </cfRule>
  </conditionalFormatting>
  <conditionalFormatting sqref="I33:I34">
    <cfRule type="cellIs" dxfId="594" priority="50" stopIfTrue="1" operator="equal">
      <formula>"-"</formula>
    </cfRule>
    <cfRule type="containsText" dxfId="593" priority="51" stopIfTrue="1" operator="containsText" text="leer">
      <formula>NOT(ISERROR(SEARCH("leer",I33)))</formula>
    </cfRule>
  </conditionalFormatting>
  <conditionalFormatting sqref="I33:I34">
    <cfRule type="cellIs" dxfId="592" priority="49" stopIfTrue="1" operator="equal">
      <formula>"-"</formula>
    </cfRule>
  </conditionalFormatting>
  <conditionalFormatting sqref="J33:J34">
    <cfRule type="cellIs" dxfId="591" priority="47" stopIfTrue="1" operator="equal">
      <formula>"-"</formula>
    </cfRule>
    <cfRule type="containsText" dxfId="590" priority="48" stopIfTrue="1" operator="containsText" text="leer">
      <formula>NOT(ISERROR(SEARCH("leer",J33)))</formula>
    </cfRule>
  </conditionalFormatting>
  <conditionalFormatting sqref="J33:J34">
    <cfRule type="cellIs" dxfId="589" priority="46" stopIfTrue="1" operator="equal">
      <formula>"-"</formula>
    </cfRule>
  </conditionalFormatting>
  <conditionalFormatting sqref="F32:F34 G32:J32">
    <cfRule type="cellIs" dxfId="588" priority="44" stopIfTrue="1" operator="equal">
      <formula>"-"</formula>
    </cfRule>
    <cfRule type="containsText" dxfId="587" priority="45" stopIfTrue="1" operator="containsText" text="leer">
      <formula>NOT(ISERROR(SEARCH("leer",F32)))</formula>
    </cfRule>
  </conditionalFormatting>
  <conditionalFormatting sqref="F32:F34 G32:J32">
    <cfRule type="cellIs" dxfId="586" priority="43" stopIfTrue="1" operator="equal">
      <formula>"-"</formula>
    </cfRule>
  </conditionalFormatting>
  <conditionalFormatting sqref="E35:E44">
    <cfRule type="cellIs" dxfId="585" priority="41" stopIfTrue="1" operator="equal">
      <formula>"-"</formula>
    </cfRule>
    <cfRule type="containsText" dxfId="584" priority="42" stopIfTrue="1" operator="containsText" text="leer">
      <formula>NOT(ISERROR(SEARCH("leer",E35)))</formula>
    </cfRule>
  </conditionalFormatting>
  <conditionalFormatting sqref="E35:E44">
    <cfRule type="cellIs" dxfId="583" priority="40" stopIfTrue="1" operator="equal">
      <formula>"-"</formula>
    </cfRule>
  </conditionalFormatting>
  <conditionalFormatting sqref="E32:E34">
    <cfRule type="cellIs" dxfId="582" priority="38" stopIfTrue="1" operator="equal">
      <formula>"-"</formula>
    </cfRule>
    <cfRule type="containsText" dxfId="581" priority="39" stopIfTrue="1" operator="containsText" text="leer">
      <formula>NOT(ISERROR(SEARCH("leer",E32)))</formula>
    </cfRule>
  </conditionalFormatting>
  <conditionalFormatting sqref="E32:E34">
    <cfRule type="cellIs" dxfId="580" priority="37" stopIfTrue="1" operator="equal">
      <formula>"-"</formula>
    </cfRule>
  </conditionalFormatting>
  <conditionalFormatting sqref="F38:J38">
    <cfRule type="cellIs" dxfId="579" priority="35" stopIfTrue="1" operator="equal">
      <formula>"-"</formula>
    </cfRule>
    <cfRule type="containsText" dxfId="578" priority="36" stopIfTrue="1" operator="containsText" text="leer">
      <formula>NOT(ISERROR(SEARCH("leer",F38)))</formula>
    </cfRule>
  </conditionalFormatting>
  <conditionalFormatting sqref="F38:J38">
    <cfRule type="cellIs" dxfId="577" priority="34" stopIfTrue="1" operator="equal">
      <formula>"-"</formula>
    </cfRule>
  </conditionalFormatting>
  <conditionalFormatting sqref="E52">
    <cfRule type="cellIs" dxfId="576" priority="32" stopIfTrue="1" operator="equal">
      <formula>"-"</formula>
    </cfRule>
    <cfRule type="containsText" dxfId="575" priority="33" stopIfTrue="1" operator="containsText" text="leer">
      <formula>NOT(ISERROR(SEARCH("leer",E52)))</formula>
    </cfRule>
  </conditionalFormatting>
  <conditionalFormatting sqref="E52">
    <cfRule type="cellIs" dxfId="574" priority="31" stopIfTrue="1" operator="equal">
      <formula>"-"</formula>
    </cfRule>
  </conditionalFormatting>
  <conditionalFormatting sqref="E53">
    <cfRule type="cellIs" dxfId="573" priority="29" stopIfTrue="1" operator="equal">
      <formula>"-"</formula>
    </cfRule>
    <cfRule type="containsText" dxfId="572" priority="30" stopIfTrue="1" operator="containsText" text="leer">
      <formula>NOT(ISERROR(SEARCH("leer",E53)))</formula>
    </cfRule>
  </conditionalFormatting>
  <conditionalFormatting sqref="E53">
    <cfRule type="cellIs" dxfId="571" priority="28" stopIfTrue="1" operator="equal">
      <formula>"-"</formula>
    </cfRule>
  </conditionalFormatting>
  <conditionalFormatting sqref="E16:E22">
    <cfRule type="cellIs" dxfId="570" priority="26" stopIfTrue="1" operator="equal">
      <formula>"-"</formula>
    </cfRule>
    <cfRule type="containsText" dxfId="569" priority="27" stopIfTrue="1" operator="containsText" text="leer">
      <formula>NOT(ISERROR(SEARCH("leer",E16)))</formula>
    </cfRule>
  </conditionalFormatting>
  <conditionalFormatting sqref="E16:E22">
    <cfRule type="cellIs" dxfId="568" priority="25" stopIfTrue="1" operator="equal">
      <formula>"-"</formula>
    </cfRule>
  </conditionalFormatting>
  <conditionalFormatting sqref="E12:J12 E7:J8">
    <cfRule type="cellIs" dxfId="567" priority="23" stopIfTrue="1" operator="equal">
      <formula>"-"</formula>
    </cfRule>
    <cfRule type="containsText" dxfId="566" priority="24" stopIfTrue="1" operator="containsText" text="leer">
      <formula>NOT(ISERROR(SEARCH("leer",E7)))</formula>
    </cfRule>
  </conditionalFormatting>
  <conditionalFormatting sqref="E12:J12 E7:J8">
    <cfRule type="cellIs" dxfId="565" priority="22" stopIfTrue="1" operator="equal">
      <formula>"-"</formula>
    </cfRule>
  </conditionalFormatting>
  <conditionalFormatting sqref="F13:H14">
    <cfRule type="cellIs" dxfId="564" priority="20" stopIfTrue="1" operator="equal">
      <formula>"-"</formula>
    </cfRule>
    <cfRule type="containsText" dxfId="563" priority="21" stopIfTrue="1" operator="containsText" text="leer">
      <formula>NOT(ISERROR(SEARCH("leer",F13)))</formula>
    </cfRule>
  </conditionalFormatting>
  <conditionalFormatting sqref="F13:H14">
    <cfRule type="cellIs" dxfId="562" priority="19" stopIfTrue="1" operator="equal">
      <formula>"-"</formula>
    </cfRule>
  </conditionalFormatting>
  <conditionalFormatting sqref="E13:E14">
    <cfRule type="cellIs" dxfId="561" priority="17" stopIfTrue="1" operator="equal">
      <formula>"-"</formula>
    </cfRule>
    <cfRule type="containsText" dxfId="560" priority="18" stopIfTrue="1" operator="containsText" text="leer">
      <formula>NOT(ISERROR(SEARCH("leer",E13)))</formula>
    </cfRule>
  </conditionalFormatting>
  <conditionalFormatting sqref="E13:E14">
    <cfRule type="cellIs" dxfId="559" priority="16" stopIfTrue="1" operator="equal">
      <formula>"-"</formula>
    </cfRule>
  </conditionalFormatting>
  <conditionalFormatting sqref="F10:H11">
    <cfRule type="cellIs" dxfId="558" priority="14" stopIfTrue="1" operator="equal">
      <formula>"-"</formula>
    </cfRule>
    <cfRule type="containsText" dxfId="557" priority="15" stopIfTrue="1" operator="containsText" text="leer">
      <formula>NOT(ISERROR(SEARCH("leer",F10)))</formula>
    </cfRule>
  </conditionalFormatting>
  <conditionalFormatting sqref="F10:H11">
    <cfRule type="cellIs" dxfId="556" priority="13" stopIfTrue="1" operator="equal">
      <formula>"-"</formula>
    </cfRule>
  </conditionalFormatting>
  <conditionalFormatting sqref="E10:E11">
    <cfRule type="cellIs" dxfId="555" priority="11" stopIfTrue="1" operator="equal">
      <formula>"-"</formula>
    </cfRule>
    <cfRule type="containsText" dxfId="554" priority="12" stopIfTrue="1" operator="containsText" text="leer">
      <formula>NOT(ISERROR(SEARCH("leer",E10)))</formula>
    </cfRule>
  </conditionalFormatting>
  <conditionalFormatting sqref="E10:E11">
    <cfRule type="cellIs" dxfId="553" priority="10" stopIfTrue="1" operator="equal">
      <formula>"-"</formula>
    </cfRule>
  </conditionalFormatting>
  <conditionalFormatting sqref="E15:J15">
    <cfRule type="cellIs" dxfId="552" priority="8" stopIfTrue="1" operator="equal">
      <formula>"-"</formula>
    </cfRule>
    <cfRule type="containsText" dxfId="551" priority="9" stopIfTrue="1" operator="containsText" text="leer">
      <formula>NOT(ISERROR(SEARCH("leer",E15)))</formula>
    </cfRule>
  </conditionalFormatting>
  <conditionalFormatting sqref="E15:J15">
    <cfRule type="cellIs" dxfId="550" priority="7" stopIfTrue="1" operator="equal">
      <formula>"-"</formula>
    </cfRule>
  </conditionalFormatting>
  <conditionalFormatting sqref="F9:H9">
    <cfRule type="cellIs" dxfId="549" priority="5" stopIfTrue="1" operator="equal">
      <formula>"-"</formula>
    </cfRule>
    <cfRule type="containsText" dxfId="548" priority="6" stopIfTrue="1" operator="containsText" text="leer">
      <formula>NOT(ISERROR(SEARCH("leer",F9)))</formula>
    </cfRule>
  </conditionalFormatting>
  <conditionalFormatting sqref="F9:H9">
    <cfRule type="cellIs" dxfId="547" priority="4" stopIfTrue="1" operator="equal">
      <formula>"-"</formula>
    </cfRule>
  </conditionalFormatting>
  <conditionalFormatting sqref="E9">
    <cfRule type="cellIs" dxfId="546" priority="2" stopIfTrue="1" operator="equal">
      <formula>"-"</formula>
    </cfRule>
    <cfRule type="containsText" dxfId="545" priority="3" stopIfTrue="1" operator="containsText" text="leer">
      <formula>NOT(ISERROR(SEARCH("leer",E9)))</formula>
    </cfRule>
  </conditionalFormatting>
  <conditionalFormatting sqref="E9">
    <cfRule type="cellIs" dxfId="544" priority="1" stopIfTrue="1" operator="equal">
      <formula>"-"</formula>
    </cfRule>
  </conditionalFormatting>
  <hyperlinks>
    <hyperlink ref="A1" location="Index!A1" display="zurück"/>
  </hyperlinks>
  <pageMargins left="0.79000000000000015" right="0.79000000000000015" top="0.98" bottom="0.98" header="0.51" footer="0.51"/>
  <pageSetup paperSize="9" scale="61" orientation="landscape" horizontalDpi="4294967292" verticalDpi="4294967292"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showRuler="0" zoomScale="70" zoomScaleNormal="70" workbookViewId="0"/>
  </sheetViews>
  <sheetFormatPr baseColWidth="10" defaultColWidth="11.42578125" defaultRowHeight="12.75" x14ac:dyDescent="0.2"/>
  <cols>
    <col min="1" max="1" width="80.140625" customWidth="1"/>
  </cols>
  <sheetData>
    <row r="1" spans="1:1" s="5" customFormat="1" x14ac:dyDescent="0.2">
      <c r="A1" s="92" t="s">
        <v>80</v>
      </c>
    </row>
    <row r="2" spans="1:1" s="5" customFormat="1" x14ac:dyDescent="0.2">
      <c r="A2" s="92"/>
    </row>
    <row r="3" spans="1:1" ht="15" x14ac:dyDescent="0.25">
      <c r="A3" s="108" t="s">
        <v>81</v>
      </c>
    </row>
    <row r="4" spans="1:1" ht="15" x14ac:dyDescent="0.25">
      <c r="A4" s="108"/>
    </row>
    <row r="5" spans="1:1" x14ac:dyDescent="0.2">
      <c r="A5" s="106" t="s">
        <v>82</v>
      </c>
    </row>
    <row r="6" spans="1:1" ht="25.5" x14ac:dyDescent="0.2">
      <c r="A6" s="105" t="s">
        <v>83</v>
      </c>
    </row>
    <row r="7" spans="1:1" x14ac:dyDescent="0.2">
      <c r="A7" s="105"/>
    </row>
    <row r="8" spans="1:1" x14ac:dyDescent="0.2">
      <c r="A8" s="106" t="s">
        <v>84</v>
      </c>
    </row>
    <row r="9" spans="1:1" ht="63.75" x14ac:dyDescent="0.2">
      <c r="A9" s="105" t="s">
        <v>85</v>
      </c>
    </row>
    <row r="10" spans="1:1" x14ac:dyDescent="0.2">
      <c r="A10" s="105"/>
    </row>
    <row r="11" spans="1:1" x14ac:dyDescent="0.2">
      <c r="A11" s="106" t="s">
        <v>86</v>
      </c>
    </row>
    <row r="12" spans="1:1" ht="38.25" x14ac:dyDescent="0.2">
      <c r="A12" s="105" t="s">
        <v>87</v>
      </c>
    </row>
    <row r="13" spans="1:1" x14ac:dyDescent="0.2">
      <c r="A13" s="105"/>
    </row>
    <row r="14" spans="1:1" x14ac:dyDescent="0.2">
      <c r="A14" s="106" t="s">
        <v>88</v>
      </c>
    </row>
    <row r="15" spans="1:1" ht="51" x14ac:dyDescent="0.2">
      <c r="A15" s="237" t="s">
        <v>89</v>
      </c>
    </row>
    <row r="16" spans="1:1" x14ac:dyDescent="0.2">
      <c r="A16" s="105"/>
    </row>
    <row r="17" spans="1:1" x14ac:dyDescent="0.2">
      <c r="A17" s="106" t="s">
        <v>90</v>
      </c>
    </row>
    <row r="18" spans="1:1" ht="25.5" x14ac:dyDescent="0.2">
      <c r="A18" s="105" t="s">
        <v>91</v>
      </c>
    </row>
    <row r="20" spans="1:1" x14ac:dyDescent="0.2">
      <c r="A20" s="106" t="s">
        <v>92</v>
      </c>
    </row>
    <row r="21" spans="1:1" ht="63.75" x14ac:dyDescent="0.2">
      <c r="A21" s="239" t="s">
        <v>93</v>
      </c>
    </row>
    <row r="32" spans="1:1" x14ac:dyDescent="0.2">
      <c r="A32" s="54"/>
    </row>
  </sheetData>
  <phoneticPr fontId="13" type="noConversion"/>
  <hyperlinks>
    <hyperlink ref="A1" location="Index!A1" display="zurück"/>
  </hyperlinks>
  <pageMargins left="0.78740157499999996" right="0.78740157499999996" top="0.984251969" bottom="0.984251969" header="0.5" footer="0.5"/>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49"/>
  <sheetViews>
    <sheetView showRuler="0" zoomScale="70" zoomScaleNormal="70" workbookViewId="0"/>
  </sheetViews>
  <sheetFormatPr baseColWidth="10" defaultColWidth="10.7109375" defaultRowHeight="12.75" x14ac:dyDescent="0.2"/>
  <cols>
    <col min="1" max="1" width="30.85546875" style="5" customWidth="1"/>
    <col min="2" max="2" width="23.28515625" style="5" bestFit="1" customWidth="1"/>
    <col min="3" max="3" width="9.140625" style="68" bestFit="1" customWidth="1"/>
    <col min="4" max="7" width="12.28515625" style="8" customWidth="1"/>
    <col min="8" max="8" width="11.42578125" style="8" customWidth="1"/>
    <col min="9" max="10" width="11.42578125" style="68" customWidth="1"/>
    <col min="11" max="12" width="11.42578125" style="8" customWidth="1"/>
    <col min="13" max="13" width="11.42578125" style="5" customWidth="1"/>
    <col min="14" max="15" width="11.42578125" style="8" customWidth="1"/>
    <col min="16" max="16384" width="10.7109375" style="5"/>
  </cols>
  <sheetData>
    <row r="1" spans="1:15" x14ac:dyDescent="0.2">
      <c r="A1" s="92" t="s">
        <v>2003</v>
      </c>
      <c r="C1" s="5"/>
      <c r="D1" s="5"/>
      <c r="E1" s="5"/>
      <c r="F1" s="5"/>
      <c r="G1" s="5"/>
      <c r="H1" s="5"/>
      <c r="I1" s="5"/>
      <c r="J1" s="5"/>
      <c r="K1" s="5"/>
      <c r="L1" s="5"/>
      <c r="N1" s="5"/>
      <c r="O1" s="5"/>
    </row>
    <row r="2" spans="1:15" x14ac:dyDescent="0.2">
      <c r="A2" s="92"/>
      <c r="C2" s="5"/>
      <c r="D2" s="5"/>
      <c r="E2" s="5"/>
      <c r="F2" s="5"/>
      <c r="G2" s="5"/>
      <c r="H2" s="5"/>
      <c r="I2" s="5"/>
      <c r="J2" s="5"/>
      <c r="K2" s="5"/>
      <c r="L2" s="5"/>
      <c r="N2" s="5"/>
      <c r="O2" s="5"/>
    </row>
    <row r="3" spans="1:15" s="4" customFormat="1" x14ac:dyDescent="0.2">
      <c r="A3" s="4" t="s">
        <v>2004</v>
      </c>
      <c r="C3" s="5" t="s">
        <v>2005</v>
      </c>
      <c r="D3" s="5" t="s">
        <v>2006</v>
      </c>
      <c r="E3" s="23">
        <v>2010</v>
      </c>
      <c r="F3" s="23">
        <v>2011</v>
      </c>
      <c r="G3" s="23">
        <v>2012</v>
      </c>
      <c r="H3" s="23">
        <v>2013</v>
      </c>
      <c r="I3" s="23">
        <v>2014</v>
      </c>
      <c r="J3" s="314">
        <v>2015</v>
      </c>
      <c r="K3" s="23"/>
      <c r="L3" s="23"/>
      <c r="M3" s="5"/>
      <c r="N3" s="23"/>
      <c r="O3" s="23"/>
    </row>
    <row r="4" spans="1:15" s="4" customFormat="1" x14ac:dyDescent="0.2">
      <c r="C4" s="5"/>
      <c r="D4" s="5"/>
      <c r="E4" s="23"/>
      <c r="F4" s="23"/>
      <c r="G4" s="23"/>
      <c r="H4" s="23"/>
      <c r="I4" s="23"/>
      <c r="J4" s="313"/>
      <c r="K4" s="23"/>
      <c r="L4" s="23"/>
      <c r="M4" s="5"/>
      <c r="N4" s="23"/>
      <c r="O4" s="23"/>
    </row>
    <row r="5" spans="1:15" s="4" customFormat="1" x14ac:dyDescent="0.2">
      <c r="A5" s="4" t="s">
        <v>2007</v>
      </c>
      <c r="C5" s="5"/>
      <c r="D5" s="5"/>
      <c r="E5" s="23"/>
      <c r="F5" s="23"/>
      <c r="G5" s="23"/>
      <c r="H5" s="23"/>
      <c r="I5" s="23"/>
      <c r="J5" s="313"/>
      <c r="K5" s="23"/>
      <c r="L5" s="23"/>
      <c r="M5" s="5"/>
      <c r="N5" s="23"/>
      <c r="O5" s="23"/>
    </row>
    <row r="6" spans="1:15" x14ac:dyDescent="0.2">
      <c r="A6" s="291" t="s">
        <v>2008</v>
      </c>
      <c r="B6" s="29" t="s">
        <v>2009</v>
      </c>
      <c r="D6" s="21" t="s">
        <v>2010</v>
      </c>
      <c r="E6" s="156">
        <v>4765.2794549999999</v>
      </c>
      <c r="F6" s="156">
        <v>4657.2703150000007</v>
      </c>
      <c r="G6" s="19">
        <v>4561.6817099999998</v>
      </c>
      <c r="H6" s="19">
        <v>3340.9802599999998</v>
      </c>
      <c r="I6" s="19">
        <v>3216.4902499999998</v>
      </c>
      <c r="J6" s="308">
        <v>3133</v>
      </c>
      <c r="K6" s="171"/>
      <c r="L6" s="171"/>
    </row>
    <row r="7" spans="1:15" x14ac:dyDescent="0.2">
      <c r="A7" s="292" t="s">
        <v>2011</v>
      </c>
      <c r="B7" s="29" t="s">
        <v>2012</v>
      </c>
      <c r="D7" s="131" t="s">
        <v>2013</v>
      </c>
      <c r="E7" s="294">
        <v>7.0887413779177999</v>
      </c>
      <c r="F7" s="294">
        <v>7.1768648133537001</v>
      </c>
      <c r="G7" s="293">
        <v>6.9982921495852999</v>
      </c>
      <c r="H7" s="293">
        <v>6.2381804674295998</v>
      </c>
      <c r="I7" s="293">
        <v>5.4119198713566998</v>
      </c>
      <c r="J7" s="391">
        <v>5</v>
      </c>
      <c r="K7" s="295"/>
      <c r="L7" s="295"/>
    </row>
    <row r="8" spans="1:15" x14ac:dyDescent="0.2">
      <c r="C8" s="5"/>
      <c r="D8" s="5"/>
      <c r="E8" s="5"/>
      <c r="F8" s="5"/>
      <c r="G8" s="5"/>
      <c r="H8" s="5"/>
      <c r="I8" s="5"/>
      <c r="J8" s="5"/>
      <c r="K8" s="5"/>
      <c r="L8" s="5"/>
      <c r="N8" s="5"/>
      <c r="O8" s="5"/>
    </row>
    <row r="9" spans="1:15" x14ac:dyDescent="0.2">
      <c r="A9" s="4"/>
      <c r="C9" s="5"/>
      <c r="D9" s="5"/>
      <c r="E9" s="5"/>
      <c r="F9" s="23"/>
      <c r="G9" s="23"/>
      <c r="H9" s="23"/>
      <c r="I9" s="23"/>
      <c r="J9" s="23"/>
      <c r="K9" s="23"/>
      <c r="L9" s="23"/>
      <c r="N9" s="5"/>
      <c r="O9" s="5"/>
    </row>
    <row r="10" spans="1:15" x14ac:dyDescent="0.2">
      <c r="A10" s="76"/>
      <c r="C10" s="5"/>
      <c r="D10" s="131"/>
      <c r="E10" s="131"/>
      <c r="F10" s="19"/>
      <c r="G10" s="19"/>
      <c r="H10" s="19"/>
      <c r="I10" s="19"/>
      <c r="J10" s="19"/>
      <c r="K10" s="19"/>
      <c r="L10" s="19"/>
      <c r="N10" s="5"/>
      <c r="O10" s="5"/>
    </row>
    <row r="11" spans="1:15" x14ac:dyDescent="0.2">
      <c r="A11" s="15"/>
      <c r="C11" s="5"/>
      <c r="D11" s="131"/>
      <c r="E11" s="131"/>
      <c r="F11" s="293"/>
      <c r="G11" s="293"/>
      <c r="H11" s="293"/>
      <c r="I11" s="294"/>
      <c r="J11" s="294"/>
      <c r="K11" s="5"/>
      <c r="L11" s="5"/>
      <c r="N11" s="5"/>
      <c r="O11" s="5"/>
    </row>
    <row r="12" spans="1:15" x14ac:dyDescent="0.2">
      <c r="C12" s="5"/>
      <c r="D12" s="5"/>
      <c r="E12" s="5"/>
      <c r="F12" s="5"/>
      <c r="G12" s="5"/>
      <c r="H12" s="5"/>
      <c r="I12" s="5"/>
      <c r="J12" s="5"/>
      <c r="K12" s="23"/>
      <c r="L12" s="23"/>
      <c r="N12" s="5"/>
      <c r="O12" s="5"/>
    </row>
    <row r="13" spans="1:15" x14ac:dyDescent="0.2">
      <c r="A13" s="4"/>
      <c r="B13" s="4"/>
      <c r="C13" s="29"/>
      <c r="D13" s="29"/>
      <c r="E13" s="29"/>
      <c r="F13" s="23"/>
      <c r="G13" s="23"/>
      <c r="H13" s="23"/>
      <c r="I13" s="23"/>
      <c r="J13" s="23"/>
      <c r="K13" s="19"/>
      <c r="L13" s="19"/>
      <c r="N13" s="5"/>
      <c r="O13" s="5"/>
    </row>
    <row r="14" spans="1:15" x14ac:dyDescent="0.2">
      <c r="A14" s="296"/>
      <c r="B14" s="29"/>
      <c r="C14" s="29"/>
      <c r="D14" s="131"/>
      <c r="E14" s="131"/>
      <c r="F14" s="170"/>
      <c r="G14" s="170"/>
      <c r="H14" s="170"/>
      <c r="I14" s="170"/>
      <c r="J14" s="170"/>
      <c r="K14" s="5"/>
      <c r="L14" s="5"/>
      <c r="N14" s="5"/>
      <c r="O14" s="5"/>
    </row>
    <row r="15" spans="1:15" x14ac:dyDescent="0.2">
      <c r="A15" s="29"/>
      <c r="B15" s="29"/>
      <c r="C15" s="29"/>
      <c r="D15" s="29"/>
      <c r="E15" s="29"/>
      <c r="F15" s="29"/>
      <c r="G15" s="29"/>
      <c r="H15" s="29"/>
      <c r="I15" s="29"/>
      <c r="J15" s="29"/>
      <c r="K15" s="23"/>
      <c r="L15" s="23"/>
      <c r="N15" s="5"/>
      <c r="O15" s="5"/>
    </row>
    <row r="16" spans="1:15" x14ac:dyDescent="0.2">
      <c r="K16" s="19"/>
      <c r="L16" s="19"/>
      <c r="N16" s="5"/>
      <c r="O16" s="5"/>
    </row>
    <row r="17" spans="1:15" x14ac:dyDescent="0.2">
      <c r="A17" s="29"/>
      <c r="K17" s="295"/>
      <c r="L17" s="295"/>
      <c r="N17" s="5"/>
      <c r="O17" s="5"/>
    </row>
    <row r="18" spans="1:15" x14ac:dyDescent="0.2">
      <c r="C18" s="5"/>
      <c r="D18" s="5"/>
      <c r="E18" s="5"/>
      <c r="F18" s="5"/>
      <c r="G18" s="5"/>
      <c r="H18" s="5"/>
      <c r="I18" s="5"/>
      <c r="J18" s="5"/>
      <c r="K18" s="5"/>
      <c r="L18" s="5"/>
      <c r="N18" s="5"/>
      <c r="O18" s="5"/>
    </row>
    <row r="19" spans="1:15" x14ac:dyDescent="0.2">
      <c r="C19" s="5"/>
      <c r="D19" s="5"/>
      <c r="E19" s="5"/>
      <c r="F19" s="5"/>
      <c r="G19" s="5"/>
      <c r="H19" s="5"/>
      <c r="I19" s="5"/>
      <c r="J19" s="5"/>
      <c r="K19" s="5"/>
      <c r="L19" s="5"/>
      <c r="N19" s="5"/>
      <c r="O19" s="5"/>
    </row>
    <row r="20" spans="1:15" x14ac:dyDescent="0.2">
      <c r="A20" s="29"/>
      <c r="K20" s="68"/>
      <c r="L20" s="68"/>
    </row>
    <row r="21" spans="1:15" x14ac:dyDescent="0.2">
      <c r="A21" s="29"/>
      <c r="D21" s="23"/>
      <c r="E21" s="23"/>
      <c r="F21" s="23"/>
      <c r="G21" s="23"/>
      <c r="H21" s="23"/>
      <c r="K21" s="68"/>
      <c r="L21" s="68"/>
    </row>
    <row r="22" spans="1:15" x14ac:dyDescent="0.2">
      <c r="K22" s="68"/>
      <c r="L22" s="68"/>
    </row>
    <row r="23" spans="1:15" x14ac:dyDescent="0.2">
      <c r="K23" s="68"/>
      <c r="L23" s="68"/>
    </row>
    <row r="24" spans="1:15" x14ac:dyDescent="0.2">
      <c r="K24" s="68"/>
      <c r="L24" s="68"/>
    </row>
    <row r="25" spans="1:15" x14ac:dyDescent="0.2">
      <c r="K25" s="68"/>
      <c r="L25" s="68"/>
    </row>
    <row r="26" spans="1:15" x14ac:dyDescent="0.2">
      <c r="K26" s="68"/>
      <c r="L26" s="68"/>
    </row>
    <row r="27" spans="1:15" x14ac:dyDescent="0.2">
      <c r="K27" s="68"/>
      <c r="L27" s="68"/>
    </row>
    <row r="28" spans="1:15" x14ac:dyDescent="0.2">
      <c r="K28" s="68"/>
      <c r="L28" s="68"/>
    </row>
    <row r="29" spans="1:15" x14ac:dyDescent="0.2">
      <c r="K29" s="68"/>
      <c r="L29" s="68"/>
    </row>
    <row r="30" spans="1:15" x14ac:dyDescent="0.2">
      <c r="K30" s="68"/>
      <c r="L30" s="68"/>
    </row>
    <row r="31" spans="1:15" x14ac:dyDescent="0.2">
      <c r="K31" s="68"/>
      <c r="L31" s="68"/>
    </row>
    <row r="32" spans="1:15" x14ac:dyDescent="0.2">
      <c r="K32" s="68"/>
      <c r="L32" s="68"/>
    </row>
    <row r="33" spans="1:12" x14ac:dyDescent="0.2">
      <c r="A33" s="29"/>
      <c r="K33" s="68"/>
      <c r="L33" s="68"/>
    </row>
    <row r="34" spans="1:12" x14ac:dyDescent="0.2">
      <c r="K34" s="68"/>
      <c r="L34" s="68"/>
    </row>
    <row r="35" spans="1:12" x14ac:dyDescent="0.2">
      <c r="K35" s="68"/>
      <c r="L35" s="68"/>
    </row>
    <row r="36" spans="1:12" x14ac:dyDescent="0.2">
      <c r="A36" s="29"/>
      <c r="K36" s="68"/>
      <c r="L36" s="68"/>
    </row>
    <row r="37" spans="1:12" x14ac:dyDescent="0.2">
      <c r="K37" s="68"/>
      <c r="L37" s="68"/>
    </row>
    <row r="38" spans="1:12" x14ac:dyDescent="0.2">
      <c r="K38" s="68"/>
      <c r="L38" s="68"/>
    </row>
    <row r="39" spans="1:12" x14ac:dyDescent="0.2">
      <c r="K39" s="68"/>
      <c r="L39" s="68"/>
    </row>
    <row r="40" spans="1:12" x14ac:dyDescent="0.2">
      <c r="K40" s="68"/>
      <c r="L40" s="68"/>
    </row>
    <row r="41" spans="1:12" x14ac:dyDescent="0.2">
      <c r="K41" s="68"/>
      <c r="L41" s="68"/>
    </row>
    <row r="42" spans="1:12" x14ac:dyDescent="0.2">
      <c r="K42" s="68"/>
      <c r="L42" s="68"/>
    </row>
    <row r="43" spans="1:12" x14ac:dyDescent="0.2">
      <c r="K43" s="68"/>
      <c r="L43" s="68"/>
    </row>
    <row r="44" spans="1:12" x14ac:dyDescent="0.2">
      <c r="K44" s="68"/>
      <c r="L44" s="68"/>
    </row>
    <row r="45" spans="1:12" x14ac:dyDescent="0.2">
      <c r="K45" s="68"/>
      <c r="L45" s="68"/>
    </row>
    <row r="46" spans="1:12" x14ac:dyDescent="0.2">
      <c r="K46" s="68"/>
      <c r="L46" s="68"/>
    </row>
    <row r="47" spans="1:12" x14ac:dyDescent="0.2">
      <c r="K47" s="68"/>
      <c r="L47" s="68"/>
    </row>
    <row r="48" spans="1:12" x14ac:dyDescent="0.2">
      <c r="K48" s="68"/>
      <c r="L48" s="68"/>
    </row>
    <row r="49" spans="11:12" x14ac:dyDescent="0.2">
      <c r="K49" s="68"/>
      <c r="L49" s="68"/>
    </row>
  </sheetData>
  <conditionalFormatting sqref="K10:L10 K13:L13 K16:L16">
    <cfRule type="cellIs" dxfId="543" priority="138" operator="equal">
      <formula>"-"</formula>
    </cfRule>
  </conditionalFormatting>
  <conditionalFormatting sqref="K10:L10 K13:L13 K16:L16">
    <cfRule type="cellIs" dxfId="542" priority="136" stopIfTrue="1" operator="equal">
      <formula>"-"</formula>
    </cfRule>
    <cfRule type="containsText" dxfId="541" priority="137" stopIfTrue="1" operator="containsText" text="leer">
      <formula>NOT(ISERROR(SEARCH("leer",K10)))</formula>
    </cfRule>
  </conditionalFormatting>
  <conditionalFormatting sqref="F14 F10">
    <cfRule type="cellIs" dxfId="540" priority="83" operator="equal">
      <formula>"-"</formula>
    </cfRule>
  </conditionalFormatting>
  <conditionalFormatting sqref="F14 F10">
    <cfRule type="cellIs" dxfId="539" priority="81" stopIfTrue="1" operator="equal">
      <formula>"-"</formula>
    </cfRule>
    <cfRule type="containsText" dxfId="538" priority="82" stopIfTrue="1" operator="containsText" text="leer">
      <formula>NOT(ISERROR(SEARCH("leer",F10)))</formula>
    </cfRule>
  </conditionalFormatting>
  <conditionalFormatting sqref="F14">
    <cfRule type="cellIs" dxfId="537" priority="80" operator="equal">
      <formula>"-"</formula>
    </cfRule>
  </conditionalFormatting>
  <conditionalFormatting sqref="F10">
    <cfRule type="cellIs" dxfId="536" priority="79" operator="equal">
      <formula>"-"</formula>
    </cfRule>
  </conditionalFormatting>
  <conditionalFormatting sqref="F11">
    <cfRule type="cellIs" dxfId="535" priority="78" operator="equal">
      <formula>"-"</formula>
    </cfRule>
  </conditionalFormatting>
  <conditionalFormatting sqref="F11">
    <cfRule type="cellIs" dxfId="534" priority="76" stopIfTrue="1" operator="equal">
      <formula>"-"</formula>
    </cfRule>
    <cfRule type="containsText" dxfId="533" priority="77" stopIfTrue="1" operator="containsText" text="leer">
      <formula>NOT(ISERROR(SEARCH("leer",F11)))</formula>
    </cfRule>
  </conditionalFormatting>
  <conditionalFormatting sqref="F10">
    <cfRule type="cellIs" dxfId="532" priority="75" operator="equal">
      <formula>"-"</formula>
    </cfRule>
  </conditionalFormatting>
  <conditionalFormatting sqref="F10">
    <cfRule type="cellIs" dxfId="531" priority="74" operator="equal">
      <formula>"-"</formula>
    </cfRule>
  </conditionalFormatting>
  <conditionalFormatting sqref="F11">
    <cfRule type="cellIs" dxfId="530" priority="73" operator="equal">
      <formula>"-"</formula>
    </cfRule>
  </conditionalFormatting>
  <conditionalFormatting sqref="F11">
    <cfRule type="cellIs" dxfId="529" priority="71" stopIfTrue="1" operator="equal">
      <formula>"-"</formula>
    </cfRule>
    <cfRule type="containsText" dxfId="528" priority="72" stopIfTrue="1" operator="containsText" text="leer">
      <formula>NOT(ISERROR(SEARCH("leer",F11)))</formula>
    </cfRule>
  </conditionalFormatting>
  <conditionalFormatting sqref="F11">
    <cfRule type="cellIs" dxfId="527" priority="70" operator="equal">
      <formula>"-"</formula>
    </cfRule>
  </conditionalFormatting>
  <conditionalFormatting sqref="F11">
    <cfRule type="cellIs" dxfId="526" priority="68" stopIfTrue="1" operator="equal">
      <formula>"-"</formula>
    </cfRule>
    <cfRule type="containsText" dxfId="525" priority="69" stopIfTrue="1" operator="containsText" text="leer">
      <formula>NOT(ISERROR(SEARCH("leer",F11)))</formula>
    </cfRule>
  </conditionalFormatting>
  <conditionalFormatting sqref="G14:J14 G10 H10:J11">
    <cfRule type="cellIs" dxfId="524" priority="55" operator="equal">
      <formula>"-"</formula>
    </cfRule>
  </conditionalFormatting>
  <conditionalFormatting sqref="G14:J14 G10:J10 H11:I11">
    <cfRule type="cellIs" dxfId="523" priority="53" stopIfTrue="1" operator="equal">
      <formula>"-"</formula>
    </cfRule>
    <cfRule type="containsText" dxfId="522" priority="54" stopIfTrue="1" operator="containsText" text="leer">
      <formula>NOT(ISERROR(SEARCH("leer",G10)))</formula>
    </cfRule>
  </conditionalFormatting>
  <conditionalFormatting sqref="G14">
    <cfRule type="cellIs" dxfId="521" priority="52" operator="equal">
      <formula>"-"</formula>
    </cfRule>
  </conditionalFormatting>
  <conditionalFormatting sqref="G10">
    <cfRule type="cellIs" dxfId="520" priority="51" operator="equal">
      <formula>"-"</formula>
    </cfRule>
  </conditionalFormatting>
  <conditionalFormatting sqref="G11">
    <cfRule type="cellIs" dxfId="519" priority="50" operator="equal">
      <formula>"-"</formula>
    </cfRule>
  </conditionalFormatting>
  <conditionalFormatting sqref="G11">
    <cfRule type="cellIs" dxfId="518" priority="48" stopIfTrue="1" operator="equal">
      <formula>"-"</formula>
    </cfRule>
    <cfRule type="containsText" dxfId="517" priority="49" stopIfTrue="1" operator="containsText" text="leer">
      <formula>NOT(ISERROR(SEARCH("leer",G11)))</formula>
    </cfRule>
  </conditionalFormatting>
  <conditionalFormatting sqref="G10">
    <cfRule type="cellIs" dxfId="516" priority="47" operator="equal">
      <formula>"-"</formula>
    </cfRule>
  </conditionalFormatting>
  <conditionalFormatting sqref="G10">
    <cfRule type="cellIs" dxfId="515" priority="46" operator="equal">
      <formula>"-"</formula>
    </cfRule>
  </conditionalFormatting>
  <conditionalFormatting sqref="G11">
    <cfRule type="cellIs" dxfId="514" priority="45" operator="equal">
      <formula>"-"</formula>
    </cfRule>
  </conditionalFormatting>
  <conditionalFormatting sqref="G11">
    <cfRule type="cellIs" dxfId="513" priority="43" stopIfTrue="1" operator="equal">
      <formula>"-"</formula>
    </cfRule>
    <cfRule type="containsText" dxfId="512" priority="44" stopIfTrue="1" operator="containsText" text="leer">
      <formula>NOT(ISERROR(SEARCH("leer",G11)))</formula>
    </cfRule>
  </conditionalFormatting>
  <conditionalFormatting sqref="G11">
    <cfRule type="cellIs" dxfId="511" priority="42" operator="equal">
      <formula>"-"</formula>
    </cfRule>
  </conditionalFormatting>
  <conditionalFormatting sqref="G11">
    <cfRule type="cellIs" dxfId="510" priority="40" stopIfTrue="1" operator="equal">
      <formula>"-"</formula>
    </cfRule>
    <cfRule type="containsText" dxfId="509" priority="41" stopIfTrue="1" operator="containsText" text="leer">
      <formula>NOT(ISERROR(SEARCH("leer",G11)))</formula>
    </cfRule>
  </conditionalFormatting>
  <conditionalFormatting sqref="F6">
    <cfRule type="cellIs" dxfId="508" priority="30" operator="equal">
      <formula>"-"</formula>
    </cfRule>
  </conditionalFormatting>
  <conditionalFormatting sqref="F6">
    <cfRule type="cellIs" dxfId="507" priority="28" stopIfTrue="1" operator="equal">
      <formula>"-"</formula>
    </cfRule>
    <cfRule type="containsText" dxfId="506" priority="29" stopIfTrue="1" operator="containsText" text="leer">
      <formula>NOT(ISERROR(SEARCH("leer",F6)))</formula>
    </cfRule>
  </conditionalFormatting>
  <conditionalFormatting sqref="F7">
    <cfRule type="cellIs" dxfId="505" priority="27" operator="equal">
      <formula>"-"</formula>
    </cfRule>
  </conditionalFormatting>
  <conditionalFormatting sqref="F7">
    <cfRule type="cellIs" dxfId="504" priority="25" stopIfTrue="1" operator="equal">
      <formula>"-"</formula>
    </cfRule>
    <cfRule type="containsText" dxfId="503" priority="26" stopIfTrue="1" operator="containsText" text="leer">
      <formula>NOT(ISERROR(SEARCH("leer",F7)))</formula>
    </cfRule>
  </conditionalFormatting>
  <conditionalFormatting sqref="F7">
    <cfRule type="cellIs" dxfId="502" priority="24" operator="equal">
      <formula>"-"</formula>
    </cfRule>
  </conditionalFormatting>
  <conditionalFormatting sqref="F7">
    <cfRule type="cellIs" dxfId="501" priority="22" stopIfTrue="1" operator="equal">
      <formula>"-"</formula>
    </cfRule>
    <cfRule type="containsText" dxfId="500" priority="23" stopIfTrue="1" operator="containsText" text="leer">
      <formula>NOT(ISERROR(SEARCH("leer",F7)))</formula>
    </cfRule>
  </conditionalFormatting>
  <conditionalFormatting sqref="H6:J7">
    <cfRule type="cellIs" dxfId="499" priority="21" operator="equal">
      <formula>"-"</formula>
    </cfRule>
  </conditionalFormatting>
  <conditionalFormatting sqref="H6:I7">
    <cfRule type="cellIs" dxfId="498" priority="19" stopIfTrue="1" operator="equal">
      <formula>"-"</formula>
    </cfRule>
    <cfRule type="containsText" dxfId="497" priority="20" stopIfTrue="1" operator="containsText" text="leer">
      <formula>NOT(ISERROR(SEARCH("leer",H6)))</formula>
    </cfRule>
  </conditionalFormatting>
  <conditionalFormatting sqref="G6">
    <cfRule type="cellIs" dxfId="496" priority="18" operator="equal">
      <formula>"-"</formula>
    </cfRule>
  </conditionalFormatting>
  <conditionalFormatting sqref="G6">
    <cfRule type="cellIs" dxfId="495" priority="16" stopIfTrue="1" operator="equal">
      <formula>"-"</formula>
    </cfRule>
    <cfRule type="containsText" dxfId="494" priority="17" stopIfTrue="1" operator="containsText" text="leer">
      <formula>NOT(ISERROR(SEARCH("leer",G6)))</formula>
    </cfRule>
  </conditionalFormatting>
  <conditionalFormatting sqref="G7">
    <cfRule type="cellIs" dxfId="493" priority="15" operator="equal">
      <formula>"-"</formula>
    </cfRule>
  </conditionalFormatting>
  <conditionalFormatting sqref="G7">
    <cfRule type="cellIs" dxfId="492" priority="13" stopIfTrue="1" operator="equal">
      <formula>"-"</formula>
    </cfRule>
    <cfRule type="containsText" dxfId="491" priority="14" stopIfTrue="1" operator="containsText" text="leer">
      <formula>NOT(ISERROR(SEARCH("leer",G7)))</formula>
    </cfRule>
  </conditionalFormatting>
  <conditionalFormatting sqref="G7">
    <cfRule type="cellIs" dxfId="490" priority="12" operator="equal">
      <formula>"-"</formula>
    </cfRule>
  </conditionalFormatting>
  <conditionalFormatting sqref="G7">
    <cfRule type="cellIs" dxfId="489" priority="10" stopIfTrue="1" operator="equal">
      <formula>"-"</formula>
    </cfRule>
    <cfRule type="containsText" dxfId="488" priority="11" stopIfTrue="1" operator="containsText" text="leer">
      <formula>NOT(ISERROR(SEARCH("leer",G7)))</formula>
    </cfRule>
  </conditionalFormatting>
  <conditionalFormatting sqref="E6">
    <cfRule type="cellIs" dxfId="487" priority="9" operator="equal">
      <formula>"-"</formula>
    </cfRule>
  </conditionalFormatting>
  <conditionalFormatting sqref="E6">
    <cfRule type="cellIs" dxfId="486" priority="7" stopIfTrue="1" operator="equal">
      <formula>"-"</formula>
    </cfRule>
    <cfRule type="containsText" dxfId="485" priority="8" stopIfTrue="1" operator="containsText" text="leer">
      <formula>NOT(ISERROR(SEARCH("leer",E6)))</formula>
    </cfRule>
  </conditionalFormatting>
  <conditionalFormatting sqref="E7">
    <cfRule type="cellIs" dxfId="484" priority="6" operator="equal">
      <formula>"-"</formula>
    </cfRule>
  </conditionalFormatting>
  <conditionalFormatting sqref="E7">
    <cfRule type="cellIs" dxfId="483" priority="4" stopIfTrue="1" operator="equal">
      <formula>"-"</formula>
    </cfRule>
    <cfRule type="containsText" dxfId="482" priority="5" stopIfTrue="1" operator="containsText" text="leer">
      <formula>NOT(ISERROR(SEARCH("leer",E7)))</formula>
    </cfRule>
  </conditionalFormatting>
  <conditionalFormatting sqref="E7">
    <cfRule type="cellIs" dxfId="481" priority="3" operator="equal">
      <formula>"-"</formula>
    </cfRule>
  </conditionalFormatting>
  <conditionalFormatting sqref="E7">
    <cfRule type="cellIs" dxfId="480" priority="1" stopIfTrue="1" operator="equal">
      <formula>"-"</formula>
    </cfRule>
    <cfRule type="containsText" dxfId="479" priority="2" stopIfTrue="1" operator="containsText" text="leer">
      <formula>NOT(ISERROR(SEARCH("leer",E7)))</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extLst>
    <ext xmlns:mx="http://schemas.microsoft.com/office/mac/excel/2008/main" uri="{64002731-A6B0-56B0-2670-7721B7C09600}">
      <mx:PLV Mode="0" OnePage="0" WScale="0"/>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16"/>
  <sheetViews>
    <sheetView showRuler="0" zoomScale="70" zoomScaleNormal="70" workbookViewId="0"/>
  </sheetViews>
  <sheetFormatPr baseColWidth="10" defaultColWidth="11.42578125" defaultRowHeight="12.75" x14ac:dyDescent="0.2"/>
  <cols>
    <col min="1" max="1" width="61" style="5" customWidth="1"/>
    <col min="2" max="2" width="5.42578125" style="5" customWidth="1"/>
    <col min="3" max="3" width="8.140625" style="8" customWidth="1"/>
    <col min="4" max="8" width="12.28515625" style="21" customWidth="1"/>
    <col min="9" max="10" width="11.42578125" style="8" customWidth="1"/>
    <col min="11" max="16384" width="11.42578125" style="5"/>
  </cols>
  <sheetData>
    <row r="1" spans="1:14" x14ac:dyDescent="0.2">
      <c r="A1" s="92" t="s">
        <v>2014</v>
      </c>
      <c r="C1" s="5"/>
      <c r="I1" s="5"/>
      <c r="J1" s="5"/>
    </row>
    <row r="2" spans="1:14" x14ac:dyDescent="0.2">
      <c r="A2" s="92"/>
      <c r="C2" s="5"/>
      <c r="I2" s="5"/>
      <c r="J2" s="5"/>
    </row>
    <row r="3" spans="1:14" x14ac:dyDescent="0.2">
      <c r="A3" s="4" t="s">
        <v>2015</v>
      </c>
      <c r="B3" s="29"/>
      <c r="C3" s="68" t="s">
        <v>2016</v>
      </c>
      <c r="D3" s="29" t="s">
        <v>2017</v>
      </c>
      <c r="E3" s="23">
        <v>2010</v>
      </c>
      <c r="F3" s="23">
        <v>2011</v>
      </c>
      <c r="G3" s="23">
        <v>2012</v>
      </c>
      <c r="H3" s="23">
        <v>2013</v>
      </c>
      <c r="I3" s="23">
        <v>2014</v>
      </c>
      <c r="J3" s="314">
        <v>2015</v>
      </c>
      <c r="K3" s="29"/>
      <c r="L3" s="29"/>
      <c r="M3" s="29"/>
      <c r="N3" s="29"/>
    </row>
    <row r="4" spans="1:14" x14ac:dyDescent="0.2">
      <c r="A4" s="4"/>
      <c r="B4" s="29"/>
      <c r="C4" s="68"/>
      <c r="D4" s="131"/>
      <c r="E4" s="23"/>
      <c r="F4" s="68"/>
      <c r="G4" s="131"/>
      <c r="H4" s="131"/>
      <c r="I4" s="131"/>
      <c r="J4" s="366"/>
      <c r="K4" s="29"/>
      <c r="L4" s="29"/>
      <c r="M4" s="29"/>
      <c r="N4" s="29"/>
    </row>
    <row r="5" spans="1:14" x14ac:dyDescent="0.2">
      <c r="A5" s="4" t="s">
        <v>2018</v>
      </c>
      <c r="B5" s="29"/>
      <c r="C5" s="68"/>
      <c r="D5" s="131"/>
      <c r="E5" s="68"/>
      <c r="F5" s="68"/>
      <c r="G5" s="131"/>
      <c r="H5" s="131"/>
      <c r="I5" s="131"/>
      <c r="J5" s="366"/>
      <c r="K5" s="29"/>
      <c r="L5" s="29"/>
      <c r="M5" s="29"/>
      <c r="N5" s="29"/>
    </row>
    <row r="6" spans="1:14" x14ac:dyDescent="0.2">
      <c r="A6" s="29" t="s">
        <v>2019</v>
      </c>
      <c r="B6" s="29" t="s">
        <v>2020</v>
      </c>
      <c r="C6" s="68" t="s">
        <v>2021</v>
      </c>
      <c r="D6" s="131" t="s">
        <v>2022</v>
      </c>
      <c r="E6" s="130">
        <f>2043.35175301386+6.56713941595773</f>
        <v>2049.9188924298178</v>
      </c>
      <c r="F6" s="130">
        <f>1989.82240318215+4.429035003793</f>
        <v>1994.251438185943</v>
      </c>
      <c r="G6" s="130">
        <v>1992.5804188307759</v>
      </c>
      <c r="H6" s="130">
        <v>1866.6615235279473</v>
      </c>
      <c r="I6" s="130">
        <v>1778.9272891792994</v>
      </c>
      <c r="J6" s="392">
        <v>1836.9172596897106</v>
      </c>
      <c r="K6" s="29"/>
      <c r="L6" s="29"/>
      <c r="M6" s="29"/>
      <c r="N6" s="29"/>
    </row>
    <row r="7" spans="1:14" x14ac:dyDescent="0.2">
      <c r="A7" s="29" t="s">
        <v>2023</v>
      </c>
      <c r="B7" s="29" t="s">
        <v>2024</v>
      </c>
      <c r="C7" s="68" t="s">
        <v>2025</v>
      </c>
      <c r="D7" s="131" t="s">
        <v>2026</v>
      </c>
      <c r="E7" s="130">
        <f>415.389125639544+5.87390779458727</f>
        <v>421.26303343413127</v>
      </c>
      <c r="F7" s="130">
        <f>405.655724862299+4.64397241587423</f>
        <v>410.2996972781732</v>
      </c>
      <c r="G7" s="130">
        <v>419.8899418668878</v>
      </c>
      <c r="H7" s="130">
        <v>367.50565341705214</v>
      </c>
      <c r="I7" s="130">
        <v>271.62611286755765</v>
      </c>
      <c r="J7" s="393">
        <v>398.12541437514068</v>
      </c>
      <c r="K7" s="29"/>
      <c r="L7" s="29"/>
      <c r="M7" s="29"/>
      <c r="N7" s="29"/>
    </row>
    <row r="8" spans="1:14" x14ac:dyDescent="0.2">
      <c r="A8" s="29" t="s">
        <v>2027</v>
      </c>
      <c r="B8" s="29" t="s">
        <v>2028</v>
      </c>
      <c r="C8" s="68" t="s">
        <v>2029</v>
      </c>
      <c r="D8" s="131" t="s">
        <v>2030</v>
      </c>
      <c r="E8" s="130">
        <f>355.274617146284+0.720485148135056</f>
        <v>355.9951022944191</v>
      </c>
      <c r="F8" s="130">
        <f>337.98657780295+0.401150228989816</f>
        <v>338.38772803193984</v>
      </c>
      <c r="G8" s="130">
        <v>330.12725063843516</v>
      </c>
      <c r="H8" s="130">
        <v>301.89848634655527</v>
      </c>
      <c r="I8" s="130">
        <v>259.12415307828644</v>
      </c>
      <c r="J8" s="392">
        <v>427.44439191721011</v>
      </c>
      <c r="K8" s="29"/>
      <c r="L8" s="29"/>
      <c r="M8" s="29"/>
      <c r="N8" s="29"/>
    </row>
    <row r="9" spans="1:14" x14ac:dyDescent="0.2">
      <c r="A9" s="29" t="s">
        <v>2031</v>
      </c>
      <c r="B9" s="29" t="s">
        <v>2032</v>
      </c>
      <c r="C9" s="68" t="s">
        <v>2033</v>
      </c>
      <c r="D9" s="131" t="s">
        <v>2034</v>
      </c>
      <c r="E9" s="130">
        <f>88.0489763279073+0.611316937575547</f>
        <v>88.660293265482849</v>
      </c>
      <c r="F9" s="130">
        <f>81.3234700871278+0.528391323914281</f>
        <v>81.85186141104208</v>
      </c>
      <c r="G9" s="130">
        <v>78.476720019186743</v>
      </c>
      <c r="H9" s="130">
        <v>83.428255580440606</v>
      </c>
      <c r="I9" s="130">
        <v>62.635064295777731</v>
      </c>
      <c r="J9" s="392">
        <v>69.162272717505914</v>
      </c>
      <c r="K9" s="29"/>
      <c r="L9" s="29"/>
      <c r="M9" s="29"/>
      <c r="N9" s="29"/>
    </row>
    <row r="10" spans="1:14" x14ac:dyDescent="0.2">
      <c r="A10" s="29"/>
      <c r="B10" s="29"/>
      <c r="C10" s="68"/>
      <c r="D10" s="10"/>
      <c r="E10" s="89"/>
      <c r="F10" s="126"/>
      <c r="G10" s="10"/>
      <c r="H10" s="126"/>
      <c r="I10" s="126"/>
      <c r="J10" s="394"/>
      <c r="K10" s="29"/>
      <c r="L10" s="29"/>
      <c r="M10" s="29"/>
      <c r="N10" s="29"/>
    </row>
    <row r="11" spans="1:14" x14ac:dyDescent="0.2">
      <c r="A11" s="4" t="s">
        <v>2035</v>
      </c>
      <c r="B11" s="29"/>
      <c r="C11" s="68"/>
      <c r="D11" s="131"/>
      <c r="E11" s="89"/>
      <c r="F11" s="68"/>
      <c r="G11" s="131"/>
      <c r="H11" s="68"/>
      <c r="I11" s="68"/>
      <c r="J11" s="392"/>
      <c r="K11" s="29"/>
      <c r="L11" s="29"/>
      <c r="M11" s="29"/>
      <c r="N11" s="29"/>
    </row>
    <row r="12" spans="1:14" x14ac:dyDescent="0.2">
      <c r="A12" s="29" t="s">
        <v>2036</v>
      </c>
      <c r="B12" s="29" t="s">
        <v>2037</v>
      </c>
      <c r="C12" s="68" t="s">
        <v>2038</v>
      </c>
      <c r="D12" s="131" t="s">
        <v>2039</v>
      </c>
      <c r="E12" s="130">
        <v>56.656749999999995</v>
      </c>
      <c r="F12" s="130">
        <v>56.216750000000005</v>
      </c>
      <c r="G12" s="68">
        <v>108</v>
      </c>
      <c r="H12" s="130">
        <v>106.6825</v>
      </c>
      <c r="I12" s="130">
        <v>53.605249999999998</v>
      </c>
      <c r="J12" s="392">
        <v>52.248352500000003</v>
      </c>
      <c r="K12" s="29"/>
      <c r="L12" s="29"/>
      <c r="M12" s="29"/>
      <c r="N12" s="29"/>
    </row>
    <row r="13" spans="1:14" x14ac:dyDescent="0.2">
      <c r="A13" s="29"/>
      <c r="B13" s="29"/>
      <c r="C13" s="68"/>
      <c r="D13" s="131"/>
      <c r="E13" s="131"/>
      <c r="F13" s="131"/>
      <c r="G13" s="131"/>
      <c r="H13" s="131"/>
      <c r="I13" s="68"/>
      <c r="J13" s="68"/>
      <c r="K13" s="29"/>
      <c r="L13" s="29"/>
      <c r="M13" s="29"/>
      <c r="N13" s="29"/>
    </row>
    <row r="14" spans="1:14" x14ac:dyDescent="0.2">
      <c r="A14" s="29"/>
      <c r="B14" s="29"/>
      <c r="C14" s="68"/>
      <c r="D14" s="131"/>
      <c r="E14" s="131"/>
      <c r="F14" s="131"/>
      <c r="G14" s="131"/>
      <c r="H14" s="131"/>
      <c r="I14" s="68"/>
      <c r="J14" s="68"/>
      <c r="K14" s="29"/>
      <c r="L14" s="29"/>
      <c r="M14" s="29"/>
      <c r="N14" s="29"/>
    </row>
    <row r="15" spans="1:14" x14ac:dyDescent="0.2">
      <c r="A15" s="29" t="s">
        <v>2040</v>
      </c>
      <c r="B15" s="29"/>
      <c r="C15" s="68"/>
      <c r="D15" s="131"/>
      <c r="E15" s="131"/>
      <c r="F15" s="131"/>
      <c r="G15" s="131"/>
      <c r="H15" s="131"/>
      <c r="I15" s="68"/>
      <c r="J15" s="68"/>
      <c r="K15" s="29"/>
      <c r="L15" s="29"/>
      <c r="M15" s="29"/>
      <c r="N15" s="29"/>
    </row>
    <row r="16" spans="1:14" x14ac:dyDescent="0.2">
      <c r="A16" s="29" t="s">
        <v>2041</v>
      </c>
    </row>
  </sheetData>
  <conditionalFormatting sqref="J10:J11">
    <cfRule type="cellIs" dxfId="478" priority="52" operator="equal">
      <formula>"-"</formula>
    </cfRule>
  </conditionalFormatting>
  <conditionalFormatting sqref="I6:I9">
    <cfRule type="cellIs" dxfId="477" priority="46" stopIfTrue="1" operator="equal">
      <formula>"-"</formula>
    </cfRule>
    <cfRule type="containsText" dxfId="476" priority="47" stopIfTrue="1" operator="containsText" text="leer">
      <formula>NOT(ISERROR(SEARCH("leer",I6)))</formula>
    </cfRule>
  </conditionalFormatting>
  <conditionalFormatting sqref="I6:J9">
    <cfRule type="cellIs" dxfId="475" priority="51" operator="equal">
      <formula>"-"</formula>
    </cfRule>
  </conditionalFormatting>
  <conditionalFormatting sqref="I6:I9">
    <cfRule type="cellIs" dxfId="474" priority="49" stopIfTrue="1" operator="equal">
      <formula>"-"</formula>
    </cfRule>
    <cfRule type="containsText" dxfId="473" priority="50" stopIfTrue="1" operator="containsText" text="leer">
      <formula>NOT(ISERROR(SEARCH("leer",I6)))</formula>
    </cfRule>
  </conditionalFormatting>
  <conditionalFormatting sqref="I6:J9">
    <cfRule type="cellIs" dxfId="472" priority="48" operator="equal">
      <formula>"-"</formula>
    </cfRule>
  </conditionalFormatting>
  <conditionalFormatting sqref="I12:J12">
    <cfRule type="cellIs" dxfId="471" priority="45" operator="equal">
      <formula>"-"</formula>
    </cfRule>
  </conditionalFormatting>
  <conditionalFormatting sqref="I12">
    <cfRule type="cellIs" dxfId="470" priority="43" stopIfTrue="1" operator="equal">
      <formula>"-"</formula>
    </cfRule>
    <cfRule type="containsText" dxfId="469" priority="44" stopIfTrue="1" operator="containsText" text="leer">
      <formula>NOT(ISERROR(SEARCH("leer",I12)))</formula>
    </cfRule>
  </conditionalFormatting>
  <conditionalFormatting sqref="I12:J12">
    <cfRule type="cellIs" dxfId="468" priority="42" operator="equal">
      <formula>"-"</formula>
    </cfRule>
  </conditionalFormatting>
  <conditionalFormatting sqref="I12">
    <cfRule type="cellIs" dxfId="467" priority="40" stopIfTrue="1" operator="equal">
      <formula>"-"</formula>
    </cfRule>
    <cfRule type="containsText" dxfId="466" priority="41" stopIfTrue="1" operator="containsText" text="leer">
      <formula>NOT(ISERROR(SEARCH("leer",I12)))</formula>
    </cfRule>
  </conditionalFormatting>
  <conditionalFormatting sqref="H6:H9">
    <cfRule type="cellIs" dxfId="465" priority="38" stopIfTrue="1" operator="equal">
      <formula>"-"</formula>
    </cfRule>
    <cfRule type="containsText" dxfId="464" priority="39" stopIfTrue="1" operator="containsText" text="leer">
      <formula>NOT(ISERROR(SEARCH("leer",H6)))</formula>
    </cfRule>
  </conditionalFormatting>
  <conditionalFormatting sqref="H6:H9">
    <cfRule type="cellIs" dxfId="463" priority="37" stopIfTrue="1" operator="equal">
      <formula>"-"</formula>
    </cfRule>
  </conditionalFormatting>
  <conditionalFormatting sqref="H6:H9">
    <cfRule type="cellIs" dxfId="462" priority="35" stopIfTrue="1" operator="equal">
      <formula>"-"</formula>
    </cfRule>
    <cfRule type="containsText" dxfId="461" priority="36" stopIfTrue="1" operator="containsText" text="leer">
      <formula>NOT(ISERROR(SEARCH("leer",H6)))</formula>
    </cfRule>
  </conditionalFormatting>
  <conditionalFormatting sqref="H6:H9">
    <cfRule type="cellIs" dxfId="460" priority="34" stopIfTrue="1" operator="equal">
      <formula>"-"</formula>
    </cfRule>
  </conditionalFormatting>
  <conditionalFormatting sqref="H12">
    <cfRule type="cellIs" dxfId="459" priority="32" stopIfTrue="1" operator="equal">
      <formula>"-"</formula>
    </cfRule>
    <cfRule type="containsText" dxfId="458" priority="33" stopIfTrue="1" operator="containsText" text="leer">
      <formula>NOT(ISERROR(SEARCH("leer",H12)))</formula>
    </cfRule>
  </conditionalFormatting>
  <conditionalFormatting sqref="H12">
    <cfRule type="cellIs" dxfId="457" priority="31" stopIfTrue="1" operator="equal">
      <formula>"-"</formula>
    </cfRule>
  </conditionalFormatting>
  <conditionalFormatting sqref="H12">
    <cfRule type="cellIs" dxfId="456" priority="29" stopIfTrue="1" operator="equal">
      <formula>"-"</formula>
    </cfRule>
    <cfRule type="containsText" dxfId="455" priority="30" stopIfTrue="1" operator="containsText" text="leer">
      <formula>NOT(ISERROR(SEARCH("leer",H12)))</formula>
    </cfRule>
  </conditionalFormatting>
  <conditionalFormatting sqref="H12">
    <cfRule type="cellIs" dxfId="454" priority="28" stopIfTrue="1" operator="equal">
      <formula>"-"</formula>
    </cfRule>
  </conditionalFormatting>
  <conditionalFormatting sqref="H6:H9">
    <cfRule type="cellIs" dxfId="453" priority="26" stopIfTrue="1" operator="equal">
      <formula>"-"</formula>
    </cfRule>
    <cfRule type="containsText" dxfId="452" priority="27" stopIfTrue="1" operator="containsText" text="leer">
      <formula>NOT(ISERROR(SEARCH("leer",H6)))</formula>
    </cfRule>
  </conditionalFormatting>
  <conditionalFormatting sqref="H6:H9">
    <cfRule type="cellIs" dxfId="451" priority="25" stopIfTrue="1" operator="equal">
      <formula>"-"</formula>
    </cfRule>
  </conditionalFormatting>
  <conditionalFormatting sqref="H6:H9">
    <cfRule type="cellIs" dxfId="450" priority="23" stopIfTrue="1" operator="equal">
      <formula>"-"</formula>
    </cfRule>
    <cfRule type="containsText" dxfId="449" priority="24" stopIfTrue="1" operator="containsText" text="leer">
      <formula>NOT(ISERROR(SEARCH("leer",H6)))</formula>
    </cfRule>
  </conditionalFormatting>
  <conditionalFormatting sqref="H6:H9">
    <cfRule type="cellIs" dxfId="448" priority="22" stopIfTrue="1" operator="equal">
      <formula>"-"</formula>
    </cfRule>
  </conditionalFormatting>
  <conditionalFormatting sqref="H12">
    <cfRule type="cellIs" dxfId="447" priority="20" stopIfTrue="1" operator="equal">
      <formula>"-"</formula>
    </cfRule>
    <cfRule type="containsText" dxfId="446" priority="21" stopIfTrue="1" operator="containsText" text="leer">
      <formula>NOT(ISERROR(SEARCH("leer",H12)))</formula>
    </cfRule>
  </conditionalFormatting>
  <conditionalFormatting sqref="H12">
    <cfRule type="cellIs" dxfId="445" priority="19" stopIfTrue="1" operator="equal">
      <formula>"-"</formula>
    </cfRule>
  </conditionalFormatting>
  <conditionalFormatting sqref="H12">
    <cfRule type="cellIs" dxfId="444" priority="17" stopIfTrue="1" operator="equal">
      <formula>"-"</formula>
    </cfRule>
    <cfRule type="containsText" dxfId="443" priority="18" stopIfTrue="1" operator="containsText" text="leer">
      <formula>NOT(ISERROR(SEARCH("leer",H12)))</formula>
    </cfRule>
  </conditionalFormatting>
  <conditionalFormatting sqref="H12">
    <cfRule type="cellIs" dxfId="442" priority="16" stopIfTrue="1" operator="equal">
      <formula>"-"</formula>
    </cfRule>
  </conditionalFormatting>
  <conditionalFormatting sqref="J10:J11 H6:J9 H12:J12">
    <cfRule type="cellIs" dxfId="441" priority="15" operator="equal">
      <formula>"-"</formula>
    </cfRule>
  </conditionalFormatting>
  <conditionalFormatting sqref="H6:I9 H12:I12">
    <cfRule type="cellIs" dxfId="440" priority="13" stopIfTrue="1" operator="equal">
      <formula>"-"</formula>
    </cfRule>
    <cfRule type="containsText" dxfId="439" priority="14" stopIfTrue="1" operator="containsText" text="leer">
      <formula>NOT(ISERROR(SEARCH("leer",H6)))</formula>
    </cfRule>
  </conditionalFormatting>
  <conditionalFormatting sqref="I6:J9">
    <cfRule type="cellIs" dxfId="438" priority="12" operator="equal">
      <formula>"-"</formula>
    </cfRule>
  </conditionalFormatting>
  <conditionalFormatting sqref="I6:I9">
    <cfRule type="cellIs" dxfId="437" priority="10" stopIfTrue="1" operator="equal">
      <formula>"-"</formula>
    </cfRule>
    <cfRule type="containsText" dxfId="436" priority="11" stopIfTrue="1" operator="containsText" text="leer">
      <formula>NOT(ISERROR(SEARCH("leer",I6)))</formula>
    </cfRule>
  </conditionalFormatting>
  <conditionalFormatting sqref="G12 G6:G9">
    <cfRule type="cellIs" dxfId="435" priority="9" operator="equal">
      <formula>"-"</formula>
    </cfRule>
  </conditionalFormatting>
  <conditionalFormatting sqref="G12 G6:G9">
    <cfRule type="cellIs" dxfId="434" priority="7" stopIfTrue="1" operator="equal">
      <formula>"-"</formula>
    </cfRule>
    <cfRule type="containsText" dxfId="433" priority="8" stopIfTrue="1" operator="containsText" text="leer">
      <formula>NOT(ISERROR(SEARCH("leer",G6)))</formula>
    </cfRule>
  </conditionalFormatting>
  <conditionalFormatting sqref="F12 F6:F9">
    <cfRule type="cellIs" dxfId="432" priority="6" operator="equal">
      <formula>"-"</formula>
    </cfRule>
  </conditionalFormatting>
  <conditionalFormatting sqref="F12 F6:F9">
    <cfRule type="cellIs" dxfId="431" priority="4" stopIfTrue="1" operator="equal">
      <formula>"-"</formula>
    </cfRule>
    <cfRule type="containsText" dxfId="430" priority="5" stopIfTrue="1" operator="containsText" text="leer">
      <formula>NOT(ISERROR(SEARCH("leer",F6)))</formula>
    </cfRule>
  </conditionalFormatting>
  <conditionalFormatting sqref="E12 E6 E8:E9">
    <cfRule type="cellIs" dxfId="429" priority="3" operator="equal">
      <formula>"-"</formula>
    </cfRule>
  </conditionalFormatting>
  <conditionalFormatting sqref="E12 E6 E8:E9">
    <cfRule type="cellIs" dxfId="428" priority="1" stopIfTrue="1" operator="equal">
      <formula>"-"</formula>
    </cfRule>
    <cfRule type="containsText" dxfId="427" priority="2" stopIfTrue="1" operator="containsText" text="leer">
      <formula>NOT(ISERROR(SEARCH("leer",E6)))</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extLst>
    <ext xmlns:mx="http://schemas.microsoft.com/office/mac/excel/2008/main" uri="{64002731-A6B0-56B0-2670-7721B7C09600}">
      <mx:PLV Mode="0" OnePage="0" WScale="0"/>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4"/>
  <sheetViews>
    <sheetView showRuler="0" zoomScale="70" zoomScaleNormal="70" workbookViewId="0">
      <selection activeCell="M46" sqref="M46"/>
    </sheetView>
  </sheetViews>
  <sheetFormatPr baseColWidth="10" defaultColWidth="11.42578125" defaultRowHeight="12.75" x14ac:dyDescent="0.2"/>
  <cols>
    <col min="1" max="1" width="34.28515625" style="5" customWidth="1"/>
    <col min="2" max="2" width="12.85546875" style="5" customWidth="1"/>
    <col min="3" max="3" width="11.42578125" style="5"/>
    <col min="4" max="5" width="12.28515625" style="8" customWidth="1"/>
    <col min="6" max="8" width="11.42578125" style="8" customWidth="1"/>
    <col min="9" max="10" width="11.42578125" style="5" customWidth="1"/>
    <col min="11" max="16384" width="11.42578125" style="5"/>
  </cols>
  <sheetData>
    <row r="1" spans="1:12" x14ac:dyDescent="0.2">
      <c r="A1" s="92" t="s">
        <v>2042</v>
      </c>
      <c r="D1" s="5"/>
      <c r="E1" s="5"/>
      <c r="F1" s="5"/>
      <c r="G1" s="5"/>
      <c r="H1" s="5"/>
    </row>
    <row r="2" spans="1:12" x14ac:dyDescent="0.2">
      <c r="A2" s="247"/>
      <c r="D2" s="5"/>
      <c r="E2" s="5"/>
      <c r="F2" s="5"/>
      <c r="G2" s="5"/>
      <c r="H2" s="5"/>
    </row>
    <row r="3" spans="1:12" x14ac:dyDescent="0.2">
      <c r="A3" s="122" t="s">
        <v>2043</v>
      </c>
      <c r="B3" s="4"/>
      <c r="C3" s="5" t="s">
        <v>2044</v>
      </c>
      <c r="D3" s="5" t="s">
        <v>2045</v>
      </c>
      <c r="E3" s="23">
        <v>2010</v>
      </c>
      <c r="F3" s="23">
        <v>2011</v>
      </c>
      <c r="G3" s="23">
        <v>2012</v>
      </c>
      <c r="H3" s="23">
        <v>2013</v>
      </c>
      <c r="I3" s="4">
        <v>2014</v>
      </c>
      <c r="J3" s="314">
        <v>2015</v>
      </c>
    </row>
    <row r="4" spans="1:12" x14ac:dyDescent="0.2">
      <c r="A4" s="12"/>
      <c r="C4" s="8"/>
      <c r="I4" s="8"/>
      <c r="J4" s="307"/>
    </row>
    <row r="5" spans="1:12" x14ac:dyDescent="0.2">
      <c r="A5" s="176" t="s">
        <v>2046</v>
      </c>
      <c r="B5" s="29" t="s">
        <v>2047</v>
      </c>
      <c r="C5" s="29"/>
      <c r="D5" s="68" t="s">
        <v>2048</v>
      </c>
      <c r="E5" s="18"/>
      <c r="F5" s="18">
        <v>52154</v>
      </c>
      <c r="G5" s="18">
        <v>50306</v>
      </c>
      <c r="H5" s="18">
        <v>48250</v>
      </c>
      <c r="I5" s="19">
        <v>45029</v>
      </c>
      <c r="J5" s="398">
        <v>47173</v>
      </c>
    </row>
    <row r="6" spans="1:12" x14ac:dyDescent="0.2">
      <c r="A6" s="176" t="s">
        <v>2049</v>
      </c>
      <c r="B6" s="29" t="s">
        <v>2050</v>
      </c>
      <c r="C6" s="29"/>
      <c r="D6" s="68" t="s">
        <v>2051</v>
      </c>
      <c r="E6" s="18"/>
      <c r="F6" s="18">
        <v>342</v>
      </c>
      <c r="G6" s="18">
        <v>339</v>
      </c>
      <c r="H6" s="18">
        <v>340</v>
      </c>
      <c r="I6" s="19">
        <v>492</v>
      </c>
      <c r="J6" s="398">
        <v>2246</v>
      </c>
    </row>
    <row r="7" spans="1:12" x14ac:dyDescent="0.2">
      <c r="A7" s="5" t="s">
        <v>2052</v>
      </c>
      <c r="B7" s="5" t="s">
        <v>2053</v>
      </c>
      <c r="D7" s="68" t="s">
        <v>2054</v>
      </c>
      <c r="E7" s="18">
        <v>3082.31781</v>
      </c>
      <c r="F7" s="18">
        <v>3282.8308080000002</v>
      </c>
      <c r="G7" s="19">
        <v>3366.2399120199998</v>
      </c>
      <c r="H7" s="19">
        <v>3379.8509565500003</v>
      </c>
      <c r="I7" s="19">
        <v>3399.09152606</v>
      </c>
      <c r="J7" s="398">
        <v>4752</v>
      </c>
      <c r="L7" s="31"/>
    </row>
    <row r="8" spans="1:12" x14ac:dyDescent="0.2">
      <c r="A8" s="252"/>
      <c r="B8" s="249"/>
      <c r="C8" s="249"/>
      <c r="I8" s="249"/>
      <c r="J8" s="249"/>
      <c r="L8" s="31"/>
    </row>
    <row r="9" spans="1:12" x14ac:dyDescent="0.2">
      <c r="A9" s="191"/>
      <c r="B9" s="194"/>
      <c r="C9" s="194"/>
      <c r="D9" s="194"/>
      <c r="E9" s="194"/>
      <c r="F9" s="194"/>
      <c r="G9" s="194"/>
      <c r="H9" s="194"/>
      <c r="I9" s="8"/>
      <c r="J9" s="8"/>
      <c r="L9" s="31"/>
    </row>
    <row r="10" spans="1:12" x14ac:dyDescent="0.2">
      <c r="A10" s="21"/>
      <c r="C10" s="8"/>
      <c r="D10" s="23"/>
      <c r="E10" s="23"/>
      <c r="F10" s="23"/>
      <c r="G10" s="23"/>
      <c r="H10" s="23"/>
      <c r="I10" s="8"/>
      <c r="J10" s="8"/>
      <c r="L10" s="31"/>
    </row>
    <row r="11" spans="1:12" x14ac:dyDescent="0.2">
      <c r="A11" s="12"/>
      <c r="C11" s="8"/>
      <c r="I11" s="8"/>
      <c r="J11" s="8"/>
      <c r="L11" s="31"/>
    </row>
    <row r="12" spans="1:12" x14ac:dyDescent="0.2">
      <c r="A12" s="416"/>
      <c r="B12" s="416"/>
      <c r="C12" s="8"/>
      <c r="I12" s="8"/>
      <c r="J12" s="8"/>
      <c r="L12" s="31"/>
    </row>
    <row r="13" spans="1:12" x14ac:dyDescent="0.2">
      <c r="A13" s="12"/>
      <c r="C13" s="8"/>
      <c r="I13" s="8"/>
      <c r="J13" s="8"/>
    </row>
    <row r="14" spans="1:12" x14ac:dyDescent="0.2">
      <c r="A14" s="12"/>
      <c r="C14" s="8"/>
      <c r="I14" s="8"/>
      <c r="J14" s="8"/>
    </row>
    <row r="15" spans="1:12" x14ac:dyDescent="0.2">
      <c r="A15" s="12"/>
      <c r="C15" s="8"/>
      <c r="I15" s="8"/>
      <c r="J15" s="8"/>
    </row>
    <row r="16" spans="1:12" x14ac:dyDescent="0.2">
      <c r="A16" s="12"/>
      <c r="C16" s="8"/>
      <c r="I16" s="8"/>
      <c r="J16" s="8"/>
    </row>
    <row r="17" spans="1:10" x14ac:dyDescent="0.2">
      <c r="A17" s="12"/>
      <c r="C17" s="8"/>
      <c r="I17" s="8"/>
      <c r="J17" s="8"/>
    </row>
    <row r="18" spans="1:10" x14ac:dyDescent="0.2">
      <c r="A18" s="12"/>
      <c r="C18" s="8"/>
      <c r="I18" s="8"/>
      <c r="J18" s="8"/>
    </row>
    <row r="19" spans="1:10" x14ac:dyDescent="0.2">
      <c r="A19" s="12"/>
      <c r="C19" s="8"/>
      <c r="I19" s="8"/>
      <c r="J19" s="8"/>
    </row>
    <row r="20" spans="1:10" x14ac:dyDescent="0.2">
      <c r="A20" s="12"/>
      <c r="C20" s="8"/>
      <c r="I20" s="8"/>
      <c r="J20" s="8"/>
    </row>
    <row r="21" spans="1:10" x14ac:dyDescent="0.2">
      <c r="A21" s="12"/>
      <c r="C21" s="8"/>
      <c r="I21" s="8"/>
      <c r="J21" s="8"/>
    </row>
    <row r="22" spans="1:10" x14ac:dyDescent="0.2">
      <c r="A22" s="12"/>
      <c r="C22" s="8"/>
      <c r="I22" s="8"/>
      <c r="J22" s="8"/>
    </row>
    <row r="23" spans="1:10" x14ac:dyDescent="0.2">
      <c r="A23" s="12"/>
      <c r="C23" s="8"/>
      <c r="I23" s="8"/>
      <c r="J23" s="8"/>
    </row>
    <row r="24" spans="1:10" x14ac:dyDescent="0.2">
      <c r="A24" s="12"/>
      <c r="C24" s="8"/>
      <c r="I24" s="8"/>
      <c r="J24" s="8"/>
    </row>
    <row r="25" spans="1:10" x14ac:dyDescent="0.2">
      <c r="A25" s="12"/>
      <c r="C25" s="8"/>
      <c r="I25" s="8"/>
      <c r="J25" s="8"/>
    </row>
    <row r="26" spans="1:10" x14ac:dyDescent="0.2">
      <c r="A26" s="12"/>
      <c r="C26" s="8"/>
      <c r="I26" s="8"/>
      <c r="J26" s="8"/>
    </row>
    <row r="27" spans="1:10" x14ac:dyDescent="0.2">
      <c r="A27" s="12"/>
      <c r="C27" s="8"/>
      <c r="I27" s="8"/>
      <c r="J27" s="8"/>
    </row>
    <row r="28" spans="1:10" x14ac:dyDescent="0.2">
      <c r="A28" s="12"/>
      <c r="C28" s="8"/>
      <c r="I28" s="8"/>
      <c r="J28" s="8"/>
    </row>
    <row r="29" spans="1:10" x14ac:dyDescent="0.2">
      <c r="A29" s="12"/>
      <c r="C29" s="8"/>
      <c r="I29" s="8"/>
      <c r="J29" s="8"/>
    </row>
    <row r="30" spans="1:10" x14ac:dyDescent="0.2">
      <c r="A30" s="12"/>
      <c r="C30" s="8"/>
      <c r="I30" s="8"/>
      <c r="J30" s="8"/>
    </row>
    <row r="31" spans="1:10" x14ac:dyDescent="0.2">
      <c r="A31" s="12"/>
      <c r="C31" s="8"/>
      <c r="I31" s="8"/>
      <c r="J31" s="8"/>
    </row>
    <row r="32" spans="1:10" x14ac:dyDescent="0.2">
      <c r="A32" s="12"/>
      <c r="C32" s="8"/>
      <c r="I32" s="8"/>
      <c r="J32" s="8"/>
    </row>
    <row r="33" spans="1:10" x14ac:dyDescent="0.2">
      <c r="A33" s="12"/>
      <c r="C33" s="8"/>
      <c r="I33" s="8"/>
      <c r="J33" s="8"/>
    </row>
    <row r="34" spans="1:10" x14ac:dyDescent="0.2">
      <c r="A34" s="12"/>
      <c r="C34" s="8"/>
      <c r="I34" s="8"/>
      <c r="J34" s="8"/>
    </row>
    <row r="35" spans="1:10" x14ac:dyDescent="0.2">
      <c r="A35" s="12"/>
      <c r="C35" s="8"/>
      <c r="I35" s="8"/>
      <c r="J35" s="8"/>
    </row>
    <row r="36" spans="1:10" x14ac:dyDescent="0.2">
      <c r="A36" s="12"/>
      <c r="C36" s="8"/>
      <c r="I36" s="8"/>
      <c r="J36" s="8"/>
    </row>
    <row r="37" spans="1:10" x14ac:dyDescent="0.2">
      <c r="A37" s="12"/>
      <c r="C37" s="8"/>
      <c r="I37" s="8"/>
      <c r="J37" s="8"/>
    </row>
    <row r="38" spans="1:10" x14ac:dyDescent="0.2">
      <c r="A38" s="12"/>
      <c r="C38" s="8"/>
      <c r="I38" s="8"/>
      <c r="J38" s="8"/>
    </row>
    <row r="39" spans="1:10" x14ac:dyDescent="0.2">
      <c r="A39" s="12"/>
      <c r="C39" s="8"/>
      <c r="I39" s="8"/>
      <c r="J39" s="8"/>
    </row>
    <row r="40" spans="1:10" x14ac:dyDescent="0.2">
      <c r="A40" s="12"/>
      <c r="C40" s="8"/>
      <c r="I40" s="8"/>
      <c r="J40" s="8"/>
    </row>
    <row r="41" spans="1:10" x14ac:dyDescent="0.2">
      <c r="A41" s="12"/>
      <c r="C41" s="8"/>
      <c r="I41" s="8"/>
      <c r="J41" s="8"/>
    </row>
    <row r="42" spans="1:10" x14ac:dyDescent="0.2">
      <c r="A42" s="12"/>
      <c r="C42" s="8"/>
      <c r="I42" s="8"/>
      <c r="J42" s="8"/>
    </row>
    <row r="43" spans="1:10" x14ac:dyDescent="0.2">
      <c r="A43" s="12"/>
      <c r="C43" s="8"/>
      <c r="I43" s="8"/>
      <c r="J43" s="8"/>
    </row>
    <row r="44" spans="1:10" x14ac:dyDescent="0.2">
      <c r="A44" s="12"/>
      <c r="C44" s="8"/>
      <c r="I44" s="8"/>
      <c r="J44" s="8"/>
    </row>
    <row r="45" spans="1:10" x14ac:dyDescent="0.2">
      <c r="A45" s="12"/>
      <c r="C45" s="8"/>
      <c r="I45" s="8"/>
      <c r="J45" s="8"/>
    </row>
    <row r="46" spans="1:10" x14ac:dyDescent="0.2">
      <c r="A46" s="12"/>
      <c r="C46" s="8"/>
      <c r="I46" s="8"/>
      <c r="J46" s="8"/>
    </row>
    <row r="47" spans="1:10" x14ac:dyDescent="0.2">
      <c r="A47" s="12"/>
      <c r="C47" s="8"/>
      <c r="I47" s="8"/>
      <c r="J47" s="8"/>
    </row>
    <row r="48" spans="1:10" x14ac:dyDescent="0.2">
      <c r="A48" s="12"/>
      <c r="C48" s="8"/>
      <c r="I48" s="8"/>
      <c r="J48" s="8"/>
    </row>
    <row r="49" spans="1:10" x14ac:dyDescent="0.2">
      <c r="A49" s="12"/>
      <c r="C49" s="8"/>
      <c r="I49" s="8"/>
      <c r="J49" s="8"/>
    </row>
    <row r="50" spans="1:10" x14ac:dyDescent="0.2">
      <c r="A50" s="12"/>
      <c r="C50" s="8"/>
      <c r="I50" s="8"/>
      <c r="J50" s="8"/>
    </row>
    <row r="51" spans="1:10" x14ac:dyDescent="0.2">
      <c r="A51" s="12"/>
      <c r="C51" s="8"/>
      <c r="I51" s="8"/>
      <c r="J51" s="8"/>
    </row>
    <row r="52" spans="1:10" x14ac:dyDescent="0.2">
      <c r="A52" s="12"/>
      <c r="C52" s="8"/>
      <c r="I52" s="8"/>
      <c r="J52" s="8"/>
    </row>
    <row r="53" spans="1:10" x14ac:dyDescent="0.2">
      <c r="A53" s="12"/>
      <c r="C53" s="8"/>
      <c r="I53" s="8"/>
      <c r="J53" s="8"/>
    </row>
    <row r="54" spans="1:10" x14ac:dyDescent="0.2">
      <c r="A54" s="12"/>
      <c r="C54" s="8"/>
      <c r="I54" s="8"/>
      <c r="J54" s="8"/>
    </row>
    <row r="55" spans="1:10" x14ac:dyDescent="0.2">
      <c r="A55" s="12"/>
      <c r="C55" s="8"/>
      <c r="I55" s="8"/>
      <c r="J55" s="8"/>
    </row>
    <row r="56" spans="1:10" x14ac:dyDescent="0.2">
      <c r="A56" s="12"/>
      <c r="C56" s="8"/>
      <c r="I56" s="8"/>
      <c r="J56" s="8"/>
    </row>
    <row r="57" spans="1:10" x14ac:dyDescent="0.2">
      <c r="A57" s="12"/>
      <c r="C57" s="8"/>
      <c r="I57" s="8"/>
      <c r="J57" s="8"/>
    </row>
    <row r="58" spans="1:10" x14ac:dyDescent="0.2">
      <c r="A58" s="12"/>
      <c r="C58" s="8"/>
      <c r="I58" s="8"/>
      <c r="J58" s="8"/>
    </row>
    <row r="59" spans="1:10" x14ac:dyDescent="0.2">
      <c r="A59" s="12"/>
      <c r="C59" s="8"/>
      <c r="I59" s="8"/>
      <c r="J59" s="8"/>
    </row>
    <row r="60" spans="1:10" x14ac:dyDescent="0.2">
      <c r="A60" s="12"/>
      <c r="C60" s="8"/>
      <c r="I60" s="8"/>
      <c r="J60" s="8"/>
    </row>
    <row r="61" spans="1:10" x14ac:dyDescent="0.2">
      <c r="A61" s="12"/>
      <c r="C61" s="8"/>
      <c r="I61" s="8"/>
      <c r="J61" s="8"/>
    </row>
    <row r="62" spans="1:10" x14ac:dyDescent="0.2">
      <c r="A62" s="12"/>
      <c r="C62" s="8"/>
      <c r="I62" s="8"/>
      <c r="J62" s="8"/>
    </row>
    <row r="63" spans="1:10" x14ac:dyDescent="0.2">
      <c r="A63" s="12"/>
      <c r="C63" s="8"/>
      <c r="I63" s="8"/>
      <c r="J63" s="8"/>
    </row>
    <row r="64" spans="1:10" x14ac:dyDescent="0.2">
      <c r="A64" s="12"/>
      <c r="C64" s="8"/>
      <c r="I64" s="8"/>
      <c r="J64" s="8"/>
    </row>
    <row r="65" spans="1:10" x14ac:dyDescent="0.2">
      <c r="A65" s="12"/>
      <c r="C65" s="8"/>
      <c r="I65" s="8"/>
      <c r="J65" s="8"/>
    </row>
    <row r="66" spans="1:10" x14ac:dyDescent="0.2">
      <c r="A66" s="12"/>
      <c r="C66" s="8"/>
      <c r="I66" s="8"/>
      <c r="J66" s="8"/>
    </row>
    <row r="67" spans="1:10" x14ac:dyDescent="0.2">
      <c r="A67" s="12"/>
      <c r="C67" s="8"/>
      <c r="I67" s="8"/>
      <c r="J67" s="8"/>
    </row>
    <row r="68" spans="1:10" x14ac:dyDescent="0.2">
      <c r="A68" s="12"/>
      <c r="C68" s="8"/>
      <c r="I68" s="8"/>
      <c r="J68" s="8"/>
    </row>
    <row r="69" spans="1:10" x14ac:dyDescent="0.2">
      <c r="A69" s="12"/>
      <c r="C69" s="8"/>
      <c r="I69" s="8"/>
      <c r="J69" s="8"/>
    </row>
    <row r="70" spans="1:10" x14ac:dyDescent="0.2">
      <c r="A70" s="12"/>
      <c r="C70" s="8"/>
      <c r="I70" s="8"/>
      <c r="J70" s="8"/>
    </row>
    <row r="71" spans="1:10" x14ac:dyDescent="0.2">
      <c r="A71" s="12"/>
      <c r="C71" s="8"/>
      <c r="I71" s="8"/>
      <c r="J71" s="8"/>
    </row>
    <row r="72" spans="1:10" x14ac:dyDescent="0.2">
      <c r="A72" s="12"/>
      <c r="C72" s="8"/>
      <c r="I72" s="8"/>
      <c r="J72" s="8"/>
    </row>
    <row r="73" spans="1:10" x14ac:dyDescent="0.2">
      <c r="A73" s="12"/>
      <c r="C73" s="8"/>
      <c r="I73" s="8"/>
      <c r="J73" s="8"/>
    </row>
    <row r="74" spans="1:10" x14ac:dyDescent="0.2">
      <c r="A74" s="12"/>
      <c r="C74" s="8"/>
      <c r="I74" s="8"/>
      <c r="J74" s="8"/>
    </row>
    <row r="75" spans="1:10" x14ac:dyDescent="0.2">
      <c r="A75" s="12"/>
      <c r="C75" s="8"/>
      <c r="I75" s="8"/>
      <c r="J75" s="8"/>
    </row>
    <row r="76" spans="1:10" x14ac:dyDescent="0.2">
      <c r="A76" s="12"/>
      <c r="C76" s="8"/>
      <c r="I76" s="8"/>
      <c r="J76" s="8"/>
    </row>
    <row r="77" spans="1:10" x14ac:dyDescent="0.2">
      <c r="A77" s="12"/>
      <c r="C77" s="8"/>
      <c r="I77" s="8"/>
      <c r="J77" s="8"/>
    </row>
    <row r="78" spans="1:10" x14ac:dyDescent="0.2">
      <c r="A78" s="12"/>
      <c r="C78" s="8"/>
      <c r="I78" s="8"/>
      <c r="J78" s="8"/>
    </row>
    <row r="79" spans="1:10" x14ac:dyDescent="0.2">
      <c r="A79" s="12"/>
      <c r="C79" s="8"/>
      <c r="I79" s="8"/>
      <c r="J79" s="8"/>
    </row>
    <row r="80" spans="1:10" x14ac:dyDescent="0.2">
      <c r="A80" s="12"/>
      <c r="C80" s="8"/>
      <c r="I80" s="8"/>
      <c r="J80" s="8"/>
    </row>
    <row r="81" spans="1:10" x14ac:dyDescent="0.2">
      <c r="A81" s="12"/>
      <c r="C81" s="8"/>
      <c r="I81" s="8"/>
      <c r="J81" s="8"/>
    </row>
    <row r="82" spans="1:10" x14ac:dyDescent="0.2">
      <c r="A82" s="12"/>
      <c r="C82" s="8"/>
      <c r="I82" s="8"/>
      <c r="J82" s="8"/>
    </row>
    <row r="83" spans="1:10" x14ac:dyDescent="0.2">
      <c r="A83" s="12"/>
      <c r="C83" s="8"/>
      <c r="I83" s="8"/>
      <c r="J83" s="8"/>
    </row>
    <row r="84" spans="1:10" x14ac:dyDescent="0.2">
      <c r="A84" s="12"/>
      <c r="C84" s="8"/>
      <c r="I84" s="8"/>
      <c r="J84" s="8"/>
    </row>
    <row r="85" spans="1:10" x14ac:dyDescent="0.2">
      <c r="A85" s="12"/>
      <c r="C85" s="8"/>
      <c r="I85" s="8"/>
      <c r="J85" s="8"/>
    </row>
    <row r="86" spans="1:10" x14ac:dyDescent="0.2">
      <c r="A86" s="12"/>
      <c r="C86" s="8"/>
      <c r="I86" s="8"/>
      <c r="J86" s="8"/>
    </row>
    <row r="87" spans="1:10" x14ac:dyDescent="0.2">
      <c r="A87" s="12"/>
      <c r="C87" s="8"/>
      <c r="I87" s="8"/>
      <c r="J87" s="8"/>
    </row>
    <row r="88" spans="1:10" x14ac:dyDescent="0.2">
      <c r="A88" s="12"/>
      <c r="C88" s="8"/>
      <c r="I88" s="8"/>
      <c r="J88" s="8"/>
    </row>
    <row r="89" spans="1:10" x14ac:dyDescent="0.2">
      <c r="A89" s="12"/>
      <c r="C89" s="8"/>
      <c r="I89" s="8"/>
      <c r="J89" s="8"/>
    </row>
    <row r="90" spans="1:10" x14ac:dyDescent="0.2">
      <c r="A90" s="12"/>
      <c r="C90" s="8"/>
      <c r="I90" s="8"/>
      <c r="J90" s="8"/>
    </row>
    <row r="91" spans="1:10" x14ac:dyDescent="0.2">
      <c r="A91" s="12"/>
      <c r="C91" s="8"/>
      <c r="I91" s="8"/>
      <c r="J91" s="8"/>
    </row>
    <row r="92" spans="1:10" x14ac:dyDescent="0.2">
      <c r="A92" s="12"/>
      <c r="C92" s="8"/>
      <c r="I92" s="8"/>
      <c r="J92" s="8"/>
    </row>
    <row r="93" spans="1:10" x14ac:dyDescent="0.2">
      <c r="A93" s="12"/>
      <c r="C93" s="8"/>
      <c r="I93" s="8"/>
      <c r="J93" s="8"/>
    </row>
    <row r="94" spans="1:10" x14ac:dyDescent="0.2">
      <c r="A94" s="12"/>
      <c r="C94" s="8"/>
      <c r="I94" s="8"/>
      <c r="J94" s="8"/>
    </row>
    <row r="95" spans="1:10" x14ac:dyDescent="0.2">
      <c r="A95" s="12"/>
      <c r="C95" s="8"/>
      <c r="I95" s="8"/>
      <c r="J95" s="8"/>
    </row>
    <row r="96" spans="1:10" x14ac:dyDescent="0.2">
      <c r="A96" s="12"/>
      <c r="C96" s="8"/>
      <c r="I96" s="8"/>
      <c r="J96" s="8"/>
    </row>
    <row r="97" spans="1:10" x14ac:dyDescent="0.2">
      <c r="A97" s="12"/>
      <c r="C97" s="8"/>
      <c r="I97" s="8"/>
      <c r="J97" s="8"/>
    </row>
    <row r="98" spans="1:10" x14ac:dyDescent="0.2">
      <c r="A98" s="12"/>
      <c r="C98" s="8"/>
      <c r="I98" s="8"/>
      <c r="J98" s="8"/>
    </row>
    <row r="99" spans="1:10" x14ac:dyDescent="0.2">
      <c r="A99" s="12"/>
      <c r="C99" s="8"/>
      <c r="I99" s="8"/>
      <c r="J99" s="8"/>
    </row>
    <row r="100" spans="1:10" x14ac:dyDescent="0.2">
      <c r="A100" s="12"/>
      <c r="C100" s="8"/>
      <c r="I100" s="8"/>
      <c r="J100" s="8"/>
    </row>
    <row r="101" spans="1:10" x14ac:dyDescent="0.2">
      <c r="A101" s="12"/>
      <c r="C101" s="8"/>
      <c r="I101" s="8"/>
      <c r="J101" s="8"/>
    </row>
    <row r="102" spans="1:10" x14ac:dyDescent="0.2">
      <c r="A102" s="12"/>
      <c r="C102" s="8"/>
      <c r="I102" s="8"/>
      <c r="J102" s="8"/>
    </row>
    <row r="103" spans="1:10" x14ac:dyDescent="0.2">
      <c r="A103" s="12"/>
      <c r="C103" s="8"/>
      <c r="I103" s="8"/>
      <c r="J103" s="8"/>
    </row>
    <row r="104" spans="1:10" x14ac:dyDescent="0.2">
      <c r="A104" s="12"/>
      <c r="C104" s="8"/>
      <c r="I104" s="8"/>
      <c r="J104" s="8"/>
    </row>
    <row r="105" spans="1:10" x14ac:dyDescent="0.2">
      <c r="A105" s="12"/>
      <c r="C105" s="8"/>
      <c r="I105" s="8"/>
      <c r="J105" s="8"/>
    </row>
    <row r="106" spans="1:10" x14ac:dyDescent="0.2">
      <c r="A106" s="12"/>
      <c r="C106" s="8"/>
      <c r="I106" s="8"/>
      <c r="J106" s="8"/>
    </row>
    <row r="107" spans="1:10" x14ac:dyDescent="0.2">
      <c r="A107" s="12"/>
      <c r="C107" s="8"/>
      <c r="I107" s="8"/>
      <c r="J107" s="8"/>
    </row>
    <row r="108" spans="1:10" x14ac:dyDescent="0.2">
      <c r="A108" s="12"/>
      <c r="C108" s="8"/>
      <c r="I108" s="8"/>
      <c r="J108" s="8"/>
    </row>
    <row r="109" spans="1:10" x14ac:dyDescent="0.2">
      <c r="A109" s="12"/>
      <c r="C109" s="8"/>
      <c r="I109" s="8"/>
      <c r="J109" s="8"/>
    </row>
    <row r="110" spans="1:10" x14ac:dyDescent="0.2">
      <c r="A110" s="12"/>
      <c r="C110" s="8"/>
      <c r="I110" s="8"/>
      <c r="J110" s="8"/>
    </row>
    <row r="111" spans="1:10" x14ac:dyDescent="0.2">
      <c r="A111" s="12"/>
      <c r="C111" s="8"/>
      <c r="I111" s="8"/>
      <c r="J111" s="8"/>
    </row>
    <row r="112" spans="1:10" x14ac:dyDescent="0.2">
      <c r="A112" s="12"/>
      <c r="C112" s="8"/>
      <c r="I112" s="8"/>
      <c r="J112" s="8"/>
    </row>
    <row r="113" spans="1:10" x14ac:dyDescent="0.2">
      <c r="A113" s="12"/>
      <c r="C113" s="8"/>
      <c r="I113" s="8"/>
      <c r="J113" s="8"/>
    </row>
    <row r="114" spans="1:10" x14ac:dyDescent="0.2">
      <c r="A114" s="12"/>
      <c r="C114" s="8"/>
      <c r="I114" s="8"/>
      <c r="J114" s="8"/>
    </row>
    <row r="115" spans="1:10" x14ac:dyDescent="0.2">
      <c r="A115" s="12"/>
      <c r="C115" s="8"/>
      <c r="I115" s="8"/>
      <c r="J115" s="8"/>
    </row>
    <row r="116" spans="1:10" x14ac:dyDescent="0.2">
      <c r="A116" s="12"/>
      <c r="C116" s="8"/>
      <c r="I116" s="8"/>
      <c r="J116" s="8"/>
    </row>
    <row r="117" spans="1:10" x14ac:dyDescent="0.2">
      <c r="A117" s="12"/>
      <c r="C117" s="8"/>
      <c r="I117" s="8"/>
      <c r="J117" s="8"/>
    </row>
    <row r="118" spans="1:10" x14ac:dyDescent="0.2">
      <c r="A118" s="12"/>
      <c r="C118" s="8"/>
      <c r="I118" s="8"/>
      <c r="J118" s="8"/>
    </row>
    <row r="119" spans="1:10" x14ac:dyDescent="0.2">
      <c r="A119" s="12"/>
      <c r="C119" s="8"/>
      <c r="I119" s="8"/>
      <c r="J119" s="8"/>
    </row>
    <row r="120" spans="1:10" x14ac:dyDescent="0.2">
      <c r="A120" s="12"/>
      <c r="C120" s="8"/>
      <c r="I120" s="8"/>
      <c r="J120" s="8"/>
    </row>
    <row r="121" spans="1:10" x14ac:dyDescent="0.2">
      <c r="A121" s="12"/>
      <c r="C121" s="8"/>
      <c r="I121" s="8"/>
      <c r="J121" s="8"/>
    </row>
    <row r="122" spans="1:10" x14ac:dyDescent="0.2">
      <c r="A122" s="12"/>
      <c r="C122" s="8"/>
      <c r="I122" s="8"/>
      <c r="J122" s="8"/>
    </row>
    <row r="123" spans="1:10" x14ac:dyDescent="0.2">
      <c r="A123" s="12"/>
      <c r="C123" s="8"/>
      <c r="I123" s="8"/>
      <c r="J123" s="8"/>
    </row>
    <row r="124" spans="1:10" x14ac:dyDescent="0.2">
      <c r="A124" s="12"/>
      <c r="C124" s="8"/>
      <c r="I124" s="8"/>
      <c r="J124" s="8"/>
    </row>
    <row r="125" spans="1:10" x14ac:dyDescent="0.2">
      <c r="A125" s="12"/>
      <c r="C125" s="8"/>
      <c r="I125" s="8"/>
      <c r="J125" s="8"/>
    </row>
    <row r="126" spans="1:10" x14ac:dyDescent="0.2">
      <c r="A126" s="12"/>
      <c r="C126" s="8"/>
      <c r="I126" s="8"/>
      <c r="J126" s="8"/>
    </row>
    <row r="127" spans="1:10" x14ac:dyDescent="0.2">
      <c r="A127" s="12"/>
      <c r="C127" s="8"/>
      <c r="I127" s="8"/>
      <c r="J127" s="8"/>
    </row>
    <row r="128" spans="1:10" x14ac:dyDescent="0.2">
      <c r="A128" s="12"/>
      <c r="C128" s="8"/>
      <c r="I128" s="8"/>
      <c r="J128" s="8"/>
    </row>
    <row r="129" spans="1:10" x14ac:dyDescent="0.2">
      <c r="A129" s="12"/>
      <c r="C129" s="8"/>
      <c r="I129" s="8"/>
      <c r="J129" s="8"/>
    </row>
    <row r="130" spans="1:10" x14ac:dyDescent="0.2">
      <c r="A130" s="12"/>
      <c r="C130" s="8"/>
      <c r="I130" s="8"/>
      <c r="J130" s="8"/>
    </row>
    <row r="131" spans="1:10" x14ac:dyDescent="0.2">
      <c r="A131" s="12"/>
      <c r="C131" s="8"/>
      <c r="I131" s="8"/>
      <c r="J131" s="8"/>
    </row>
    <row r="132" spans="1:10" x14ac:dyDescent="0.2">
      <c r="A132" s="12"/>
      <c r="C132" s="8"/>
      <c r="I132" s="8"/>
      <c r="J132" s="8"/>
    </row>
    <row r="133" spans="1:10" x14ac:dyDescent="0.2">
      <c r="A133" s="12"/>
      <c r="C133" s="8"/>
      <c r="I133" s="8"/>
      <c r="J133" s="8"/>
    </row>
    <row r="134" spans="1:10" x14ac:dyDescent="0.2">
      <c r="A134" s="12"/>
      <c r="C134" s="8"/>
      <c r="I134" s="8"/>
      <c r="J134" s="8"/>
    </row>
    <row r="135" spans="1:10" x14ac:dyDescent="0.2">
      <c r="A135" s="12"/>
      <c r="C135" s="8"/>
      <c r="I135" s="8"/>
      <c r="J135" s="8"/>
    </row>
    <row r="136" spans="1:10" x14ac:dyDescent="0.2">
      <c r="A136" s="12"/>
      <c r="C136" s="8"/>
      <c r="I136" s="8"/>
      <c r="J136" s="8"/>
    </row>
    <row r="137" spans="1:10" x14ac:dyDescent="0.2">
      <c r="A137" s="12"/>
      <c r="C137" s="8"/>
      <c r="I137" s="8"/>
      <c r="J137" s="8"/>
    </row>
    <row r="138" spans="1:10" x14ac:dyDescent="0.2">
      <c r="A138" s="12"/>
      <c r="C138" s="8"/>
      <c r="I138" s="8"/>
      <c r="J138" s="8"/>
    </row>
    <row r="139" spans="1:10" x14ac:dyDescent="0.2">
      <c r="A139" s="12"/>
      <c r="C139" s="8"/>
      <c r="I139" s="8"/>
      <c r="J139" s="8"/>
    </row>
    <row r="140" spans="1:10" x14ac:dyDescent="0.2">
      <c r="A140" s="12"/>
      <c r="C140" s="8"/>
      <c r="I140" s="8"/>
      <c r="J140" s="8"/>
    </row>
    <row r="141" spans="1:10" x14ac:dyDescent="0.2">
      <c r="A141" s="12"/>
      <c r="C141" s="8"/>
      <c r="I141" s="8"/>
      <c r="J141" s="8"/>
    </row>
    <row r="142" spans="1:10" x14ac:dyDescent="0.2">
      <c r="A142" s="12"/>
      <c r="C142" s="8"/>
      <c r="I142" s="8"/>
      <c r="J142" s="8"/>
    </row>
    <row r="143" spans="1:10" x14ac:dyDescent="0.2">
      <c r="A143" s="12"/>
      <c r="C143" s="8"/>
      <c r="I143" s="8"/>
      <c r="J143" s="8"/>
    </row>
    <row r="144" spans="1:10" x14ac:dyDescent="0.2">
      <c r="A144" s="12"/>
      <c r="C144" s="8"/>
      <c r="I144" s="8"/>
      <c r="J144" s="8"/>
    </row>
    <row r="145" spans="1:10" x14ac:dyDescent="0.2">
      <c r="A145" s="12"/>
      <c r="C145" s="8"/>
      <c r="I145" s="8"/>
      <c r="J145" s="8"/>
    </row>
    <row r="146" spans="1:10" x14ac:dyDescent="0.2">
      <c r="A146" s="12"/>
      <c r="C146" s="8"/>
      <c r="I146" s="8"/>
      <c r="J146" s="8"/>
    </row>
    <row r="147" spans="1:10" x14ac:dyDescent="0.2">
      <c r="A147" s="12"/>
      <c r="C147" s="8"/>
      <c r="I147" s="8"/>
      <c r="J147" s="8"/>
    </row>
    <row r="148" spans="1:10" x14ac:dyDescent="0.2">
      <c r="A148" s="12"/>
      <c r="C148" s="8"/>
      <c r="I148" s="8"/>
      <c r="J148" s="8"/>
    </row>
    <row r="149" spans="1:10" x14ac:dyDescent="0.2">
      <c r="A149" s="12"/>
      <c r="C149" s="8"/>
      <c r="I149" s="8"/>
      <c r="J149" s="8"/>
    </row>
    <row r="150" spans="1:10" x14ac:dyDescent="0.2">
      <c r="A150" s="12"/>
      <c r="C150" s="8"/>
      <c r="I150" s="8"/>
      <c r="J150" s="8"/>
    </row>
    <row r="151" spans="1:10" x14ac:dyDescent="0.2">
      <c r="A151" s="12"/>
      <c r="C151" s="8"/>
      <c r="I151" s="8"/>
      <c r="J151" s="8"/>
    </row>
    <row r="152" spans="1:10" x14ac:dyDescent="0.2">
      <c r="A152" s="12"/>
      <c r="C152" s="8"/>
      <c r="I152" s="8"/>
      <c r="J152" s="8"/>
    </row>
    <row r="153" spans="1:10" x14ac:dyDescent="0.2">
      <c r="A153" s="12"/>
      <c r="C153" s="8"/>
      <c r="I153" s="8"/>
      <c r="J153" s="8"/>
    </row>
    <row r="154" spans="1:10" x14ac:dyDescent="0.2">
      <c r="A154" s="12"/>
      <c r="C154" s="8"/>
      <c r="I154" s="8"/>
      <c r="J154" s="8"/>
    </row>
    <row r="155" spans="1:10" x14ac:dyDescent="0.2">
      <c r="A155" s="12"/>
      <c r="C155" s="8"/>
      <c r="I155" s="8"/>
      <c r="J155" s="8"/>
    </row>
    <row r="156" spans="1:10" x14ac:dyDescent="0.2">
      <c r="A156" s="12"/>
      <c r="C156" s="8"/>
      <c r="I156" s="8"/>
      <c r="J156" s="8"/>
    </row>
    <row r="157" spans="1:10" x14ac:dyDescent="0.2">
      <c r="A157" s="12"/>
      <c r="C157" s="8"/>
      <c r="I157" s="8"/>
      <c r="J157" s="8"/>
    </row>
    <row r="158" spans="1:10" x14ac:dyDescent="0.2">
      <c r="A158" s="12"/>
      <c r="C158" s="8"/>
      <c r="I158" s="8"/>
      <c r="J158" s="8"/>
    </row>
    <row r="159" spans="1:10" x14ac:dyDescent="0.2">
      <c r="A159" s="12"/>
      <c r="C159" s="8"/>
      <c r="I159" s="8"/>
      <c r="J159" s="8"/>
    </row>
    <row r="160" spans="1:10" x14ac:dyDescent="0.2">
      <c r="A160" s="12"/>
      <c r="C160" s="8"/>
      <c r="I160" s="8"/>
      <c r="J160" s="8"/>
    </row>
    <row r="161" spans="1:10" x14ac:dyDescent="0.2">
      <c r="A161" s="12"/>
      <c r="C161" s="8"/>
      <c r="I161" s="8"/>
      <c r="J161" s="8"/>
    </row>
    <row r="162" spans="1:10" x14ac:dyDescent="0.2">
      <c r="A162" s="12"/>
      <c r="C162" s="8"/>
      <c r="I162" s="8"/>
      <c r="J162" s="8"/>
    </row>
    <row r="163" spans="1:10" x14ac:dyDescent="0.2">
      <c r="A163" s="12"/>
      <c r="C163" s="8"/>
      <c r="I163" s="8"/>
      <c r="J163" s="8"/>
    </row>
    <row r="164" spans="1:10" x14ac:dyDescent="0.2">
      <c r="A164" s="12"/>
      <c r="C164" s="8"/>
      <c r="I164" s="8"/>
      <c r="J164" s="8"/>
    </row>
  </sheetData>
  <mergeCells count="1">
    <mergeCell ref="A12:B12"/>
  </mergeCells>
  <hyperlinks>
    <hyperlink ref="A1" location="Index!A1" display="zurück"/>
  </hyperlinks>
  <pageMargins left="0.79000000000000015" right="0.79000000000000015" top="0.98" bottom="0.98" header="0.51" footer="0.51"/>
  <pageSetup paperSize="9" scale="55" orientation="portrait" horizontalDpi="4294967292" verticalDpi="4294967292"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B14"/>
  <sheetViews>
    <sheetView showRuler="0" zoomScale="70" zoomScaleNormal="70" workbookViewId="0"/>
  </sheetViews>
  <sheetFormatPr baseColWidth="10" defaultColWidth="10.7109375" defaultRowHeight="12.75" x14ac:dyDescent="0.2"/>
  <cols>
    <col min="1" max="1" width="41.7109375" style="5" customWidth="1"/>
    <col min="2" max="2" width="11.7109375" style="5" customWidth="1"/>
    <col min="3" max="3" width="10.140625" style="5" customWidth="1"/>
    <col min="4" max="4" width="11.28515625" style="8" bestFit="1" customWidth="1"/>
    <col min="5" max="12" width="7" style="8" customWidth="1"/>
    <col min="13" max="18" width="7" style="5" customWidth="1"/>
    <col min="19" max="28" width="6.42578125" style="5" customWidth="1"/>
    <col min="29" max="16384" width="10.7109375" style="5"/>
  </cols>
  <sheetData>
    <row r="1" spans="1:28" x14ac:dyDescent="0.2">
      <c r="A1" s="92" t="s">
        <v>2055</v>
      </c>
      <c r="D1" s="5"/>
      <c r="E1" s="5"/>
      <c r="F1" s="5"/>
      <c r="G1" s="5"/>
      <c r="H1" s="5"/>
      <c r="I1" s="5"/>
      <c r="J1" s="5"/>
      <c r="K1" s="5"/>
      <c r="L1" s="5"/>
    </row>
    <row r="2" spans="1:28" x14ac:dyDescent="0.2">
      <c r="A2" s="92"/>
      <c r="D2" s="5"/>
      <c r="E2" s="5"/>
      <c r="F2" s="5"/>
      <c r="G2" s="5"/>
      <c r="H2" s="5"/>
      <c r="I2" s="5"/>
      <c r="J2" s="5"/>
      <c r="K2" s="5"/>
      <c r="L2" s="5"/>
    </row>
    <row r="3" spans="1:28" x14ac:dyDescent="0.2">
      <c r="A3" s="4" t="s">
        <v>2056</v>
      </c>
      <c r="C3" s="8" t="s">
        <v>2057</v>
      </c>
      <c r="D3" s="5" t="s">
        <v>2058</v>
      </c>
      <c r="E3" s="23">
        <v>2004</v>
      </c>
      <c r="F3" s="76" t="s">
        <v>945</v>
      </c>
      <c r="G3" s="23">
        <v>2005</v>
      </c>
      <c r="H3" s="76" t="s">
        <v>945</v>
      </c>
      <c r="I3" s="23">
        <v>2006</v>
      </c>
      <c r="J3" s="76" t="s">
        <v>945</v>
      </c>
      <c r="K3" s="23">
        <v>2007</v>
      </c>
      <c r="L3" s="76" t="s">
        <v>945</v>
      </c>
      <c r="M3" s="23">
        <v>2008</v>
      </c>
      <c r="N3" s="76" t="s">
        <v>945</v>
      </c>
      <c r="O3" s="23">
        <v>2009</v>
      </c>
      <c r="P3" s="76" t="s">
        <v>945</v>
      </c>
      <c r="Q3" s="23">
        <v>2010</v>
      </c>
      <c r="R3" s="76" t="s">
        <v>945</v>
      </c>
      <c r="S3" s="23">
        <v>2011</v>
      </c>
      <c r="T3" s="76" t="s">
        <v>945</v>
      </c>
      <c r="U3" s="23">
        <v>2012</v>
      </c>
      <c r="V3" s="76" t="s">
        <v>945</v>
      </c>
      <c r="W3" s="23">
        <v>2013</v>
      </c>
      <c r="X3" s="76" t="s">
        <v>945</v>
      </c>
      <c r="Y3" s="23">
        <v>2014</v>
      </c>
      <c r="Z3" s="76" t="s">
        <v>945</v>
      </c>
      <c r="AA3" s="306">
        <v>2015</v>
      </c>
      <c r="AB3" s="395" t="s">
        <v>945</v>
      </c>
    </row>
    <row r="4" spans="1:28" x14ac:dyDescent="0.2">
      <c r="A4" s="4"/>
      <c r="D4" s="5"/>
      <c r="E4" s="76"/>
      <c r="F4" s="76"/>
      <c r="G4" s="76"/>
      <c r="H4" s="76"/>
      <c r="I4" s="76"/>
      <c r="J4" s="76"/>
      <c r="K4" s="76"/>
      <c r="L4" s="76"/>
      <c r="M4" s="76"/>
      <c r="N4" s="76"/>
      <c r="O4" s="76"/>
      <c r="P4" s="76"/>
      <c r="Q4" s="76"/>
      <c r="R4" s="76"/>
      <c r="S4" s="76"/>
      <c r="T4" s="76"/>
      <c r="AA4" s="313"/>
      <c r="AB4" s="313"/>
    </row>
    <row r="5" spans="1:28" x14ac:dyDescent="0.2">
      <c r="A5" s="4" t="s">
        <v>2059</v>
      </c>
      <c r="B5" s="5" t="s">
        <v>2060</v>
      </c>
      <c r="D5" s="68" t="s">
        <v>2061</v>
      </c>
      <c r="E5" s="205">
        <v>16.690000000000001</v>
      </c>
      <c r="F5" s="203">
        <v>1</v>
      </c>
      <c r="G5" s="205">
        <v>17.849999999999998</v>
      </c>
      <c r="H5" s="203">
        <v>1</v>
      </c>
      <c r="I5" s="205">
        <v>16.68</v>
      </c>
      <c r="J5" s="203">
        <v>1</v>
      </c>
      <c r="K5" s="205">
        <v>17.830000000000002</v>
      </c>
      <c r="L5" s="203">
        <v>1</v>
      </c>
      <c r="M5" s="205">
        <v>20.14</v>
      </c>
      <c r="N5" s="203">
        <v>1</v>
      </c>
      <c r="O5" s="205">
        <v>20.7</v>
      </c>
      <c r="P5" s="203">
        <v>1</v>
      </c>
      <c r="Q5" s="205">
        <v>19</v>
      </c>
      <c r="R5" s="203">
        <v>1</v>
      </c>
      <c r="S5" s="205">
        <v>20.700000000000003</v>
      </c>
      <c r="T5" s="203">
        <v>1</v>
      </c>
      <c r="U5" s="335">
        <v>20.100000000000001</v>
      </c>
      <c r="V5" s="396">
        <v>1</v>
      </c>
      <c r="W5" s="68">
        <v>20.5</v>
      </c>
      <c r="X5" s="228">
        <v>1</v>
      </c>
      <c r="Y5" s="68">
        <v>19.7</v>
      </c>
      <c r="Z5" s="228">
        <v>1</v>
      </c>
      <c r="AA5" s="311">
        <v>19.8</v>
      </c>
      <c r="AB5" s="397">
        <v>1</v>
      </c>
    </row>
    <row r="6" spans="1:28" x14ac:dyDescent="0.2">
      <c r="A6" s="15" t="s">
        <v>2062</v>
      </c>
      <c r="B6" s="5" t="s">
        <v>2063</v>
      </c>
      <c r="D6" s="68" t="s">
        <v>2064</v>
      </c>
      <c r="E6" s="204">
        <v>8.1300000000000008</v>
      </c>
      <c r="F6" s="203">
        <v>0.48711803475134813</v>
      </c>
      <c r="G6" s="204">
        <v>9.6</v>
      </c>
      <c r="H6" s="203">
        <v>0.53781512605042026</v>
      </c>
      <c r="I6" s="204">
        <v>9.65</v>
      </c>
      <c r="J6" s="203">
        <v>0.57853717026378904</v>
      </c>
      <c r="K6" s="204">
        <v>9.75</v>
      </c>
      <c r="L6" s="203">
        <v>0.54683118339876602</v>
      </c>
      <c r="M6" s="204">
        <v>12.65</v>
      </c>
      <c r="N6" s="203">
        <v>0.628103277060576</v>
      </c>
      <c r="O6" s="204">
        <v>11.7</v>
      </c>
      <c r="P6" s="203">
        <v>0.56521739130434778</v>
      </c>
      <c r="Q6" s="205">
        <v>11.8</v>
      </c>
      <c r="R6" s="203">
        <v>0.62105263157894741</v>
      </c>
      <c r="S6" s="205">
        <v>11.8</v>
      </c>
      <c r="T6" s="203">
        <v>0.57004830917874394</v>
      </c>
      <c r="U6" s="335">
        <v>11.9</v>
      </c>
      <c r="V6" s="396">
        <v>0.59</v>
      </c>
      <c r="W6" s="8">
        <v>10.3</v>
      </c>
      <c r="X6" s="228">
        <v>0.5024390243902439</v>
      </c>
      <c r="Y6" s="8">
        <v>10.7</v>
      </c>
      <c r="Z6" s="228">
        <v>0.54</v>
      </c>
      <c r="AA6" s="307">
        <v>9.9</v>
      </c>
      <c r="AB6" s="397">
        <v>0.5</v>
      </c>
    </row>
    <row r="7" spans="1:28" x14ac:dyDescent="0.2">
      <c r="A7" s="15" t="s">
        <v>2065</v>
      </c>
      <c r="B7" s="5" t="s">
        <v>2066</v>
      </c>
      <c r="D7" s="68" t="s">
        <v>2067</v>
      </c>
      <c r="E7" s="204">
        <v>4.91</v>
      </c>
      <c r="F7" s="203">
        <v>0.29418813660874776</v>
      </c>
      <c r="G7" s="204">
        <v>5.14</v>
      </c>
      <c r="H7" s="203">
        <v>0.28795518207282916</v>
      </c>
      <c r="I7" s="204">
        <v>3.63</v>
      </c>
      <c r="J7" s="203">
        <v>0.21762589928057555</v>
      </c>
      <c r="K7" s="204">
        <v>4.6500000000000004</v>
      </c>
      <c r="L7" s="203">
        <v>0.26079641054402691</v>
      </c>
      <c r="M7" s="204">
        <v>4.2699999999999996</v>
      </c>
      <c r="N7" s="203">
        <v>0.21201588877855013</v>
      </c>
      <c r="O7" s="204">
        <v>4</v>
      </c>
      <c r="P7" s="203">
        <v>0.19323671497584541</v>
      </c>
      <c r="Q7" s="205">
        <v>2.6</v>
      </c>
      <c r="R7" s="203">
        <v>0.1368421052631579</v>
      </c>
      <c r="S7" s="205">
        <v>2.5</v>
      </c>
      <c r="T7" s="203">
        <v>0.12077294685990336</v>
      </c>
      <c r="U7" s="335">
        <v>2.2999999999999998</v>
      </c>
      <c r="V7" s="396">
        <v>0.12</v>
      </c>
      <c r="W7" s="8">
        <v>5.0999999999999996</v>
      </c>
      <c r="X7" s="228">
        <v>0.24878048780487802</v>
      </c>
      <c r="Y7" s="8">
        <v>4.4000000000000004</v>
      </c>
      <c r="Z7" s="228">
        <v>0.22</v>
      </c>
      <c r="AA7" s="307">
        <v>3.9</v>
      </c>
      <c r="AB7" s="397">
        <v>0.2</v>
      </c>
    </row>
    <row r="8" spans="1:28" x14ac:dyDescent="0.2">
      <c r="A8" s="149" t="s">
        <v>2068</v>
      </c>
      <c r="B8" s="5" t="s">
        <v>2069</v>
      </c>
      <c r="D8" s="68" t="s">
        <v>2070</v>
      </c>
      <c r="E8" s="204">
        <v>3.65</v>
      </c>
      <c r="F8" s="203">
        <v>0.21869382863990411</v>
      </c>
      <c r="G8" s="204">
        <v>3.11</v>
      </c>
      <c r="H8" s="203">
        <v>0.17422969187675072</v>
      </c>
      <c r="I8" s="204">
        <v>3.4</v>
      </c>
      <c r="J8" s="203">
        <v>0.2038369304556355</v>
      </c>
      <c r="K8" s="204">
        <v>3.43</v>
      </c>
      <c r="L8" s="203">
        <v>0.19237240605720696</v>
      </c>
      <c r="M8" s="204">
        <v>3.22</v>
      </c>
      <c r="N8" s="203">
        <v>0.1598808341608739</v>
      </c>
      <c r="O8" s="204">
        <v>5</v>
      </c>
      <c r="P8" s="203">
        <v>0.24154589371980678</v>
      </c>
      <c r="Q8" s="205">
        <v>4.5999999999999996</v>
      </c>
      <c r="R8" s="203">
        <v>0.24210526315789471</v>
      </c>
      <c r="S8" s="205">
        <v>6.4</v>
      </c>
      <c r="T8" s="203">
        <v>0.30917874396135264</v>
      </c>
      <c r="U8" s="335">
        <v>5.9</v>
      </c>
      <c r="V8" s="396">
        <v>0.28999999999999998</v>
      </c>
      <c r="W8" s="8">
        <v>5.0999999999999996</v>
      </c>
      <c r="X8" s="228">
        <v>0.24878048780487802</v>
      </c>
      <c r="Y8" s="8">
        <v>4.5999999999999996</v>
      </c>
      <c r="Z8" s="228">
        <v>0.24</v>
      </c>
      <c r="AA8" s="310">
        <v>6</v>
      </c>
      <c r="AB8" s="397">
        <v>0.3</v>
      </c>
    </row>
    <row r="9" spans="1:28" x14ac:dyDescent="0.2">
      <c r="A9" s="15" t="s">
        <v>2071</v>
      </c>
      <c r="B9" s="5" t="s">
        <v>2072</v>
      </c>
      <c r="D9" s="8" t="s">
        <v>2073</v>
      </c>
      <c r="E9" s="204">
        <v>0</v>
      </c>
      <c r="F9" s="203">
        <v>0</v>
      </c>
      <c r="G9" s="204">
        <v>0</v>
      </c>
      <c r="H9" s="203">
        <v>0</v>
      </c>
      <c r="I9" s="204">
        <v>0</v>
      </c>
      <c r="J9" s="203">
        <v>0</v>
      </c>
      <c r="K9" s="204">
        <v>0</v>
      </c>
      <c r="L9" s="203">
        <v>0</v>
      </c>
      <c r="M9" s="204">
        <v>0</v>
      </c>
      <c r="N9" s="203">
        <v>0</v>
      </c>
      <c r="O9" s="204">
        <v>0</v>
      </c>
      <c r="P9" s="203">
        <v>0</v>
      </c>
      <c r="Q9" s="205">
        <v>0</v>
      </c>
      <c r="R9" s="203">
        <v>0</v>
      </c>
      <c r="S9" s="205">
        <v>0</v>
      </c>
      <c r="T9" s="203">
        <v>0</v>
      </c>
      <c r="U9" s="335">
        <v>0</v>
      </c>
      <c r="V9" s="396">
        <v>0</v>
      </c>
      <c r="W9" s="8">
        <v>0</v>
      </c>
      <c r="X9" s="228">
        <v>0</v>
      </c>
      <c r="Y9" s="8">
        <v>0</v>
      </c>
      <c r="Z9" s="228">
        <v>0</v>
      </c>
      <c r="AA9" s="307">
        <v>0</v>
      </c>
      <c r="AB9" s="397">
        <v>0</v>
      </c>
    </row>
    <row r="10" spans="1:28" x14ac:dyDescent="0.2">
      <c r="A10" s="15"/>
    </row>
    <row r="11" spans="1:28" x14ac:dyDescent="0.2">
      <c r="S11" s="8"/>
      <c r="T11" s="8"/>
      <c r="V11" s="40"/>
      <c r="W11" s="36"/>
      <c r="Y11" s="36"/>
      <c r="AA11" s="36"/>
    </row>
    <row r="13" spans="1:28" x14ac:dyDescent="0.2">
      <c r="A13" s="29"/>
    </row>
    <row r="14" spans="1:28" x14ac:dyDescent="0.2">
      <c r="A14" s="29"/>
    </row>
  </sheetData>
  <phoneticPr fontId="13" type="noConversion"/>
  <conditionalFormatting sqref="O6:O9">
    <cfRule type="cellIs" dxfId="426" priority="84" operator="equal">
      <formula>"-"</formula>
    </cfRule>
  </conditionalFormatting>
  <conditionalFormatting sqref="F5:F9 N5:N9 L5:L9 J5:J9 H5:H9 P5:T9">
    <cfRule type="cellIs" dxfId="425" priority="82" stopIfTrue="1" operator="equal">
      <formula>"-"</formula>
    </cfRule>
    <cfRule type="containsText" dxfId="424" priority="83" stopIfTrue="1" operator="containsText" text="leer">
      <formula>NOT(ISERROR(SEARCH("leer",F5)))</formula>
    </cfRule>
  </conditionalFormatting>
  <conditionalFormatting sqref="M5 O5">
    <cfRule type="cellIs" dxfId="423" priority="80" stopIfTrue="1" operator="equal">
      <formula>"-"</formula>
    </cfRule>
    <cfRule type="containsText" dxfId="422" priority="81" stopIfTrue="1" operator="containsText" text="leer">
      <formula>NOT(ISERROR(SEARCH("leer",M5)))</formula>
    </cfRule>
  </conditionalFormatting>
  <conditionalFormatting sqref="M5 O5">
    <cfRule type="cellIs" dxfId="421" priority="78" stopIfTrue="1" operator="equal">
      <formula>"-"</formula>
    </cfRule>
    <cfRule type="containsText" dxfId="420" priority="79" stopIfTrue="1" operator="containsText" text="leer">
      <formula>NOT(ISERROR(SEARCH("leer",M5)))</formula>
    </cfRule>
  </conditionalFormatting>
  <conditionalFormatting sqref="K5">
    <cfRule type="cellIs" dxfId="419" priority="76" stopIfTrue="1" operator="equal">
      <formula>"-"</formula>
    </cfRule>
    <cfRule type="containsText" dxfId="418" priority="77" stopIfTrue="1" operator="containsText" text="leer">
      <formula>NOT(ISERROR(SEARCH("leer",K5)))</formula>
    </cfRule>
  </conditionalFormatting>
  <conditionalFormatting sqref="K5">
    <cfRule type="cellIs" dxfId="417" priority="74" stopIfTrue="1" operator="equal">
      <formula>"-"</formula>
    </cfRule>
    <cfRule type="containsText" dxfId="416" priority="75" stopIfTrue="1" operator="containsText" text="leer">
      <formula>NOT(ISERROR(SEARCH("leer",K5)))</formula>
    </cfRule>
  </conditionalFormatting>
  <conditionalFormatting sqref="I5">
    <cfRule type="cellIs" dxfId="415" priority="72" stopIfTrue="1" operator="equal">
      <formula>"-"</formula>
    </cfRule>
    <cfRule type="containsText" dxfId="414" priority="73" stopIfTrue="1" operator="containsText" text="leer">
      <formula>NOT(ISERROR(SEARCH("leer",I5)))</formula>
    </cfRule>
  </conditionalFormatting>
  <conditionalFormatting sqref="I5">
    <cfRule type="cellIs" dxfId="413" priority="70" stopIfTrue="1" operator="equal">
      <formula>"-"</formula>
    </cfRule>
    <cfRule type="containsText" dxfId="412" priority="71" stopIfTrue="1" operator="containsText" text="leer">
      <formula>NOT(ISERROR(SEARCH("leer",I5)))</formula>
    </cfRule>
  </conditionalFormatting>
  <conditionalFormatting sqref="G5">
    <cfRule type="cellIs" dxfId="411" priority="68" stopIfTrue="1" operator="equal">
      <formula>"-"</formula>
    </cfRule>
    <cfRule type="containsText" dxfId="410" priority="69" stopIfTrue="1" operator="containsText" text="leer">
      <formula>NOT(ISERROR(SEARCH("leer",G5)))</formula>
    </cfRule>
  </conditionalFormatting>
  <conditionalFormatting sqref="G5">
    <cfRule type="cellIs" dxfId="409" priority="66" stopIfTrue="1" operator="equal">
      <formula>"-"</formula>
    </cfRule>
    <cfRule type="containsText" dxfId="408" priority="67" stopIfTrue="1" operator="containsText" text="leer">
      <formula>NOT(ISERROR(SEARCH("leer",G5)))</formula>
    </cfRule>
  </conditionalFormatting>
  <conditionalFormatting sqref="E5">
    <cfRule type="cellIs" dxfId="407" priority="64" stopIfTrue="1" operator="equal">
      <formula>"-"</formula>
    </cfRule>
    <cfRule type="containsText" dxfId="406" priority="65" stopIfTrue="1" operator="containsText" text="leer">
      <formula>NOT(ISERROR(SEARCH("leer",E5)))</formula>
    </cfRule>
  </conditionalFormatting>
  <conditionalFormatting sqref="E5">
    <cfRule type="cellIs" dxfId="405" priority="62" stopIfTrue="1" operator="equal">
      <formula>"-"</formula>
    </cfRule>
    <cfRule type="containsText" dxfId="404" priority="63" stopIfTrue="1" operator="containsText" text="leer">
      <formula>NOT(ISERROR(SEARCH("leer",E5)))</formula>
    </cfRule>
  </conditionalFormatting>
  <conditionalFormatting sqref="T6">
    <cfRule type="cellIs" dxfId="403" priority="60" stopIfTrue="1" operator="equal">
      <formula>"-"</formula>
    </cfRule>
    <cfRule type="containsText" dxfId="402" priority="61" stopIfTrue="1" operator="containsText" text="leer">
      <formula>NOT(ISERROR(SEARCH("leer",T6)))</formula>
    </cfRule>
  </conditionalFormatting>
  <conditionalFormatting sqref="T6">
    <cfRule type="cellIs" dxfId="401" priority="58" stopIfTrue="1" operator="equal">
      <formula>"-"</formula>
    </cfRule>
    <cfRule type="containsText" dxfId="400" priority="59" stopIfTrue="1" operator="containsText" text="leer">
      <formula>NOT(ISERROR(SEARCH("leer",T6)))</formula>
    </cfRule>
  </conditionalFormatting>
  <conditionalFormatting sqref="T7">
    <cfRule type="cellIs" dxfId="399" priority="56" stopIfTrue="1" operator="equal">
      <formula>"-"</formula>
    </cfRule>
    <cfRule type="containsText" dxfId="398" priority="57" stopIfTrue="1" operator="containsText" text="leer">
      <formula>NOT(ISERROR(SEARCH("leer",T7)))</formula>
    </cfRule>
  </conditionalFormatting>
  <conditionalFormatting sqref="T7">
    <cfRule type="cellIs" dxfId="397" priority="54" stopIfTrue="1" operator="equal">
      <formula>"-"</formula>
    </cfRule>
    <cfRule type="containsText" dxfId="396" priority="55" stopIfTrue="1" operator="containsText" text="leer">
      <formula>NOT(ISERROR(SEARCH("leer",T7)))</formula>
    </cfRule>
  </conditionalFormatting>
  <conditionalFormatting sqref="T8">
    <cfRule type="cellIs" dxfId="395" priority="52" stopIfTrue="1" operator="equal">
      <formula>"-"</formula>
    </cfRule>
    <cfRule type="containsText" dxfId="394" priority="53" stopIfTrue="1" operator="containsText" text="leer">
      <formula>NOT(ISERROR(SEARCH("leer",T8)))</formula>
    </cfRule>
  </conditionalFormatting>
  <conditionalFormatting sqref="T8">
    <cfRule type="cellIs" dxfId="393" priority="50" stopIfTrue="1" operator="equal">
      <formula>"-"</formula>
    </cfRule>
    <cfRule type="containsText" dxfId="392" priority="51" stopIfTrue="1" operator="containsText" text="leer">
      <formula>NOT(ISERROR(SEARCH("leer",T8)))</formula>
    </cfRule>
  </conditionalFormatting>
  <conditionalFormatting sqref="T9">
    <cfRule type="cellIs" dxfId="391" priority="48" stopIfTrue="1" operator="equal">
      <formula>"-"</formula>
    </cfRule>
    <cfRule type="containsText" dxfId="390" priority="49" stopIfTrue="1" operator="containsText" text="leer">
      <formula>NOT(ISERROR(SEARCH("leer",T9)))</formula>
    </cfRule>
  </conditionalFormatting>
  <conditionalFormatting sqref="T9">
    <cfRule type="cellIs" dxfId="389" priority="46" stopIfTrue="1" operator="equal">
      <formula>"-"</formula>
    </cfRule>
    <cfRule type="containsText" dxfId="388" priority="47" stopIfTrue="1" operator="containsText" text="leer">
      <formula>NOT(ISERROR(SEARCH("leer",T9)))</formula>
    </cfRule>
  </conditionalFormatting>
  <conditionalFormatting sqref="T9">
    <cfRule type="cellIs" dxfId="387" priority="44" stopIfTrue="1" operator="equal">
      <formula>"-"</formula>
    </cfRule>
    <cfRule type="containsText" dxfId="386" priority="45" stopIfTrue="1" operator="containsText" text="leer">
      <formula>NOT(ISERROR(SEARCH("leer",T9)))</formula>
    </cfRule>
  </conditionalFormatting>
  <conditionalFormatting sqref="T9">
    <cfRule type="cellIs" dxfId="385" priority="42" stopIfTrue="1" operator="equal">
      <formula>"-"</formula>
    </cfRule>
    <cfRule type="containsText" dxfId="384" priority="43" stopIfTrue="1" operator="containsText" text="leer">
      <formula>NOT(ISERROR(SEARCH("leer",T9)))</formula>
    </cfRule>
  </conditionalFormatting>
  <conditionalFormatting sqref="T5">
    <cfRule type="cellIs" dxfId="383" priority="40" stopIfTrue="1" operator="equal">
      <formula>"-"</formula>
    </cfRule>
    <cfRule type="containsText" dxfId="382" priority="41" stopIfTrue="1" operator="containsText" text="leer">
      <formula>NOT(ISERROR(SEARCH("leer",T5)))</formula>
    </cfRule>
  </conditionalFormatting>
  <conditionalFormatting sqref="T5">
    <cfRule type="cellIs" dxfId="381" priority="38" stopIfTrue="1" operator="equal">
      <formula>"-"</formula>
    </cfRule>
    <cfRule type="containsText" dxfId="380" priority="39" stopIfTrue="1" operator="containsText" text="leer">
      <formula>NOT(ISERROR(SEARCH("leer",T5)))</formula>
    </cfRule>
  </conditionalFormatting>
  <conditionalFormatting sqref="T5">
    <cfRule type="cellIs" dxfId="379" priority="36" stopIfTrue="1" operator="equal">
      <formula>"-"</formula>
    </cfRule>
    <cfRule type="containsText" dxfId="378" priority="37" stopIfTrue="1" operator="containsText" text="leer">
      <formula>NOT(ISERROR(SEARCH("leer",T5)))</formula>
    </cfRule>
  </conditionalFormatting>
  <conditionalFormatting sqref="T5">
    <cfRule type="cellIs" dxfId="377" priority="34" stopIfTrue="1" operator="equal">
      <formula>"-"</formula>
    </cfRule>
    <cfRule type="containsText" dxfId="376" priority="35" stopIfTrue="1" operator="containsText" text="leer">
      <formula>NOT(ISERROR(SEARCH("leer",T5)))</formula>
    </cfRule>
  </conditionalFormatting>
  <conditionalFormatting sqref="S6:S9">
    <cfRule type="cellIs" dxfId="375" priority="32" stopIfTrue="1" operator="equal">
      <formula>"-"</formula>
    </cfRule>
    <cfRule type="containsText" dxfId="374" priority="33" stopIfTrue="1" operator="containsText" text="leer">
      <formula>NOT(ISERROR(SEARCH("leer",S6)))</formula>
    </cfRule>
  </conditionalFormatting>
  <conditionalFormatting sqref="S6:S9">
    <cfRule type="cellIs" dxfId="373" priority="30" stopIfTrue="1" operator="equal">
      <formula>"-"</formula>
    </cfRule>
    <cfRule type="containsText" dxfId="372" priority="31" stopIfTrue="1" operator="containsText" text="leer">
      <formula>NOT(ISERROR(SEARCH("leer",S6)))</formula>
    </cfRule>
  </conditionalFormatting>
  <conditionalFormatting sqref="S6:S9">
    <cfRule type="cellIs" dxfId="371" priority="28" stopIfTrue="1" operator="equal">
      <formula>"-"</formula>
    </cfRule>
    <cfRule type="containsText" dxfId="370" priority="29" stopIfTrue="1" operator="containsText" text="leer">
      <formula>NOT(ISERROR(SEARCH("leer",S6)))</formula>
    </cfRule>
  </conditionalFormatting>
  <conditionalFormatting sqref="S6:S9">
    <cfRule type="cellIs" dxfId="369" priority="26" stopIfTrue="1" operator="equal">
      <formula>"-"</formula>
    </cfRule>
    <cfRule type="containsText" dxfId="368" priority="27" stopIfTrue="1" operator="containsText" text="leer">
      <formula>NOT(ISERROR(SEARCH("leer",S6)))</formula>
    </cfRule>
  </conditionalFormatting>
  <conditionalFormatting sqref="S6:S9">
    <cfRule type="cellIs" dxfId="367" priority="25" stopIfTrue="1" operator="equal">
      <formula>"-"</formula>
    </cfRule>
  </conditionalFormatting>
  <conditionalFormatting sqref="S6:S9">
    <cfRule type="cellIs" dxfId="366" priority="23" stopIfTrue="1" operator="equal">
      <formula>"-"</formula>
    </cfRule>
    <cfRule type="containsText" dxfId="365" priority="24" stopIfTrue="1" operator="containsText" text="leer">
      <formula>NOT(ISERROR(SEARCH("leer",S6)))</formula>
    </cfRule>
  </conditionalFormatting>
  <conditionalFormatting sqref="S6:S9">
    <cfRule type="cellIs" dxfId="364" priority="21" stopIfTrue="1" operator="equal">
      <formula>"-"</formula>
    </cfRule>
    <cfRule type="containsText" dxfId="363" priority="22" stopIfTrue="1" operator="containsText" text="leer">
      <formula>NOT(ISERROR(SEARCH("leer",S6)))</formula>
    </cfRule>
  </conditionalFormatting>
  <conditionalFormatting sqref="S6:S9">
    <cfRule type="cellIs" dxfId="362" priority="19" stopIfTrue="1" operator="equal">
      <formula>"-"</formula>
    </cfRule>
    <cfRule type="containsText" dxfId="361" priority="20" stopIfTrue="1" operator="containsText" text="leer">
      <formula>NOT(ISERROR(SEARCH("leer",S6)))</formula>
    </cfRule>
  </conditionalFormatting>
  <conditionalFormatting sqref="S6:S9">
    <cfRule type="cellIs" dxfId="360" priority="17" stopIfTrue="1" operator="equal">
      <formula>"-"</formula>
    </cfRule>
    <cfRule type="containsText" dxfId="359" priority="18" stopIfTrue="1" operator="containsText" text="leer">
      <formula>NOT(ISERROR(SEARCH("leer",S6)))</formula>
    </cfRule>
  </conditionalFormatting>
  <conditionalFormatting sqref="S6:S9">
    <cfRule type="cellIs" dxfId="358" priority="15" stopIfTrue="1" operator="equal">
      <formula>"-"</formula>
    </cfRule>
    <cfRule type="containsText" dxfId="357" priority="16" stopIfTrue="1" operator="containsText" text="leer">
      <formula>NOT(ISERROR(SEARCH("leer",S6)))</formula>
    </cfRule>
  </conditionalFormatting>
  <conditionalFormatting sqref="S6:S9">
    <cfRule type="cellIs" dxfId="356" priority="13" stopIfTrue="1" operator="equal">
      <formula>"-"</formula>
    </cfRule>
    <cfRule type="containsText" dxfId="355" priority="14" stopIfTrue="1" operator="containsText" text="leer">
      <formula>NOT(ISERROR(SEARCH("leer",S6)))</formula>
    </cfRule>
  </conditionalFormatting>
  <conditionalFormatting sqref="S6:S9">
    <cfRule type="cellIs" dxfId="354" priority="11" stopIfTrue="1" operator="equal">
      <formula>"-"</formula>
    </cfRule>
    <cfRule type="containsText" dxfId="353" priority="12" stopIfTrue="1" operator="containsText" text="leer">
      <formula>NOT(ISERROR(SEARCH("leer",S6)))</formula>
    </cfRule>
  </conditionalFormatting>
  <conditionalFormatting sqref="S6:S9">
    <cfRule type="cellIs" dxfId="352" priority="9" stopIfTrue="1" operator="equal">
      <formula>"-"</formula>
    </cfRule>
    <cfRule type="containsText" dxfId="351" priority="10" stopIfTrue="1" operator="containsText" text="leer">
      <formula>NOT(ISERROR(SEARCH("leer",S6)))</formula>
    </cfRule>
  </conditionalFormatting>
  <conditionalFormatting sqref="S6:S9">
    <cfRule type="cellIs" dxfId="350" priority="7" stopIfTrue="1" operator="equal">
      <formula>"-"</formula>
    </cfRule>
    <cfRule type="containsText" dxfId="349" priority="8" stopIfTrue="1" operator="containsText" text="leer">
      <formula>NOT(ISERROR(SEARCH("leer",S6)))</formula>
    </cfRule>
  </conditionalFormatting>
  <conditionalFormatting sqref="U5:V9">
    <cfRule type="cellIs" dxfId="348" priority="5" stopIfTrue="1" operator="equal">
      <formula>"-"</formula>
    </cfRule>
    <cfRule type="containsText" dxfId="347" priority="6" stopIfTrue="1" operator="containsText" text="leer">
      <formula>NOT(ISERROR(SEARCH("leer",U5)))</formula>
    </cfRule>
  </conditionalFormatting>
  <conditionalFormatting sqref="U5:V9">
    <cfRule type="cellIs" dxfId="346" priority="4" stopIfTrue="1" operator="equal">
      <formula>"-"</formula>
    </cfRule>
  </conditionalFormatting>
  <conditionalFormatting sqref="U5:V9">
    <cfRule type="cellIs" dxfId="345" priority="2" stopIfTrue="1" operator="equal">
      <formula>"-"</formula>
    </cfRule>
    <cfRule type="containsText" dxfId="344" priority="3" stopIfTrue="1" operator="containsText" text="leer">
      <formula>NOT(ISERROR(SEARCH("leer",U5)))</formula>
    </cfRule>
  </conditionalFormatting>
  <conditionalFormatting sqref="U5:V9">
    <cfRule type="cellIs" dxfId="343" priority="1" stopIfTrue="1" operator="equal">
      <formula>"-"</formula>
    </cfRule>
  </conditionalFormatting>
  <hyperlinks>
    <hyperlink ref="A1" location="Index!A1" display="zurück"/>
  </hyperlinks>
  <pageMargins left="0.79000000000000015" right="0.79000000000000015" top="0.98" bottom="0.98" header="0.51" footer="0.51"/>
  <pageSetup paperSize="9" scale="41" orientation="portrait" r:id="rId1"/>
  <extLst>
    <ext xmlns:mx="http://schemas.microsoft.com/office/mac/excel/2008/main" uri="{64002731-A6B0-56B0-2670-7721B7C09600}">
      <mx:PLV Mode="0" OnePage="0" WScale="0"/>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M201"/>
  <sheetViews>
    <sheetView showRuler="0" zoomScale="70" zoomScaleNormal="70" workbookViewId="0"/>
  </sheetViews>
  <sheetFormatPr baseColWidth="10" defaultColWidth="10.7109375" defaultRowHeight="12.75" x14ac:dyDescent="0.2"/>
  <cols>
    <col min="1" max="1" width="45.140625" style="12" customWidth="1"/>
    <col min="2" max="2" width="15.42578125" style="5" customWidth="1"/>
    <col min="3" max="3" width="8.140625" style="8" customWidth="1"/>
    <col min="4" max="7" width="12.28515625" style="8" customWidth="1"/>
    <col min="8" max="13" width="11.42578125" style="8" customWidth="1"/>
    <col min="14" max="16384" width="10.7109375" style="5"/>
  </cols>
  <sheetData>
    <row r="1" spans="1:13" x14ac:dyDescent="0.2">
      <c r="A1" s="92" t="s">
        <v>2074</v>
      </c>
      <c r="C1" s="5"/>
      <c r="D1" s="5"/>
      <c r="E1" s="5"/>
      <c r="F1" s="5"/>
      <c r="G1" s="5"/>
      <c r="H1" s="5"/>
      <c r="I1" s="5"/>
      <c r="J1" s="5"/>
      <c r="K1" s="5"/>
      <c r="L1" s="5"/>
      <c r="M1" s="5"/>
    </row>
    <row r="2" spans="1:13" x14ac:dyDescent="0.2">
      <c r="A2" s="92"/>
      <c r="C2" s="5"/>
      <c r="D2" s="5"/>
      <c r="E2" s="5"/>
      <c r="F2" s="5"/>
      <c r="G2" s="5"/>
      <c r="H2" s="5"/>
      <c r="I2" s="5"/>
      <c r="J2" s="5"/>
      <c r="K2" s="5"/>
      <c r="L2" s="5"/>
      <c r="M2" s="5"/>
    </row>
    <row r="3" spans="1:13" s="4" customFormat="1" x14ac:dyDescent="0.2">
      <c r="A3" s="86" t="s">
        <v>2075</v>
      </c>
      <c r="C3" s="5" t="s">
        <v>2076</v>
      </c>
      <c r="D3" s="5" t="s">
        <v>2077</v>
      </c>
      <c r="E3" s="23">
        <v>2007</v>
      </c>
      <c r="F3" s="23">
        <v>2008</v>
      </c>
      <c r="G3" s="23">
        <v>2009</v>
      </c>
      <c r="H3" s="23">
        <v>2010</v>
      </c>
      <c r="I3" s="23">
        <v>2011</v>
      </c>
      <c r="J3" s="23">
        <v>2012</v>
      </c>
      <c r="K3" s="23">
        <v>2013</v>
      </c>
      <c r="L3" s="4">
        <v>2014</v>
      </c>
      <c r="M3" s="314">
        <v>2015</v>
      </c>
    </row>
    <row r="4" spans="1:13" x14ac:dyDescent="0.2">
      <c r="A4" s="86"/>
      <c r="M4" s="307"/>
    </row>
    <row r="5" spans="1:13" ht="25.5" x14ac:dyDescent="0.2">
      <c r="A5" s="12" t="s">
        <v>2078</v>
      </c>
      <c r="B5" s="5" t="s">
        <v>2079</v>
      </c>
      <c r="C5" s="8">
        <v>1</v>
      </c>
      <c r="D5" s="8" t="s">
        <v>2080</v>
      </c>
      <c r="E5" s="8" t="s">
        <v>2417</v>
      </c>
      <c r="F5" s="8" t="s">
        <v>2381</v>
      </c>
      <c r="G5" s="89" t="s">
        <v>2418</v>
      </c>
      <c r="H5" s="68" t="s">
        <v>2381</v>
      </c>
      <c r="I5" s="68" t="s">
        <v>2381</v>
      </c>
      <c r="J5" s="68" t="s">
        <v>2381</v>
      </c>
      <c r="K5" s="68" t="s">
        <v>2381</v>
      </c>
      <c r="L5" s="68" t="s">
        <v>2381</v>
      </c>
      <c r="M5" s="307" t="s">
        <v>2381</v>
      </c>
    </row>
    <row r="6" spans="1:13" x14ac:dyDescent="0.2">
      <c r="M6" s="5"/>
    </row>
    <row r="7" spans="1:13" x14ac:dyDescent="0.2">
      <c r="A7" s="86"/>
    </row>
    <row r="8" spans="1:13" x14ac:dyDescent="0.2">
      <c r="A8" s="182" t="s">
        <v>2081</v>
      </c>
      <c r="B8" s="186"/>
      <c r="C8" s="186"/>
    </row>
    <row r="9" spans="1:13" x14ac:dyDescent="0.2">
      <c r="D9" s="23"/>
      <c r="E9" s="23"/>
      <c r="F9" s="23"/>
      <c r="G9" s="23"/>
      <c r="H9" s="23"/>
    </row>
    <row r="10" spans="1:13" x14ac:dyDescent="0.2">
      <c r="A10" s="162"/>
    </row>
    <row r="11" spans="1:13" x14ac:dyDescent="0.2">
      <c r="M11" s="5"/>
    </row>
    <row r="12" spans="1:13" x14ac:dyDescent="0.2">
      <c r="A12" s="162"/>
    </row>
    <row r="13" spans="1:13" s="4" customFormat="1" x14ac:dyDescent="0.2">
      <c r="A13" s="86"/>
      <c r="C13" s="23"/>
      <c r="D13" s="8"/>
      <c r="E13" s="8"/>
      <c r="F13" s="8"/>
      <c r="G13" s="8"/>
      <c r="H13" s="8"/>
      <c r="I13" s="23"/>
      <c r="J13" s="23"/>
      <c r="K13" s="23"/>
      <c r="L13" s="23"/>
      <c r="M13" s="23"/>
    </row>
    <row r="14" spans="1:13" x14ac:dyDescent="0.2">
      <c r="A14" s="86"/>
      <c r="M14" s="7"/>
    </row>
    <row r="15" spans="1:13" x14ac:dyDescent="0.2">
      <c r="M15" s="5"/>
    </row>
    <row r="16" spans="1:13" x14ac:dyDescent="0.2">
      <c r="L16" s="47"/>
      <c r="M16" s="5"/>
    </row>
    <row r="17" spans="13:13" x14ac:dyDescent="0.2">
      <c r="M17" s="5"/>
    </row>
    <row r="18" spans="13:13" x14ac:dyDescent="0.2">
      <c r="M18" s="5"/>
    </row>
    <row r="19" spans="13:13" x14ac:dyDescent="0.2">
      <c r="M19" s="5"/>
    </row>
    <row r="20" spans="13:13" x14ac:dyDescent="0.2">
      <c r="M20" s="5"/>
    </row>
    <row r="21" spans="13:13" x14ac:dyDescent="0.2">
      <c r="M21" s="5"/>
    </row>
    <row r="22" spans="13:13" x14ac:dyDescent="0.2">
      <c r="M22" s="5"/>
    </row>
    <row r="23" spans="13:13" x14ac:dyDescent="0.2">
      <c r="M23" s="5"/>
    </row>
    <row r="24" spans="13:13" x14ac:dyDescent="0.2">
      <c r="M24" s="5"/>
    </row>
    <row r="25" spans="13:13" x14ac:dyDescent="0.2">
      <c r="M25" s="5"/>
    </row>
    <row r="26" spans="13:13" x14ac:dyDescent="0.2">
      <c r="M26" s="5"/>
    </row>
    <row r="27" spans="13:13" x14ac:dyDescent="0.2">
      <c r="M27" s="5"/>
    </row>
    <row r="28" spans="13:13" x14ac:dyDescent="0.2">
      <c r="M28" s="5"/>
    </row>
    <row r="29" spans="13:13" x14ac:dyDescent="0.2">
      <c r="M29" s="5"/>
    </row>
    <row r="30" spans="13:13" x14ac:dyDescent="0.2">
      <c r="M30" s="5"/>
    </row>
    <row r="31" spans="13:13" x14ac:dyDescent="0.2">
      <c r="M31" s="5"/>
    </row>
    <row r="32" spans="13:13" x14ac:dyDescent="0.2">
      <c r="M32" s="5"/>
    </row>
    <row r="33" spans="13:13" x14ac:dyDescent="0.2">
      <c r="M33" s="5"/>
    </row>
    <row r="34" spans="13:13" x14ac:dyDescent="0.2">
      <c r="M34" s="5"/>
    </row>
    <row r="35" spans="13:13" x14ac:dyDescent="0.2">
      <c r="M35" s="5"/>
    </row>
    <row r="36" spans="13:13" x14ac:dyDescent="0.2">
      <c r="M36" s="5"/>
    </row>
    <row r="37" spans="13:13" x14ac:dyDescent="0.2">
      <c r="M37" s="5"/>
    </row>
    <row r="38" spans="13:13" x14ac:dyDescent="0.2">
      <c r="M38" s="5"/>
    </row>
    <row r="39" spans="13:13" x14ac:dyDescent="0.2">
      <c r="M39" s="5"/>
    </row>
    <row r="40" spans="13:13" x14ac:dyDescent="0.2">
      <c r="M40" s="5"/>
    </row>
    <row r="41" spans="13:13" x14ac:dyDescent="0.2">
      <c r="M41" s="5"/>
    </row>
    <row r="42" spans="13:13" x14ac:dyDescent="0.2">
      <c r="M42" s="5"/>
    </row>
    <row r="43" spans="13:13" x14ac:dyDescent="0.2">
      <c r="M43" s="5"/>
    </row>
    <row r="44" spans="13:13" x14ac:dyDescent="0.2">
      <c r="M44" s="5"/>
    </row>
    <row r="45" spans="13:13" x14ac:dyDescent="0.2">
      <c r="M45" s="5"/>
    </row>
    <row r="46" spans="13:13" x14ac:dyDescent="0.2">
      <c r="M46" s="5"/>
    </row>
    <row r="47" spans="13:13" x14ac:dyDescent="0.2">
      <c r="M47" s="5"/>
    </row>
    <row r="48" spans="13:13" x14ac:dyDescent="0.2">
      <c r="M48" s="5"/>
    </row>
    <row r="49" spans="13:13" x14ac:dyDescent="0.2">
      <c r="M49" s="5"/>
    </row>
    <row r="50" spans="13:13" x14ac:dyDescent="0.2">
      <c r="M50" s="5"/>
    </row>
    <row r="51" spans="13:13" x14ac:dyDescent="0.2">
      <c r="M51" s="5"/>
    </row>
    <row r="52" spans="13:13" x14ac:dyDescent="0.2">
      <c r="M52" s="5"/>
    </row>
    <row r="53" spans="13:13" x14ac:dyDescent="0.2">
      <c r="M53" s="5"/>
    </row>
    <row r="54" spans="13:13" x14ac:dyDescent="0.2">
      <c r="M54" s="5"/>
    </row>
    <row r="55" spans="13:13" x14ac:dyDescent="0.2">
      <c r="M55" s="5"/>
    </row>
    <row r="56" spans="13:13" x14ac:dyDescent="0.2">
      <c r="M56" s="5"/>
    </row>
    <row r="57" spans="13:13" x14ac:dyDescent="0.2">
      <c r="M57" s="5"/>
    </row>
    <row r="58" spans="13:13" x14ac:dyDescent="0.2">
      <c r="M58" s="5"/>
    </row>
    <row r="59" spans="13:13" x14ac:dyDescent="0.2">
      <c r="M59" s="5"/>
    </row>
    <row r="60" spans="13:13" x14ac:dyDescent="0.2">
      <c r="M60" s="5"/>
    </row>
    <row r="61" spans="13:13" x14ac:dyDescent="0.2">
      <c r="M61" s="5"/>
    </row>
    <row r="62" spans="13:13" x14ac:dyDescent="0.2">
      <c r="M62" s="5"/>
    </row>
    <row r="63" spans="13:13" x14ac:dyDescent="0.2">
      <c r="M63" s="5"/>
    </row>
    <row r="64" spans="13:13" x14ac:dyDescent="0.2">
      <c r="M64" s="5"/>
    </row>
    <row r="65" spans="13:13" x14ac:dyDescent="0.2">
      <c r="M65" s="5"/>
    </row>
    <row r="66" spans="13:13" x14ac:dyDescent="0.2">
      <c r="M66" s="5"/>
    </row>
    <row r="67" spans="13:13" x14ac:dyDescent="0.2">
      <c r="M67" s="5"/>
    </row>
    <row r="68" spans="13:13" x14ac:dyDescent="0.2">
      <c r="M68" s="5"/>
    </row>
    <row r="69" spans="13:13" x14ac:dyDescent="0.2">
      <c r="M69" s="5"/>
    </row>
    <row r="70" spans="13:13" x14ac:dyDescent="0.2">
      <c r="M70" s="5"/>
    </row>
    <row r="71" spans="13:13" x14ac:dyDescent="0.2">
      <c r="M71" s="5"/>
    </row>
    <row r="72" spans="13:13" x14ac:dyDescent="0.2">
      <c r="M72" s="5"/>
    </row>
    <row r="73" spans="13:13" x14ac:dyDescent="0.2">
      <c r="M73" s="5"/>
    </row>
    <row r="74" spans="13:13" x14ac:dyDescent="0.2">
      <c r="M74" s="5"/>
    </row>
    <row r="75" spans="13:13" x14ac:dyDescent="0.2">
      <c r="M75" s="5"/>
    </row>
    <row r="76" spans="13:13" x14ac:dyDescent="0.2">
      <c r="M76" s="5"/>
    </row>
    <row r="77" spans="13:13" x14ac:dyDescent="0.2">
      <c r="M77" s="5"/>
    </row>
    <row r="78" spans="13:13" x14ac:dyDescent="0.2">
      <c r="M78" s="5"/>
    </row>
    <row r="79" spans="13:13" x14ac:dyDescent="0.2">
      <c r="M79" s="5"/>
    </row>
    <row r="80" spans="13:13" x14ac:dyDescent="0.2">
      <c r="M80" s="5"/>
    </row>
    <row r="81" spans="13:13" x14ac:dyDescent="0.2">
      <c r="M81" s="5"/>
    </row>
    <row r="82" spans="13:13" x14ac:dyDescent="0.2">
      <c r="M82" s="5"/>
    </row>
    <row r="83" spans="13:13" x14ac:dyDescent="0.2">
      <c r="M83" s="5"/>
    </row>
    <row r="84" spans="13:13" x14ac:dyDescent="0.2">
      <c r="M84" s="5"/>
    </row>
    <row r="85" spans="13:13" x14ac:dyDescent="0.2">
      <c r="M85" s="5"/>
    </row>
    <row r="86" spans="13:13" x14ac:dyDescent="0.2">
      <c r="M86" s="5"/>
    </row>
    <row r="87" spans="13:13" x14ac:dyDescent="0.2">
      <c r="M87" s="5"/>
    </row>
    <row r="88" spans="13:13" x14ac:dyDescent="0.2">
      <c r="M88" s="5"/>
    </row>
    <row r="89" spans="13:13" x14ac:dyDescent="0.2">
      <c r="M89" s="5"/>
    </row>
    <row r="90" spans="13:13" x14ac:dyDescent="0.2">
      <c r="M90" s="5"/>
    </row>
    <row r="91" spans="13:13" x14ac:dyDescent="0.2">
      <c r="M91" s="5"/>
    </row>
    <row r="92" spans="13:13" x14ac:dyDescent="0.2">
      <c r="M92" s="5"/>
    </row>
    <row r="93" spans="13:13" x14ac:dyDescent="0.2">
      <c r="M93" s="5"/>
    </row>
    <row r="94" spans="13:13" x14ac:dyDescent="0.2">
      <c r="M94" s="5"/>
    </row>
    <row r="95" spans="13:13" x14ac:dyDescent="0.2">
      <c r="M95" s="5"/>
    </row>
    <row r="96" spans="13:13" x14ac:dyDescent="0.2">
      <c r="M96" s="5"/>
    </row>
    <row r="97" spans="13:13" x14ac:dyDescent="0.2">
      <c r="M97" s="5"/>
    </row>
    <row r="98" spans="13:13" x14ac:dyDescent="0.2">
      <c r="M98" s="5"/>
    </row>
    <row r="99" spans="13:13" x14ac:dyDescent="0.2">
      <c r="M99" s="5"/>
    </row>
    <row r="100" spans="13:13" x14ac:dyDescent="0.2">
      <c r="M100" s="5"/>
    </row>
    <row r="101" spans="13:13" x14ac:dyDescent="0.2">
      <c r="M101" s="5"/>
    </row>
    <row r="102" spans="13:13" x14ac:dyDescent="0.2">
      <c r="M102" s="5"/>
    </row>
    <row r="103" spans="13:13" x14ac:dyDescent="0.2">
      <c r="M103" s="5"/>
    </row>
    <row r="104" spans="13:13" x14ac:dyDescent="0.2">
      <c r="M104" s="5"/>
    </row>
    <row r="105" spans="13:13" x14ac:dyDescent="0.2">
      <c r="M105" s="5"/>
    </row>
    <row r="106" spans="13:13" x14ac:dyDescent="0.2">
      <c r="M106" s="5"/>
    </row>
    <row r="107" spans="13:13" x14ac:dyDescent="0.2">
      <c r="M107" s="5"/>
    </row>
    <row r="108" spans="13:13" x14ac:dyDescent="0.2">
      <c r="M108" s="5"/>
    </row>
    <row r="109" spans="13:13" x14ac:dyDescent="0.2">
      <c r="M109" s="5"/>
    </row>
    <row r="110" spans="13:13" x14ac:dyDescent="0.2">
      <c r="M110" s="5"/>
    </row>
    <row r="111" spans="13:13" x14ac:dyDescent="0.2">
      <c r="M111" s="5"/>
    </row>
    <row r="112" spans="13:13" x14ac:dyDescent="0.2">
      <c r="M112" s="5"/>
    </row>
    <row r="113" spans="13:13" x14ac:dyDescent="0.2">
      <c r="M113" s="5"/>
    </row>
    <row r="114" spans="13:13" x14ac:dyDescent="0.2">
      <c r="M114" s="5"/>
    </row>
    <row r="115" spans="13:13" x14ac:dyDescent="0.2">
      <c r="M115" s="5"/>
    </row>
    <row r="116" spans="13:13" x14ac:dyDescent="0.2">
      <c r="M116" s="5"/>
    </row>
    <row r="117" spans="13:13" x14ac:dyDescent="0.2">
      <c r="M117" s="5"/>
    </row>
    <row r="118" spans="13:13" x14ac:dyDescent="0.2">
      <c r="M118" s="5"/>
    </row>
    <row r="119" spans="13:13" x14ac:dyDescent="0.2">
      <c r="M119" s="5"/>
    </row>
    <row r="120" spans="13:13" x14ac:dyDescent="0.2">
      <c r="M120" s="5"/>
    </row>
    <row r="121" spans="13:13" x14ac:dyDescent="0.2">
      <c r="M121" s="5"/>
    </row>
    <row r="122" spans="13:13" x14ac:dyDescent="0.2">
      <c r="M122" s="5"/>
    </row>
    <row r="123" spans="13:13" x14ac:dyDescent="0.2">
      <c r="M123" s="5"/>
    </row>
    <row r="124" spans="13:13" x14ac:dyDescent="0.2">
      <c r="M124" s="5"/>
    </row>
    <row r="125" spans="13:13" x14ac:dyDescent="0.2">
      <c r="M125" s="5"/>
    </row>
    <row r="126" spans="13:13" x14ac:dyDescent="0.2">
      <c r="M126" s="5"/>
    </row>
    <row r="127" spans="13:13" x14ac:dyDescent="0.2">
      <c r="M127" s="5"/>
    </row>
    <row r="128" spans="13:13" x14ac:dyDescent="0.2">
      <c r="M128" s="5"/>
    </row>
    <row r="129" spans="13:13" x14ac:dyDescent="0.2">
      <c r="M129" s="5"/>
    </row>
    <row r="130" spans="13:13" x14ac:dyDescent="0.2">
      <c r="M130" s="5"/>
    </row>
    <row r="131" spans="13:13" x14ac:dyDescent="0.2">
      <c r="M131" s="5"/>
    </row>
    <row r="132" spans="13:13" x14ac:dyDescent="0.2">
      <c r="M132" s="5"/>
    </row>
    <row r="133" spans="13:13" x14ac:dyDescent="0.2">
      <c r="M133" s="5"/>
    </row>
    <row r="134" spans="13:13" x14ac:dyDescent="0.2">
      <c r="M134" s="5"/>
    </row>
    <row r="135" spans="13:13" x14ac:dyDescent="0.2">
      <c r="M135" s="5"/>
    </row>
    <row r="136" spans="13:13" x14ac:dyDescent="0.2">
      <c r="M136" s="5"/>
    </row>
    <row r="137" spans="13:13" x14ac:dyDescent="0.2">
      <c r="M137" s="5"/>
    </row>
    <row r="138" spans="13:13" x14ac:dyDescent="0.2">
      <c r="M138" s="5"/>
    </row>
    <row r="139" spans="13:13" x14ac:dyDescent="0.2">
      <c r="M139" s="5"/>
    </row>
    <row r="140" spans="13:13" x14ac:dyDescent="0.2">
      <c r="M140" s="5"/>
    </row>
    <row r="141" spans="13:13" x14ac:dyDescent="0.2">
      <c r="M141" s="5"/>
    </row>
    <row r="142" spans="13:13" x14ac:dyDescent="0.2">
      <c r="M142" s="5"/>
    </row>
    <row r="143" spans="13:13" x14ac:dyDescent="0.2">
      <c r="M143" s="5"/>
    </row>
    <row r="144" spans="13:13" x14ac:dyDescent="0.2">
      <c r="M144" s="5"/>
    </row>
    <row r="145" spans="13:13" x14ac:dyDescent="0.2">
      <c r="M145" s="5"/>
    </row>
    <row r="146" spans="13:13" x14ac:dyDescent="0.2">
      <c r="M146" s="5"/>
    </row>
    <row r="147" spans="13:13" x14ac:dyDescent="0.2">
      <c r="M147" s="5"/>
    </row>
    <row r="148" spans="13:13" x14ac:dyDescent="0.2">
      <c r="M148" s="5"/>
    </row>
    <row r="149" spans="13:13" x14ac:dyDescent="0.2">
      <c r="M149" s="5"/>
    </row>
    <row r="150" spans="13:13" x14ac:dyDescent="0.2">
      <c r="M150" s="5"/>
    </row>
    <row r="151" spans="13:13" x14ac:dyDescent="0.2">
      <c r="M151" s="5"/>
    </row>
    <row r="152" spans="13:13" x14ac:dyDescent="0.2">
      <c r="M152" s="5"/>
    </row>
    <row r="153" spans="13:13" x14ac:dyDescent="0.2">
      <c r="M153" s="5"/>
    </row>
    <row r="154" spans="13:13" x14ac:dyDescent="0.2">
      <c r="M154" s="5"/>
    </row>
    <row r="155" spans="13:13" x14ac:dyDescent="0.2">
      <c r="M155" s="5"/>
    </row>
    <row r="156" spans="13:13" x14ac:dyDescent="0.2">
      <c r="M156" s="5"/>
    </row>
    <row r="157" spans="13:13" x14ac:dyDescent="0.2">
      <c r="M157" s="5"/>
    </row>
    <row r="158" spans="13:13" x14ac:dyDescent="0.2">
      <c r="M158" s="5"/>
    </row>
    <row r="159" spans="13:13" x14ac:dyDescent="0.2">
      <c r="M159" s="5"/>
    </row>
    <row r="160" spans="13:13" x14ac:dyDescent="0.2">
      <c r="M160" s="5"/>
    </row>
    <row r="161" spans="13:13" x14ac:dyDescent="0.2">
      <c r="M161" s="5"/>
    </row>
    <row r="162" spans="13:13" x14ac:dyDescent="0.2">
      <c r="M162" s="5"/>
    </row>
    <row r="163" spans="13:13" x14ac:dyDescent="0.2">
      <c r="M163" s="5"/>
    </row>
    <row r="164" spans="13:13" x14ac:dyDescent="0.2">
      <c r="M164" s="5"/>
    </row>
    <row r="165" spans="13:13" x14ac:dyDescent="0.2">
      <c r="M165" s="5"/>
    </row>
    <row r="166" spans="13:13" x14ac:dyDescent="0.2">
      <c r="M166" s="5"/>
    </row>
    <row r="167" spans="13:13" x14ac:dyDescent="0.2">
      <c r="M167" s="5"/>
    </row>
    <row r="168" spans="13:13" x14ac:dyDescent="0.2">
      <c r="M168" s="5"/>
    </row>
    <row r="169" spans="13:13" x14ac:dyDescent="0.2">
      <c r="M169" s="5"/>
    </row>
    <row r="170" spans="13:13" x14ac:dyDescent="0.2">
      <c r="M170" s="5"/>
    </row>
    <row r="171" spans="13:13" x14ac:dyDescent="0.2">
      <c r="M171" s="5"/>
    </row>
    <row r="172" spans="13:13" x14ac:dyDescent="0.2">
      <c r="M172" s="5"/>
    </row>
    <row r="173" spans="13:13" x14ac:dyDescent="0.2">
      <c r="M173" s="5"/>
    </row>
    <row r="174" spans="13:13" x14ac:dyDescent="0.2">
      <c r="M174" s="5"/>
    </row>
    <row r="175" spans="13:13" x14ac:dyDescent="0.2">
      <c r="M175" s="5"/>
    </row>
    <row r="176" spans="13:13" x14ac:dyDescent="0.2">
      <c r="M176" s="5"/>
    </row>
    <row r="177" spans="13:13" x14ac:dyDescent="0.2">
      <c r="M177" s="5"/>
    </row>
    <row r="178" spans="13:13" x14ac:dyDescent="0.2">
      <c r="M178" s="5"/>
    </row>
    <row r="179" spans="13:13" x14ac:dyDescent="0.2">
      <c r="M179" s="5"/>
    </row>
    <row r="180" spans="13:13" x14ac:dyDescent="0.2">
      <c r="M180" s="5"/>
    </row>
    <row r="181" spans="13:13" x14ac:dyDescent="0.2">
      <c r="M181" s="5"/>
    </row>
    <row r="182" spans="13:13" x14ac:dyDescent="0.2">
      <c r="M182" s="5"/>
    </row>
    <row r="183" spans="13:13" x14ac:dyDescent="0.2">
      <c r="M183" s="5"/>
    </row>
    <row r="184" spans="13:13" x14ac:dyDescent="0.2">
      <c r="M184" s="5"/>
    </row>
    <row r="185" spans="13:13" x14ac:dyDescent="0.2">
      <c r="M185" s="5"/>
    </row>
    <row r="186" spans="13:13" x14ac:dyDescent="0.2">
      <c r="M186" s="5"/>
    </row>
    <row r="187" spans="13:13" x14ac:dyDescent="0.2">
      <c r="M187" s="5"/>
    </row>
    <row r="188" spans="13:13" x14ac:dyDescent="0.2">
      <c r="M188" s="5"/>
    </row>
    <row r="189" spans="13:13" x14ac:dyDescent="0.2">
      <c r="M189" s="5"/>
    </row>
    <row r="190" spans="13:13" x14ac:dyDescent="0.2">
      <c r="M190" s="5"/>
    </row>
    <row r="191" spans="13:13" x14ac:dyDescent="0.2">
      <c r="M191" s="5"/>
    </row>
    <row r="192" spans="13:13" x14ac:dyDescent="0.2">
      <c r="M192" s="5"/>
    </row>
    <row r="193" spans="13:13" x14ac:dyDescent="0.2">
      <c r="M193" s="5"/>
    </row>
    <row r="194" spans="13:13" x14ac:dyDescent="0.2">
      <c r="M194" s="5"/>
    </row>
    <row r="195" spans="13:13" x14ac:dyDescent="0.2">
      <c r="M195" s="5"/>
    </row>
    <row r="196" spans="13:13" x14ac:dyDescent="0.2">
      <c r="M196" s="5"/>
    </row>
    <row r="197" spans="13:13" x14ac:dyDescent="0.2">
      <c r="M197" s="5"/>
    </row>
    <row r="198" spans="13:13" x14ac:dyDescent="0.2">
      <c r="M198" s="5"/>
    </row>
    <row r="199" spans="13:13" x14ac:dyDescent="0.2">
      <c r="M199" s="5"/>
    </row>
    <row r="200" spans="13:13" x14ac:dyDescent="0.2">
      <c r="M200" s="5"/>
    </row>
    <row r="201" spans="13:13" x14ac:dyDescent="0.2">
      <c r="M201" s="5"/>
    </row>
  </sheetData>
  <phoneticPr fontId="13" type="noConversion"/>
  <conditionalFormatting sqref="K5">
    <cfRule type="cellIs" dxfId="342" priority="48" operator="equal">
      <formula>"-"</formula>
    </cfRule>
  </conditionalFormatting>
  <conditionalFormatting sqref="H5:J5">
    <cfRule type="cellIs" dxfId="341" priority="46" stopIfTrue="1" operator="equal">
      <formula>"-"</formula>
    </cfRule>
    <cfRule type="containsText" dxfId="340" priority="47" stopIfTrue="1" operator="containsText" text="leer">
      <formula>NOT(ISERROR(SEARCH("leer",H5)))</formula>
    </cfRule>
  </conditionalFormatting>
  <conditionalFormatting sqref="H5">
    <cfRule type="cellIs" dxfId="339" priority="45" stopIfTrue="1" operator="equal">
      <formula>"-"</formula>
    </cfRule>
  </conditionalFormatting>
  <conditionalFormatting sqref="H5">
    <cfRule type="cellIs" dxfId="338" priority="43" stopIfTrue="1" operator="equal">
      <formula>"-"</formula>
    </cfRule>
    <cfRule type="containsText" dxfId="337" priority="44" stopIfTrue="1" operator="containsText" text="leer">
      <formula>NOT(ISERROR(SEARCH("leer",H5)))</formula>
    </cfRule>
  </conditionalFormatting>
  <conditionalFormatting sqref="H5">
    <cfRule type="cellIs" dxfId="336" priority="41" stopIfTrue="1" operator="equal">
      <formula>"-"</formula>
    </cfRule>
    <cfRule type="containsText" dxfId="335" priority="42" stopIfTrue="1" operator="containsText" text="leer">
      <formula>NOT(ISERROR(SEARCH("leer",H5)))</formula>
    </cfRule>
  </conditionalFormatting>
  <conditionalFormatting sqref="H5">
    <cfRule type="cellIs" dxfId="334" priority="39" stopIfTrue="1" operator="equal">
      <formula>"-"</formula>
    </cfRule>
    <cfRule type="containsText" dxfId="333" priority="40" stopIfTrue="1" operator="containsText" text="leer">
      <formula>NOT(ISERROR(SEARCH("leer",H5)))</formula>
    </cfRule>
  </conditionalFormatting>
  <conditionalFormatting sqref="H5">
    <cfRule type="cellIs" dxfId="332" priority="37" stopIfTrue="1" operator="equal">
      <formula>"-"</formula>
    </cfRule>
    <cfRule type="containsText" dxfId="331" priority="38" stopIfTrue="1" operator="containsText" text="leer">
      <formula>NOT(ISERROR(SEARCH("leer",H5)))</formula>
    </cfRule>
  </conditionalFormatting>
  <conditionalFormatting sqref="H5">
    <cfRule type="cellIs" dxfId="330" priority="35" stopIfTrue="1" operator="equal">
      <formula>"-"</formula>
    </cfRule>
    <cfRule type="containsText" dxfId="329" priority="36" stopIfTrue="1" operator="containsText" text="leer">
      <formula>NOT(ISERROR(SEARCH("leer",H5)))</formula>
    </cfRule>
  </conditionalFormatting>
  <conditionalFormatting sqref="H5">
    <cfRule type="cellIs" dxfId="328" priority="33" stopIfTrue="1" operator="equal">
      <formula>"-"</formula>
    </cfRule>
    <cfRule type="containsText" dxfId="327" priority="34" stopIfTrue="1" operator="containsText" text="leer">
      <formula>NOT(ISERROR(SEARCH("leer",H5)))</formula>
    </cfRule>
  </conditionalFormatting>
  <conditionalFormatting sqref="H5">
    <cfRule type="cellIs" dxfId="326" priority="31" stopIfTrue="1" operator="equal">
      <formula>"-"</formula>
    </cfRule>
    <cfRule type="containsText" dxfId="325" priority="32" stopIfTrue="1" operator="containsText" text="leer">
      <formula>NOT(ISERROR(SEARCH("leer",H5)))</formula>
    </cfRule>
  </conditionalFormatting>
  <conditionalFormatting sqref="H5">
    <cfRule type="cellIs" dxfId="324" priority="29" stopIfTrue="1" operator="equal">
      <formula>"-"</formula>
    </cfRule>
    <cfRule type="containsText" dxfId="323" priority="30" stopIfTrue="1" operator="containsText" text="leer">
      <formula>NOT(ISERROR(SEARCH("leer",H5)))</formula>
    </cfRule>
  </conditionalFormatting>
  <conditionalFormatting sqref="H5">
    <cfRule type="cellIs" dxfId="322" priority="27" stopIfTrue="1" operator="equal">
      <formula>"-"</formula>
    </cfRule>
    <cfRule type="containsText" dxfId="321" priority="28" stopIfTrue="1" operator="containsText" text="leer">
      <formula>NOT(ISERROR(SEARCH("leer",H5)))</formula>
    </cfRule>
  </conditionalFormatting>
  <conditionalFormatting sqref="H5">
    <cfRule type="cellIs" dxfId="320" priority="25" stopIfTrue="1" operator="equal">
      <formula>"-"</formula>
    </cfRule>
    <cfRule type="containsText" dxfId="319" priority="26" stopIfTrue="1" operator="containsText" text="leer">
      <formula>NOT(ISERROR(SEARCH("leer",H5)))</formula>
    </cfRule>
  </conditionalFormatting>
  <conditionalFormatting sqref="H5">
    <cfRule type="cellIs" dxfId="318" priority="23" stopIfTrue="1" operator="equal">
      <formula>"-"</formula>
    </cfRule>
    <cfRule type="containsText" dxfId="317" priority="24" stopIfTrue="1" operator="containsText" text="leer">
      <formula>NOT(ISERROR(SEARCH("leer",H5)))</formula>
    </cfRule>
  </conditionalFormatting>
  <conditionalFormatting sqref="H5">
    <cfRule type="cellIs" dxfId="316" priority="21" stopIfTrue="1" operator="equal">
      <formula>"-"</formula>
    </cfRule>
    <cfRule type="containsText" dxfId="315" priority="22" stopIfTrue="1" operator="containsText" text="leer">
      <formula>NOT(ISERROR(SEARCH("leer",H5)))</formula>
    </cfRule>
  </conditionalFormatting>
  <conditionalFormatting sqref="H5">
    <cfRule type="cellIs" dxfId="314" priority="19" stopIfTrue="1" operator="equal">
      <formula>"-"</formula>
    </cfRule>
    <cfRule type="containsText" dxfId="313" priority="20" stopIfTrue="1" operator="containsText" text="leer">
      <formula>NOT(ISERROR(SEARCH("leer",H5)))</formula>
    </cfRule>
  </conditionalFormatting>
  <conditionalFormatting sqref="H5">
    <cfRule type="cellIs" dxfId="312" priority="17" stopIfTrue="1" operator="equal">
      <formula>"-"</formula>
    </cfRule>
    <cfRule type="containsText" dxfId="311" priority="18" stopIfTrue="1" operator="containsText" text="leer">
      <formula>NOT(ISERROR(SEARCH("leer",H5)))</formula>
    </cfRule>
  </conditionalFormatting>
  <conditionalFormatting sqref="H5">
    <cfRule type="cellIs" dxfId="310" priority="15" stopIfTrue="1" operator="equal">
      <formula>"-"</formula>
    </cfRule>
    <cfRule type="containsText" dxfId="309" priority="16" stopIfTrue="1" operator="containsText" text="leer">
      <formula>NOT(ISERROR(SEARCH("leer",H5)))</formula>
    </cfRule>
  </conditionalFormatting>
  <conditionalFormatting sqref="H5">
    <cfRule type="cellIs" dxfId="308" priority="13" stopIfTrue="1" operator="equal">
      <formula>"-"</formula>
    </cfRule>
    <cfRule type="containsText" dxfId="307" priority="14" stopIfTrue="1" operator="containsText" text="leer">
      <formula>NOT(ISERROR(SEARCH("leer",H5)))</formula>
    </cfRule>
  </conditionalFormatting>
  <conditionalFormatting sqref="H5">
    <cfRule type="cellIs" dxfId="306" priority="11" stopIfTrue="1" operator="equal">
      <formula>"-"</formula>
    </cfRule>
    <cfRule type="containsText" dxfId="305" priority="12" stopIfTrue="1" operator="containsText" text="leer">
      <formula>NOT(ISERROR(SEARCH("leer",H5)))</formula>
    </cfRule>
  </conditionalFormatting>
  <conditionalFormatting sqref="H5">
    <cfRule type="cellIs" dxfId="304" priority="9" stopIfTrue="1" operator="equal">
      <formula>"-"</formula>
    </cfRule>
    <cfRule type="containsText" dxfId="303" priority="10" stopIfTrue="1" operator="containsText" text="leer">
      <formula>NOT(ISERROR(SEARCH("leer",H5)))</formula>
    </cfRule>
  </conditionalFormatting>
  <conditionalFormatting sqref="H5">
    <cfRule type="cellIs" dxfId="302" priority="7" stopIfTrue="1" operator="equal">
      <formula>"-"</formula>
    </cfRule>
    <cfRule type="containsText" dxfId="301" priority="8" stopIfTrue="1" operator="containsText" text="leer">
      <formula>NOT(ISERROR(SEARCH("leer",H5)))</formula>
    </cfRule>
  </conditionalFormatting>
  <conditionalFormatting sqref="H5">
    <cfRule type="cellIs" dxfId="300" priority="5" stopIfTrue="1" operator="equal">
      <formula>"-"</formula>
    </cfRule>
    <cfRule type="containsText" dxfId="299" priority="6" stopIfTrue="1" operator="containsText" text="leer">
      <formula>NOT(ISERROR(SEARCH("leer",H5)))</formula>
    </cfRule>
  </conditionalFormatting>
  <conditionalFormatting sqref="H5">
    <cfRule type="cellIs" dxfId="298" priority="3" stopIfTrue="1" operator="equal">
      <formula>"-"</formula>
    </cfRule>
    <cfRule type="containsText" dxfId="297" priority="4" stopIfTrue="1" operator="containsText" text="leer">
      <formula>NOT(ISERROR(SEARCH("leer",H5)))</formula>
    </cfRule>
  </conditionalFormatting>
  <conditionalFormatting sqref="H5">
    <cfRule type="cellIs" dxfId="296" priority="1" stopIfTrue="1" operator="equal">
      <formula>"-"</formula>
    </cfRule>
    <cfRule type="containsText" dxfId="295" priority="2" stopIfTrue="1" operator="containsText" text="leer">
      <formula>NOT(ISERROR(SEARCH("leer",H5)))</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extLst>
    <ext xmlns:mx="http://schemas.microsoft.com/office/mac/excel/2008/main" uri="{64002731-A6B0-56B0-2670-7721B7C09600}">
      <mx:PLV Mode="0" OnePage="0" WScale="0"/>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U202"/>
  <sheetViews>
    <sheetView showRuler="0" zoomScale="70" zoomScaleNormal="70" workbookViewId="0"/>
  </sheetViews>
  <sheetFormatPr baseColWidth="10" defaultColWidth="10.7109375" defaultRowHeight="12.75" x14ac:dyDescent="0.2"/>
  <cols>
    <col min="1" max="1" width="21.85546875" style="5" bestFit="1" customWidth="1"/>
    <col min="2" max="2" width="36.42578125" style="5" customWidth="1"/>
    <col min="3" max="3" width="9" style="8" customWidth="1"/>
    <col min="4" max="5" width="12.28515625" style="8" customWidth="1"/>
    <col min="6" max="16" width="11.42578125" style="8" customWidth="1"/>
    <col min="17" max="16384" width="10.7109375" style="5"/>
  </cols>
  <sheetData>
    <row r="1" spans="1:18" x14ac:dyDescent="0.2">
      <c r="A1" s="92" t="s">
        <v>2082</v>
      </c>
      <c r="C1" s="5"/>
      <c r="D1" s="5"/>
      <c r="E1" s="5"/>
      <c r="F1" s="5"/>
      <c r="G1" s="5"/>
      <c r="H1" s="5"/>
      <c r="L1" s="128"/>
      <c r="M1" s="128"/>
      <c r="N1" s="128"/>
      <c r="O1" s="128"/>
      <c r="P1" s="127"/>
    </row>
    <row r="2" spans="1:18" x14ac:dyDescent="0.2">
      <c r="A2" s="92"/>
      <c r="C2" s="5"/>
      <c r="D2" s="5"/>
      <c r="E2" s="5"/>
      <c r="F2" s="5"/>
      <c r="G2" s="5"/>
      <c r="H2" s="5"/>
      <c r="I2" s="5"/>
      <c r="J2" s="5"/>
      <c r="K2" s="5"/>
      <c r="L2" s="5"/>
      <c r="M2" s="5"/>
      <c r="N2" s="5"/>
      <c r="O2" s="5"/>
      <c r="P2" s="5"/>
    </row>
    <row r="3" spans="1:18" x14ac:dyDescent="0.2">
      <c r="A3" s="4" t="s">
        <v>2083</v>
      </c>
      <c r="B3" s="4"/>
      <c r="C3" s="5" t="s">
        <v>2084</v>
      </c>
      <c r="D3" s="5" t="s">
        <v>2085</v>
      </c>
      <c r="E3" s="23">
        <v>2004</v>
      </c>
      <c r="F3" s="23">
        <v>2005</v>
      </c>
      <c r="G3" s="23">
        <v>2006</v>
      </c>
      <c r="H3" s="23">
        <v>2007</v>
      </c>
      <c r="I3" s="23">
        <v>2008</v>
      </c>
      <c r="J3" s="23">
        <v>2009</v>
      </c>
      <c r="K3" s="23">
        <v>2010</v>
      </c>
      <c r="L3" s="23">
        <v>2011</v>
      </c>
      <c r="M3" s="23">
        <v>2012</v>
      </c>
      <c r="N3" s="23">
        <v>2013</v>
      </c>
      <c r="O3" s="4">
        <v>2014</v>
      </c>
      <c r="P3" s="314">
        <v>2015</v>
      </c>
    </row>
    <row r="4" spans="1:18" x14ac:dyDescent="0.2">
      <c r="A4" s="4"/>
      <c r="B4" s="4"/>
      <c r="C4" s="115"/>
      <c r="E4" s="23"/>
      <c r="F4" s="23"/>
      <c r="G4" s="23"/>
      <c r="H4" s="23"/>
      <c r="I4" s="23"/>
      <c r="J4" s="23"/>
      <c r="K4" s="23"/>
      <c r="L4" s="23"/>
      <c r="P4" s="307"/>
    </row>
    <row r="5" spans="1:18" s="4" customFormat="1" x14ac:dyDescent="0.2">
      <c r="A5" s="4" t="s">
        <v>2086</v>
      </c>
      <c r="B5" s="5"/>
      <c r="C5" s="8"/>
      <c r="D5" s="8"/>
      <c r="E5" s="7"/>
      <c r="F5" s="7"/>
      <c r="G5" s="7"/>
      <c r="H5" s="7"/>
      <c r="I5" s="8"/>
      <c r="J5" s="8"/>
      <c r="K5" s="8"/>
      <c r="L5" s="8"/>
      <c r="M5" s="8"/>
      <c r="N5" s="8"/>
      <c r="O5" s="8"/>
      <c r="P5" s="307"/>
    </row>
    <row r="6" spans="1:18" x14ac:dyDescent="0.2">
      <c r="A6" s="29" t="s">
        <v>2087</v>
      </c>
      <c r="B6" s="29" t="s">
        <v>2088</v>
      </c>
      <c r="C6" s="165" t="s">
        <v>2089</v>
      </c>
      <c r="D6" s="8" t="s">
        <v>2090</v>
      </c>
      <c r="E6" s="156">
        <v>2575</v>
      </c>
      <c r="F6" s="156">
        <v>2546</v>
      </c>
      <c r="G6" s="156">
        <v>2452</v>
      </c>
      <c r="H6" s="156">
        <v>2354</v>
      </c>
      <c r="I6" s="156">
        <v>2570</v>
      </c>
      <c r="J6" s="156">
        <v>2557.2199999999998</v>
      </c>
      <c r="K6" s="156">
        <v>2505.5350000000003</v>
      </c>
      <c r="L6" s="156">
        <v>2504</v>
      </c>
      <c r="M6" s="177">
        <v>2406</v>
      </c>
      <c r="N6" s="19">
        <v>2228.5073333333335</v>
      </c>
      <c r="O6" s="19">
        <v>2103.5278333333335</v>
      </c>
      <c r="P6" s="398">
        <v>2008</v>
      </c>
      <c r="R6" s="41"/>
    </row>
    <row r="7" spans="1:18" x14ac:dyDescent="0.2">
      <c r="A7" s="29" t="s">
        <v>2091</v>
      </c>
      <c r="B7" s="29" t="s">
        <v>2092</v>
      </c>
      <c r="C7" s="165" t="s">
        <v>2093</v>
      </c>
      <c r="D7" s="8" t="s">
        <v>2094</v>
      </c>
      <c r="E7" s="156">
        <v>39</v>
      </c>
      <c r="F7" s="156">
        <v>40</v>
      </c>
      <c r="G7" s="156">
        <v>41</v>
      </c>
      <c r="H7" s="156">
        <v>40</v>
      </c>
      <c r="I7" s="156">
        <v>40</v>
      </c>
      <c r="J7" s="156">
        <v>41.997999999999998</v>
      </c>
      <c r="K7" s="156">
        <v>39.446666666666673</v>
      </c>
      <c r="L7" s="156">
        <v>39</v>
      </c>
      <c r="M7" s="177">
        <v>37</v>
      </c>
      <c r="N7" s="19">
        <v>39.22291666666667</v>
      </c>
      <c r="O7" s="19">
        <v>40.095416666666665</v>
      </c>
      <c r="P7" s="307">
        <v>37</v>
      </c>
      <c r="R7" s="41"/>
    </row>
    <row r="8" spans="1:18" x14ac:dyDescent="0.2">
      <c r="A8" s="29" t="s">
        <v>2095</v>
      </c>
      <c r="B8" s="29" t="s">
        <v>2096</v>
      </c>
      <c r="C8" s="165" t="s">
        <v>2097</v>
      </c>
      <c r="D8" s="8" t="s">
        <v>2098</v>
      </c>
      <c r="E8" s="156">
        <v>200</v>
      </c>
      <c r="F8" s="156">
        <v>192</v>
      </c>
      <c r="G8" s="156">
        <v>186</v>
      </c>
      <c r="H8" s="156">
        <v>174</v>
      </c>
      <c r="I8" s="156">
        <v>170</v>
      </c>
      <c r="J8" s="156">
        <v>169.29000000000002</v>
      </c>
      <c r="K8" s="156">
        <v>147.40916666666666</v>
      </c>
      <c r="L8" s="156">
        <v>142</v>
      </c>
      <c r="M8" s="177">
        <v>137</v>
      </c>
      <c r="N8" s="19">
        <v>132.54058333333333</v>
      </c>
      <c r="O8" s="19">
        <v>129.78966666666668</v>
      </c>
      <c r="P8" s="307">
        <v>124</v>
      </c>
      <c r="R8" s="41"/>
    </row>
    <row r="9" spans="1:18" x14ac:dyDescent="0.2">
      <c r="A9" s="29" t="s">
        <v>2099</v>
      </c>
      <c r="B9" s="29" t="s">
        <v>2100</v>
      </c>
      <c r="C9" s="165" t="s">
        <v>2101</v>
      </c>
      <c r="D9" s="8" t="s">
        <v>2102</v>
      </c>
      <c r="E9" s="156">
        <v>8405</v>
      </c>
      <c r="F9" s="156">
        <v>8277</v>
      </c>
      <c r="G9" s="156">
        <v>8240</v>
      </c>
      <c r="H9" s="156">
        <v>8349</v>
      </c>
      <c r="I9" s="156">
        <v>8269</v>
      </c>
      <c r="J9" s="156">
        <v>7938.2110000000002</v>
      </c>
      <c r="K9" s="156">
        <v>7973.0468378380756</v>
      </c>
      <c r="L9" s="156">
        <v>7929</v>
      </c>
      <c r="M9" s="177">
        <v>8080</v>
      </c>
      <c r="N9" s="19">
        <v>7981.5377499999995</v>
      </c>
      <c r="O9" s="19">
        <v>7975.4466666666667</v>
      </c>
      <c r="P9" s="398">
        <v>8048</v>
      </c>
      <c r="R9" s="41"/>
    </row>
    <row r="10" spans="1:18" x14ac:dyDescent="0.2">
      <c r="A10" s="29" t="s">
        <v>2103</v>
      </c>
      <c r="B10" s="29" t="s">
        <v>2104</v>
      </c>
      <c r="C10" s="165" t="s">
        <v>2105</v>
      </c>
      <c r="D10" s="8" t="s">
        <v>2106</v>
      </c>
      <c r="E10" s="156">
        <v>1116</v>
      </c>
      <c r="F10" s="156">
        <v>1013</v>
      </c>
      <c r="G10" s="156">
        <v>972</v>
      </c>
      <c r="H10" s="156">
        <v>983</v>
      </c>
      <c r="I10" s="156">
        <v>1054</v>
      </c>
      <c r="J10" s="156">
        <v>1100.6089999999999</v>
      </c>
      <c r="K10" s="156">
        <v>954.14249999999993</v>
      </c>
      <c r="L10" s="156">
        <v>931</v>
      </c>
      <c r="M10" s="177">
        <v>906</v>
      </c>
      <c r="N10" s="19">
        <v>874.64083333333338</v>
      </c>
      <c r="O10" s="19">
        <v>813.07783333333339</v>
      </c>
      <c r="P10" s="307">
        <v>784</v>
      </c>
      <c r="R10" s="41"/>
    </row>
    <row r="11" spans="1:18" x14ac:dyDescent="0.2">
      <c r="A11" s="29" t="s">
        <v>2107</v>
      </c>
      <c r="B11" s="29" t="s">
        <v>2108</v>
      </c>
      <c r="C11" s="165" t="s">
        <v>2109</v>
      </c>
      <c r="D11" s="8" t="s">
        <v>2110</v>
      </c>
      <c r="E11" s="156">
        <v>1692</v>
      </c>
      <c r="F11" s="156">
        <v>1573</v>
      </c>
      <c r="G11" s="156">
        <v>1527</v>
      </c>
      <c r="H11" s="156">
        <v>1495</v>
      </c>
      <c r="I11" s="156">
        <v>1426</v>
      </c>
      <c r="J11" s="156">
        <v>1264.5559999999998</v>
      </c>
      <c r="K11" s="156">
        <v>1287.9200056752909</v>
      </c>
      <c r="L11" s="156">
        <v>1198</v>
      </c>
      <c r="M11" s="177">
        <v>1501</v>
      </c>
      <c r="N11" s="19">
        <v>1511.6490833333332</v>
      </c>
      <c r="O11" s="19">
        <v>1551.9482500000001</v>
      </c>
      <c r="P11" s="398">
        <v>1404</v>
      </c>
      <c r="R11" s="41"/>
    </row>
    <row r="12" spans="1:18" x14ac:dyDescent="0.2">
      <c r="A12" s="29" t="s">
        <v>2111</v>
      </c>
      <c r="B12" s="29" t="s">
        <v>2112</v>
      </c>
      <c r="C12" s="165" t="s">
        <v>2113</v>
      </c>
      <c r="D12" s="8" t="s">
        <v>2114</v>
      </c>
      <c r="E12" s="156">
        <v>1150</v>
      </c>
      <c r="F12" s="156">
        <v>1187</v>
      </c>
      <c r="G12" s="156">
        <v>1164</v>
      </c>
      <c r="H12" s="156">
        <v>1136</v>
      </c>
      <c r="I12" s="156">
        <v>1117</v>
      </c>
      <c r="J12" s="156">
        <v>1092.145</v>
      </c>
      <c r="K12" s="156">
        <v>1078.5083333333332</v>
      </c>
      <c r="L12" s="156">
        <v>1083</v>
      </c>
      <c r="M12" s="177">
        <v>1096</v>
      </c>
      <c r="N12" s="19">
        <v>1116.1558333333332</v>
      </c>
      <c r="O12" s="19">
        <v>1138.31925</v>
      </c>
      <c r="P12" s="398">
        <v>1132</v>
      </c>
      <c r="R12" s="41"/>
    </row>
    <row r="13" spans="1:18" x14ac:dyDescent="0.2">
      <c r="A13" s="29" t="s">
        <v>2115</v>
      </c>
      <c r="B13" s="29" t="s">
        <v>2116</v>
      </c>
      <c r="C13" s="165" t="s">
        <v>2117</v>
      </c>
      <c r="D13" s="8" t="s">
        <v>2118</v>
      </c>
      <c r="E13" s="156">
        <v>2187</v>
      </c>
      <c r="F13" s="156">
        <v>2169</v>
      </c>
      <c r="G13" s="156">
        <v>2097</v>
      </c>
      <c r="H13" s="156">
        <v>1979</v>
      </c>
      <c r="I13" s="156">
        <v>1806</v>
      </c>
      <c r="J13" s="156">
        <v>1612.6959999999999</v>
      </c>
      <c r="K13" s="156">
        <v>1570.3766666666666</v>
      </c>
      <c r="L13" s="156">
        <v>1575</v>
      </c>
      <c r="M13" s="177">
        <v>1504</v>
      </c>
      <c r="N13" s="19">
        <v>1465.8400833333335</v>
      </c>
      <c r="O13" s="19">
        <v>1431.9389999999999</v>
      </c>
      <c r="P13" s="398">
        <v>1392</v>
      </c>
      <c r="R13" s="41"/>
    </row>
    <row r="14" spans="1:18" x14ac:dyDescent="0.2">
      <c r="A14" s="29" t="s">
        <v>2119</v>
      </c>
      <c r="B14" s="29" t="s">
        <v>2120</v>
      </c>
      <c r="C14" s="165" t="s">
        <v>2121</v>
      </c>
      <c r="D14" s="8" t="s">
        <v>2122</v>
      </c>
      <c r="E14" s="156">
        <v>259</v>
      </c>
      <c r="F14" s="156">
        <v>269</v>
      </c>
      <c r="G14" s="156">
        <v>256</v>
      </c>
      <c r="H14" s="156">
        <v>246</v>
      </c>
      <c r="I14" s="156">
        <v>261</v>
      </c>
      <c r="J14" s="156">
        <v>270.69299999999998</v>
      </c>
      <c r="K14" s="156">
        <v>269.86</v>
      </c>
      <c r="L14" s="156">
        <v>268</v>
      </c>
      <c r="M14" s="177">
        <v>260</v>
      </c>
      <c r="N14" s="19">
        <v>249.26050000000001</v>
      </c>
      <c r="O14" s="19">
        <v>239.46583333333334</v>
      </c>
      <c r="P14" s="307">
        <v>241</v>
      </c>
      <c r="R14" s="41"/>
    </row>
    <row r="15" spans="1:18" x14ac:dyDescent="0.2">
      <c r="A15" s="29" t="s">
        <v>2123</v>
      </c>
      <c r="B15" s="29" t="s">
        <v>2124</v>
      </c>
      <c r="C15" s="165" t="s">
        <v>2125</v>
      </c>
      <c r="D15" s="8" t="s">
        <v>2126</v>
      </c>
      <c r="E15" s="156">
        <v>1120</v>
      </c>
      <c r="F15" s="156">
        <v>1053</v>
      </c>
      <c r="G15" s="156">
        <v>1005</v>
      </c>
      <c r="H15" s="156">
        <v>966</v>
      </c>
      <c r="I15" s="156">
        <v>946</v>
      </c>
      <c r="J15" s="156">
        <v>944.60699999999997</v>
      </c>
      <c r="K15" s="156">
        <v>934.55416666666645</v>
      </c>
      <c r="L15" s="156">
        <v>930</v>
      </c>
      <c r="M15" s="177">
        <v>911</v>
      </c>
      <c r="N15" s="19">
        <v>899.74924999999996</v>
      </c>
      <c r="O15" s="19">
        <v>920.70725000000004</v>
      </c>
      <c r="P15" s="307">
        <v>901</v>
      </c>
      <c r="R15" s="41"/>
    </row>
    <row r="16" spans="1:18" x14ac:dyDescent="0.2">
      <c r="A16" s="29" t="s">
        <v>2127</v>
      </c>
      <c r="B16" s="29" t="s">
        <v>2128</v>
      </c>
      <c r="C16" s="165" t="s">
        <v>2129</v>
      </c>
      <c r="D16" s="8" t="s">
        <v>2130</v>
      </c>
      <c r="E16" s="156">
        <v>338</v>
      </c>
      <c r="F16" s="156">
        <v>329</v>
      </c>
      <c r="G16" s="156">
        <v>318</v>
      </c>
      <c r="H16" s="156">
        <v>311</v>
      </c>
      <c r="I16" s="156">
        <v>317</v>
      </c>
      <c r="J16" s="156">
        <v>315.41800000000001</v>
      </c>
      <c r="K16" s="156">
        <v>305.7</v>
      </c>
      <c r="L16" s="156">
        <v>297</v>
      </c>
      <c r="M16" s="177">
        <v>286</v>
      </c>
      <c r="N16" s="19">
        <v>279.67633333333333</v>
      </c>
      <c r="O16" s="19">
        <v>289.53483333333332</v>
      </c>
      <c r="P16" s="307">
        <v>317</v>
      </c>
      <c r="R16" s="41"/>
    </row>
    <row r="17" spans="1:21" x14ac:dyDescent="0.2">
      <c r="A17" s="29" t="s">
        <v>2131</v>
      </c>
      <c r="B17" s="29" t="s">
        <v>2132</v>
      </c>
      <c r="C17" s="165" t="s">
        <v>2133</v>
      </c>
      <c r="D17" s="8" t="s">
        <v>2134</v>
      </c>
      <c r="E17" s="156">
        <v>1832</v>
      </c>
      <c r="F17" s="156">
        <v>1759</v>
      </c>
      <c r="G17" s="156">
        <v>1753</v>
      </c>
      <c r="H17" s="156">
        <v>1738</v>
      </c>
      <c r="I17" s="156">
        <v>1647</v>
      </c>
      <c r="J17" s="156">
        <v>1531.7330000000002</v>
      </c>
      <c r="K17" s="156">
        <v>1696.4962445402036</v>
      </c>
      <c r="L17" s="156">
        <v>1672</v>
      </c>
      <c r="M17" s="177">
        <v>1656</v>
      </c>
      <c r="N17" s="19">
        <v>1631.0616666666667</v>
      </c>
      <c r="O17" s="19">
        <v>1574.9935833333334</v>
      </c>
      <c r="P17" s="398">
        <v>1644</v>
      </c>
      <c r="R17" s="41"/>
    </row>
    <row r="18" spans="1:21" x14ac:dyDescent="0.2">
      <c r="A18" s="29" t="s">
        <v>2135</v>
      </c>
      <c r="B18" s="29" t="s">
        <v>2136</v>
      </c>
      <c r="C18" s="165" t="s">
        <v>2137</v>
      </c>
      <c r="D18" s="8" t="s">
        <v>2138</v>
      </c>
      <c r="E18" s="156">
        <v>743</v>
      </c>
      <c r="F18" s="156">
        <v>709</v>
      </c>
      <c r="G18" s="156">
        <v>680</v>
      </c>
      <c r="H18" s="156">
        <v>655</v>
      </c>
      <c r="I18" s="156">
        <v>645</v>
      </c>
      <c r="J18" s="156">
        <v>644.33799999999997</v>
      </c>
      <c r="K18" s="156">
        <v>632.70416666666654</v>
      </c>
      <c r="L18" s="156">
        <v>626</v>
      </c>
      <c r="M18" s="177">
        <v>597</v>
      </c>
      <c r="N18" s="19">
        <v>590.3054166666667</v>
      </c>
      <c r="O18" s="19">
        <v>580.35141666666664</v>
      </c>
      <c r="P18" s="307">
        <v>567</v>
      </c>
      <c r="R18" s="41"/>
    </row>
    <row r="19" spans="1:21" x14ac:dyDescent="0.2">
      <c r="A19" s="29" t="s">
        <v>2139</v>
      </c>
      <c r="B19" s="29" t="s">
        <v>2140</v>
      </c>
      <c r="C19" s="165" t="s">
        <v>2141</v>
      </c>
      <c r="D19" s="8" t="s">
        <v>2142</v>
      </c>
      <c r="E19" s="156">
        <v>110</v>
      </c>
      <c r="F19" s="156">
        <v>108</v>
      </c>
      <c r="G19" s="156">
        <v>112</v>
      </c>
      <c r="H19" s="156">
        <v>110</v>
      </c>
      <c r="I19" s="156">
        <v>110</v>
      </c>
      <c r="J19" s="156">
        <v>109.753</v>
      </c>
      <c r="K19" s="156">
        <v>100.94333333333333</v>
      </c>
      <c r="L19" s="156">
        <v>97</v>
      </c>
      <c r="M19" s="177">
        <v>84</v>
      </c>
      <c r="N19" s="19">
        <v>81.878500000000003</v>
      </c>
      <c r="O19" s="19">
        <v>82.684583333333336</v>
      </c>
      <c r="P19" s="307">
        <v>79</v>
      </c>
      <c r="R19" s="41"/>
    </row>
    <row r="20" spans="1:21" x14ac:dyDescent="0.2">
      <c r="A20" s="29" t="s">
        <v>2143</v>
      </c>
      <c r="B20" s="29" t="s">
        <v>2144</v>
      </c>
      <c r="C20" s="165" t="s">
        <v>2145</v>
      </c>
      <c r="D20" s="8" t="s">
        <v>2146</v>
      </c>
      <c r="E20" s="156">
        <v>91</v>
      </c>
      <c r="F20" s="156">
        <v>86</v>
      </c>
      <c r="G20" s="156">
        <v>86</v>
      </c>
      <c r="H20" s="156">
        <v>86</v>
      </c>
      <c r="I20" s="156">
        <v>87</v>
      </c>
      <c r="J20" s="156">
        <v>89.718000000000004</v>
      </c>
      <c r="K20" s="156">
        <v>84.689166666666679</v>
      </c>
      <c r="L20" s="156">
        <v>85</v>
      </c>
      <c r="M20" s="177">
        <v>79</v>
      </c>
      <c r="N20" s="19">
        <v>79.333749999999995</v>
      </c>
      <c r="O20" s="19">
        <v>76.456583333333327</v>
      </c>
      <c r="P20" s="307">
        <v>76</v>
      </c>
      <c r="R20" s="41"/>
    </row>
    <row r="21" spans="1:21" x14ac:dyDescent="0.2">
      <c r="A21" s="29" t="s">
        <v>2147</v>
      </c>
      <c r="B21" s="29" t="s">
        <v>2148</v>
      </c>
      <c r="C21" s="165" t="s">
        <v>2149</v>
      </c>
      <c r="D21" s="8" t="s">
        <v>2150</v>
      </c>
      <c r="E21" s="156">
        <v>2001</v>
      </c>
      <c r="F21" s="156">
        <v>1922</v>
      </c>
      <c r="G21" s="156">
        <v>1901</v>
      </c>
      <c r="H21" s="156">
        <v>1854</v>
      </c>
      <c r="I21" s="156">
        <v>1803</v>
      </c>
      <c r="J21" s="156">
        <v>1818.3240000000001</v>
      </c>
      <c r="K21" s="156">
        <v>1912.5952319625715</v>
      </c>
      <c r="L21" s="156">
        <v>1945</v>
      </c>
      <c r="M21" s="177">
        <v>1929</v>
      </c>
      <c r="N21" s="19">
        <v>1947.7953333333332</v>
      </c>
      <c r="O21" s="19">
        <v>2056.2443333333331</v>
      </c>
      <c r="P21" s="398">
        <v>2026</v>
      </c>
      <c r="R21" s="41"/>
    </row>
    <row r="22" spans="1:21" x14ac:dyDescent="0.2">
      <c r="A22" s="29" t="s">
        <v>2151</v>
      </c>
      <c r="B22" s="29" t="s">
        <v>2152</v>
      </c>
      <c r="C22" s="165" t="s">
        <v>2153</v>
      </c>
      <c r="D22" s="8" t="s">
        <v>2154</v>
      </c>
      <c r="E22" s="156">
        <v>250</v>
      </c>
      <c r="F22" s="156">
        <v>263</v>
      </c>
      <c r="G22" s="156">
        <v>272</v>
      </c>
      <c r="H22" s="156">
        <v>257</v>
      </c>
      <c r="I22" s="156">
        <v>258</v>
      </c>
      <c r="J22" s="156">
        <v>270.46499999999997</v>
      </c>
      <c r="K22" s="156">
        <v>274.57583333333332</v>
      </c>
      <c r="L22" s="156">
        <v>300</v>
      </c>
      <c r="M22" s="177">
        <v>298</v>
      </c>
      <c r="N22" s="19">
        <v>301.18891666666667</v>
      </c>
      <c r="O22" s="19">
        <v>293.68608333333333</v>
      </c>
      <c r="P22" s="307">
        <v>307</v>
      </c>
      <c r="R22" s="41"/>
    </row>
    <row r="23" spans="1:21" x14ac:dyDescent="0.2">
      <c r="A23" s="29" t="s">
        <v>2155</v>
      </c>
      <c r="B23" s="29" t="s">
        <v>2156</v>
      </c>
      <c r="C23" s="165" t="s">
        <v>2157</v>
      </c>
      <c r="D23" s="8" t="s">
        <v>2158</v>
      </c>
      <c r="E23" s="156">
        <v>1512</v>
      </c>
      <c r="F23" s="156">
        <v>1374</v>
      </c>
      <c r="G23" s="156">
        <v>1310</v>
      </c>
      <c r="H23" s="156">
        <v>1334</v>
      </c>
      <c r="I23" s="156">
        <v>1539</v>
      </c>
      <c r="J23" s="156">
        <v>2059.9280000000003</v>
      </c>
      <c r="K23" s="156">
        <v>2099.9425000000001</v>
      </c>
      <c r="L23" s="156">
        <v>2134</v>
      </c>
      <c r="M23" s="177">
        <v>2228</v>
      </c>
      <c r="N23" s="19">
        <v>2162.4022500000001</v>
      </c>
      <c r="O23" s="19">
        <v>2154.30375</v>
      </c>
      <c r="P23" s="398">
        <v>2176</v>
      </c>
      <c r="R23" s="41"/>
    </row>
    <row r="24" spans="1:21" x14ac:dyDescent="0.2">
      <c r="A24" s="29" t="s">
        <v>2159</v>
      </c>
      <c r="B24" s="29" t="s">
        <v>2160</v>
      </c>
      <c r="C24" s="165" t="s">
        <v>2161</v>
      </c>
      <c r="D24" s="8" t="s">
        <v>2162</v>
      </c>
      <c r="E24" s="156">
        <v>371</v>
      </c>
      <c r="F24" s="156">
        <v>365</v>
      </c>
      <c r="G24" s="156">
        <v>361</v>
      </c>
      <c r="H24" s="156">
        <v>345</v>
      </c>
      <c r="I24" s="156">
        <v>390</v>
      </c>
      <c r="J24" s="156">
        <v>386.738</v>
      </c>
      <c r="K24" s="156">
        <v>347.43000000000006</v>
      </c>
      <c r="L24" s="156">
        <v>346</v>
      </c>
      <c r="M24" s="177">
        <v>328</v>
      </c>
      <c r="N24" s="19">
        <v>314.661</v>
      </c>
      <c r="O24" s="19">
        <v>305.14208333333335</v>
      </c>
      <c r="P24" s="307">
        <v>292</v>
      </c>
      <c r="R24" s="41"/>
    </row>
    <row r="25" spans="1:21" x14ac:dyDescent="0.2">
      <c r="A25" s="29" t="s">
        <v>2163</v>
      </c>
      <c r="B25" s="29" t="s">
        <v>2164</v>
      </c>
      <c r="C25" s="165" t="s">
        <v>2165</v>
      </c>
      <c r="D25" s="8" t="s">
        <v>2166</v>
      </c>
      <c r="E25" s="156">
        <v>1103</v>
      </c>
      <c r="F25" s="156">
        <v>1051</v>
      </c>
      <c r="G25" s="156">
        <v>1028</v>
      </c>
      <c r="H25" s="156">
        <v>1017</v>
      </c>
      <c r="I25" s="156">
        <v>1054</v>
      </c>
      <c r="J25" s="156">
        <v>1053.6889999999999</v>
      </c>
      <c r="K25" s="156">
        <v>998.76166666666666</v>
      </c>
      <c r="L25" s="156">
        <v>1014</v>
      </c>
      <c r="M25" s="177">
        <v>1018</v>
      </c>
      <c r="N25" s="19">
        <v>1028.6684166666666</v>
      </c>
      <c r="O25" s="19">
        <v>995.8000833333333</v>
      </c>
      <c r="P25" s="307">
        <v>993</v>
      </c>
      <c r="R25" s="41"/>
    </row>
    <row r="26" spans="1:21" x14ac:dyDescent="0.2">
      <c r="A26" s="29" t="s">
        <v>2167</v>
      </c>
      <c r="B26" s="29" t="s">
        <v>2168</v>
      </c>
      <c r="C26" s="165" t="s">
        <v>2169</v>
      </c>
      <c r="D26" s="8" t="s">
        <v>2170</v>
      </c>
      <c r="E26" s="156">
        <v>1845</v>
      </c>
      <c r="F26" s="156">
        <v>1768</v>
      </c>
      <c r="G26" s="156">
        <v>1703</v>
      </c>
      <c r="H26" s="156">
        <v>1640</v>
      </c>
      <c r="I26" s="156">
        <v>1603</v>
      </c>
      <c r="J26" s="156">
        <v>1572.279</v>
      </c>
      <c r="K26" s="156">
        <v>1560.2808333333335</v>
      </c>
      <c r="L26" s="156">
        <v>1545</v>
      </c>
      <c r="M26" s="177">
        <v>1575</v>
      </c>
      <c r="N26" s="19">
        <v>1547.4628333333333</v>
      </c>
      <c r="O26" s="19">
        <v>1523.1366666666665</v>
      </c>
      <c r="P26" s="398">
        <v>1512</v>
      </c>
      <c r="R26" s="41"/>
    </row>
    <row r="27" spans="1:21" x14ac:dyDescent="0.2">
      <c r="A27" s="29" t="s">
        <v>2171</v>
      </c>
      <c r="B27" s="29" t="s">
        <v>2172</v>
      </c>
      <c r="C27" s="165" t="s">
        <v>2173</v>
      </c>
      <c r="D27" s="8" t="s">
        <v>2174</v>
      </c>
      <c r="E27" s="156">
        <v>103</v>
      </c>
      <c r="F27" s="156">
        <v>98</v>
      </c>
      <c r="G27" s="156">
        <v>99</v>
      </c>
      <c r="H27" s="156">
        <v>97</v>
      </c>
      <c r="I27" s="156">
        <v>95</v>
      </c>
      <c r="J27" s="156">
        <v>96.533999999999992</v>
      </c>
      <c r="K27" s="156">
        <v>92.973333333333343</v>
      </c>
      <c r="L27" s="156">
        <v>93</v>
      </c>
      <c r="M27" s="177">
        <v>91</v>
      </c>
      <c r="N27" s="19">
        <v>86.510083333333327</v>
      </c>
      <c r="O27" s="19">
        <v>85.333749999999995</v>
      </c>
      <c r="P27" s="307">
        <v>83</v>
      </c>
      <c r="R27" s="41"/>
    </row>
    <row r="28" spans="1:21" s="4" customFormat="1" x14ac:dyDescent="0.2">
      <c r="A28" s="29" t="s">
        <v>2175</v>
      </c>
      <c r="B28" s="29" t="s">
        <v>2176</v>
      </c>
      <c r="C28" s="165" t="s">
        <v>2177</v>
      </c>
      <c r="D28" s="8" t="s">
        <v>2178</v>
      </c>
      <c r="E28" s="156">
        <v>3764</v>
      </c>
      <c r="F28" s="156">
        <v>3637</v>
      </c>
      <c r="G28" s="156">
        <v>3477</v>
      </c>
      <c r="H28" s="156">
        <v>3348</v>
      </c>
      <c r="I28" s="156">
        <v>3367</v>
      </c>
      <c r="J28" s="156">
        <v>3392.8409999999999</v>
      </c>
      <c r="K28" s="156">
        <v>3303.060833333333</v>
      </c>
      <c r="L28" s="156">
        <v>3316</v>
      </c>
      <c r="M28" s="177">
        <v>3177</v>
      </c>
      <c r="N28" s="19">
        <v>3084.159916666667</v>
      </c>
      <c r="O28" s="19">
        <v>3059.771666666667</v>
      </c>
      <c r="P28" s="398">
        <v>3038</v>
      </c>
      <c r="Q28" s="23"/>
      <c r="R28" s="41"/>
      <c r="S28" s="23"/>
      <c r="T28" s="23"/>
      <c r="U28" s="23"/>
    </row>
    <row r="29" spans="1:21" x14ac:dyDescent="0.2">
      <c r="A29" s="29" t="s">
        <v>2179</v>
      </c>
      <c r="B29" s="29" t="s">
        <v>2180</v>
      </c>
      <c r="C29" s="165" t="s">
        <v>2181</v>
      </c>
      <c r="D29" s="8" t="s">
        <v>2182</v>
      </c>
      <c r="E29" s="156">
        <v>1142</v>
      </c>
      <c r="F29" s="156">
        <v>1109</v>
      </c>
      <c r="G29" s="156">
        <v>1074</v>
      </c>
      <c r="H29" s="156">
        <v>1038</v>
      </c>
      <c r="I29" s="156">
        <v>1047</v>
      </c>
      <c r="J29" s="156">
        <v>1047.3909999999998</v>
      </c>
      <c r="K29" s="156">
        <v>1042.2274999999997</v>
      </c>
      <c r="L29" s="156">
        <v>1059</v>
      </c>
      <c r="M29" s="177">
        <v>1062</v>
      </c>
      <c r="N29" s="19">
        <v>1062.9904166666668</v>
      </c>
      <c r="O29" s="19">
        <v>1086.8663333333334</v>
      </c>
      <c r="P29" s="398">
        <v>1082</v>
      </c>
      <c r="R29" s="41"/>
    </row>
    <row r="30" spans="1:21" x14ac:dyDescent="0.2">
      <c r="A30" s="29" t="s">
        <v>2183</v>
      </c>
      <c r="B30" s="29" t="s">
        <v>2184</v>
      </c>
      <c r="C30" s="165" t="s">
        <v>2185</v>
      </c>
      <c r="D30" s="8" t="s">
        <v>2186</v>
      </c>
      <c r="E30" s="156">
        <v>393</v>
      </c>
      <c r="F30" s="156">
        <v>378</v>
      </c>
      <c r="G30" s="156">
        <v>375</v>
      </c>
      <c r="H30" s="156">
        <v>367</v>
      </c>
      <c r="I30" s="156">
        <v>343</v>
      </c>
      <c r="J30" s="156">
        <v>351.76799999999997</v>
      </c>
      <c r="K30" s="156">
        <v>328.64416666666665</v>
      </c>
      <c r="L30" s="156">
        <v>327</v>
      </c>
      <c r="M30" s="177">
        <v>387</v>
      </c>
      <c r="N30" s="19">
        <v>384.39941666666664</v>
      </c>
      <c r="O30" s="19">
        <v>367.84800000000001</v>
      </c>
      <c r="P30" s="307">
        <v>358</v>
      </c>
      <c r="Q30" s="40"/>
      <c r="R30" s="41"/>
      <c r="S30" s="40"/>
      <c r="T30" s="36"/>
      <c r="U30" s="40"/>
    </row>
    <row r="31" spans="1:21" x14ac:dyDescent="0.2">
      <c r="A31" s="29" t="s">
        <v>2187</v>
      </c>
      <c r="B31" s="29" t="s">
        <v>2188</v>
      </c>
      <c r="C31" s="165" t="s">
        <v>2189</v>
      </c>
      <c r="D31" s="8" t="s">
        <v>2190</v>
      </c>
      <c r="E31" s="156">
        <v>6784</v>
      </c>
      <c r="F31" s="156">
        <v>6451</v>
      </c>
      <c r="G31" s="156">
        <v>6310</v>
      </c>
      <c r="H31" s="156">
        <v>6016</v>
      </c>
      <c r="I31" s="156">
        <v>5938</v>
      </c>
      <c r="J31" s="156">
        <v>6084.2270000000008</v>
      </c>
      <c r="K31" s="156">
        <v>6331.5433466505292</v>
      </c>
      <c r="L31" s="156">
        <v>6248</v>
      </c>
      <c r="M31" s="177">
        <v>6351</v>
      </c>
      <c r="N31" s="19">
        <v>6244.6764999999996</v>
      </c>
      <c r="O31" s="19">
        <v>6178.0165000000006</v>
      </c>
      <c r="P31" s="398">
        <v>6059</v>
      </c>
      <c r="Q31" s="40"/>
      <c r="R31" s="41"/>
      <c r="S31" s="40"/>
      <c r="T31" s="36"/>
      <c r="U31" s="40"/>
    </row>
    <row r="32" spans="1:21" x14ac:dyDescent="0.2">
      <c r="A32" s="29" t="s">
        <v>2191</v>
      </c>
      <c r="B32" s="29" t="s">
        <v>2192</v>
      </c>
      <c r="C32" s="165" t="s">
        <v>2193</v>
      </c>
      <c r="D32" s="8" t="s">
        <v>2194</v>
      </c>
      <c r="E32" s="156">
        <v>41125</v>
      </c>
      <c r="F32" s="156">
        <v>39727</v>
      </c>
      <c r="G32" s="156">
        <v>38799</v>
      </c>
      <c r="H32" s="156">
        <v>37935</v>
      </c>
      <c r="I32" s="156">
        <v>37902</v>
      </c>
      <c r="J32" s="156">
        <v>37817</v>
      </c>
      <c r="K32" s="156">
        <v>37873</v>
      </c>
      <c r="L32" s="156">
        <v>37703</v>
      </c>
      <c r="M32" s="177">
        <v>37984</v>
      </c>
      <c r="N32" s="19">
        <v>37326</v>
      </c>
      <c r="O32" s="19">
        <v>37054.487249999998</v>
      </c>
      <c r="P32" s="398">
        <v>36681</v>
      </c>
      <c r="Q32" s="40"/>
      <c r="R32" s="41"/>
      <c r="S32" s="40"/>
      <c r="T32" s="36"/>
      <c r="U32" s="40"/>
    </row>
    <row r="33" spans="1:21" x14ac:dyDescent="0.2">
      <c r="A33" s="29" t="s">
        <v>2195</v>
      </c>
      <c r="B33" s="29" t="s">
        <v>2196</v>
      </c>
      <c r="C33" s="165" t="s">
        <v>2197</v>
      </c>
      <c r="D33" s="8" t="s">
        <v>2198</v>
      </c>
      <c r="E33" s="156">
        <v>56671</v>
      </c>
      <c r="F33" s="156">
        <v>55286</v>
      </c>
      <c r="G33" s="156">
        <v>53658</v>
      </c>
      <c r="H33" s="156">
        <v>51919</v>
      </c>
      <c r="I33" s="156">
        <v>52324</v>
      </c>
      <c r="J33" s="156">
        <v>53276</v>
      </c>
      <c r="K33" s="156">
        <v>53669</v>
      </c>
      <c r="L33" s="156">
        <v>52558</v>
      </c>
      <c r="M33" s="177">
        <v>54957</v>
      </c>
      <c r="N33" s="19">
        <v>54412</v>
      </c>
      <c r="O33" s="19">
        <v>54974</v>
      </c>
      <c r="P33" s="398">
        <v>54420</v>
      </c>
      <c r="Q33" s="40"/>
      <c r="R33" s="36"/>
      <c r="S33" s="40"/>
      <c r="T33" s="36"/>
      <c r="U33" s="40"/>
    </row>
    <row r="34" spans="1:21" x14ac:dyDescent="0.2">
      <c r="C34" s="5"/>
      <c r="E34" s="5"/>
      <c r="F34" s="5"/>
      <c r="G34" s="5"/>
      <c r="H34" s="5"/>
      <c r="I34" s="5"/>
      <c r="J34" s="35"/>
      <c r="K34" s="35"/>
      <c r="L34" s="35"/>
      <c r="O34" s="19"/>
      <c r="P34" s="307"/>
      <c r="Q34" s="40"/>
      <c r="R34" s="82"/>
      <c r="S34" s="40"/>
      <c r="T34" s="82"/>
      <c r="U34" s="40"/>
    </row>
    <row r="35" spans="1:21" x14ac:dyDescent="0.2">
      <c r="A35" s="124"/>
      <c r="B35" s="124"/>
      <c r="C35" s="124"/>
      <c r="E35" s="124"/>
      <c r="F35" s="124"/>
      <c r="G35" s="124"/>
      <c r="H35" s="124"/>
      <c r="I35" s="124"/>
      <c r="J35" s="124"/>
      <c r="K35" s="124"/>
      <c r="L35" s="124"/>
      <c r="O35" s="19"/>
      <c r="P35" s="307"/>
      <c r="R35" s="36"/>
      <c r="T35" s="36"/>
    </row>
    <row r="36" spans="1:21" x14ac:dyDescent="0.2">
      <c r="A36" s="4" t="s">
        <v>2199</v>
      </c>
      <c r="B36" s="29"/>
      <c r="C36" s="68"/>
      <c r="E36" s="125"/>
      <c r="F36" s="101"/>
      <c r="G36" s="101"/>
      <c r="H36" s="101"/>
      <c r="I36" s="68"/>
      <c r="J36" s="68"/>
      <c r="K36" s="68"/>
      <c r="L36" s="68"/>
      <c r="O36" s="19"/>
      <c r="P36" s="307"/>
    </row>
    <row r="37" spans="1:21" x14ac:dyDescent="0.2">
      <c r="A37" s="29" t="s">
        <v>2200</v>
      </c>
      <c r="B37" s="29" t="s">
        <v>2201</v>
      </c>
      <c r="C37" s="165" t="s">
        <v>2202</v>
      </c>
      <c r="D37" s="8" t="s">
        <v>2203</v>
      </c>
      <c r="E37" s="399">
        <v>1.309817049549385</v>
      </c>
      <c r="F37" s="399">
        <v>1.3080356761751266</v>
      </c>
      <c r="G37" s="399">
        <v>1.2523431029207071</v>
      </c>
      <c r="H37" s="399">
        <v>1.206391205514096</v>
      </c>
      <c r="I37" s="399">
        <v>1.2970258674248791</v>
      </c>
      <c r="J37" s="399">
        <v>1.2784483199695935</v>
      </c>
      <c r="K37" s="399">
        <v>1.179590633443703</v>
      </c>
      <c r="L37" s="101">
        <v>1.1588067898031134</v>
      </c>
      <c r="M37" s="205">
        <v>0.98</v>
      </c>
      <c r="N37" s="205">
        <v>0.91</v>
      </c>
      <c r="O37" s="241">
        <v>0.86</v>
      </c>
      <c r="P37" s="400">
        <v>0.81</v>
      </c>
    </row>
    <row r="38" spans="1:21" x14ac:dyDescent="0.2">
      <c r="A38" s="29" t="s">
        <v>2204</v>
      </c>
      <c r="B38" s="29" t="s">
        <v>2205</v>
      </c>
      <c r="C38" s="165" t="s">
        <v>2206</v>
      </c>
      <c r="D38" s="8" t="s">
        <v>2207</v>
      </c>
      <c r="E38" s="399">
        <v>0.99901735997379626</v>
      </c>
      <c r="F38" s="399">
        <v>1.009935582487171</v>
      </c>
      <c r="G38" s="399">
        <v>1.0426902500272954</v>
      </c>
      <c r="H38" s="399">
        <v>1.0317720275139208</v>
      </c>
      <c r="I38" s="399">
        <v>1.0645266950540453</v>
      </c>
      <c r="J38" s="399">
        <v>1.151867016049787</v>
      </c>
      <c r="K38" s="399">
        <v>0.94579102522109415</v>
      </c>
      <c r="L38" s="101">
        <v>0.91849546893765699</v>
      </c>
      <c r="M38" s="205">
        <v>0.74</v>
      </c>
      <c r="N38" s="205">
        <v>0.77</v>
      </c>
      <c r="O38" s="241">
        <v>0.79</v>
      </c>
      <c r="P38" s="400">
        <v>0.74</v>
      </c>
    </row>
    <row r="39" spans="1:21" x14ac:dyDescent="0.2">
      <c r="A39" s="29" t="s">
        <v>2208</v>
      </c>
      <c r="B39" s="29" t="s">
        <v>2209</v>
      </c>
      <c r="C39" s="165" t="s">
        <v>2210</v>
      </c>
      <c r="D39" s="8" t="s">
        <v>2211</v>
      </c>
      <c r="E39" s="399">
        <v>1.3698630136986301</v>
      </c>
      <c r="F39" s="399">
        <v>1.3588029893665765</v>
      </c>
      <c r="G39" s="399">
        <v>1.2975778546712802</v>
      </c>
      <c r="H39" s="399">
        <v>1.1850026070057353</v>
      </c>
      <c r="I39" s="399">
        <v>1.1707825757216666</v>
      </c>
      <c r="J39" s="399">
        <v>1.275456226003697</v>
      </c>
      <c r="K39" s="399">
        <v>0.94444707778357107</v>
      </c>
      <c r="L39" s="101">
        <v>0.89230696307531865</v>
      </c>
      <c r="M39" s="205">
        <v>0.77</v>
      </c>
      <c r="N39" s="205">
        <v>0.76</v>
      </c>
      <c r="O39" s="241">
        <v>0.73</v>
      </c>
      <c r="P39" s="400">
        <v>0.67</v>
      </c>
    </row>
    <row r="40" spans="1:21" x14ac:dyDescent="0.2">
      <c r="A40" s="29" t="s">
        <v>2212</v>
      </c>
      <c r="B40" s="29" t="s">
        <v>2213</v>
      </c>
      <c r="C40" s="165" t="s">
        <v>2214</v>
      </c>
      <c r="D40" s="8" t="s">
        <v>2215</v>
      </c>
      <c r="E40" s="399">
        <v>2.4419239472726408</v>
      </c>
      <c r="F40" s="399">
        <v>2.4137907550425872</v>
      </c>
      <c r="G40" s="399">
        <v>2.3593339786042642</v>
      </c>
      <c r="H40" s="399">
        <v>2.2824917316791415</v>
      </c>
      <c r="I40" s="399">
        <v>2.2168363848316535</v>
      </c>
      <c r="J40" s="399">
        <v>2.1918632206098776</v>
      </c>
      <c r="K40" s="399">
        <v>2.1615220517799179</v>
      </c>
      <c r="L40" s="101">
        <v>2.1316871858169946</v>
      </c>
      <c r="M40" s="205">
        <v>1.93</v>
      </c>
      <c r="N40" s="205">
        <v>1.91</v>
      </c>
      <c r="O40" s="241">
        <v>1.91</v>
      </c>
      <c r="P40" s="400">
        <v>0.7</v>
      </c>
    </row>
    <row r="41" spans="1:21" x14ac:dyDescent="0.2">
      <c r="A41" s="29" t="s">
        <v>2216</v>
      </c>
      <c r="B41" s="29" t="s">
        <v>2217</v>
      </c>
      <c r="C41" s="165" t="s">
        <v>2218</v>
      </c>
      <c r="D41" s="8" t="s">
        <v>2219</v>
      </c>
      <c r="E41" s="399">
        <v>1.1903326662326492</v>
      </c>
      <c r="F41" s="399">
        <v>1.0989166034653897</v>
      </c>
      <c r="G41" s="399">
        <v>1.0472556222744078</v>
      </c>
      <c r="H41" s="399">
        <v>1.0488751717985194</v>
      </c>
      <c r="I41" s="399">
        <v>1.2795473360178107</v>
      </c>
      <c r="J41" s="399">
        <v>1.4396249768925968</v>
      </c>
      <c r="K41" s="399">
        <v>0.97787851266017789</v>
      </c>
      <c r="L41" s="101">
        <v>0.95249385811920462</v>
      </c>
      <c r="M41" s="205">
        <v>0.83</v>
      </c>
      <c r="N41" s="205">
        <v>0.8</v>
      </c>
      <c r="O41" s="241">
        <v>0.75</v>
      </c>
      <c r="P41" s="400">
        <v>1.26</v>
      </c>
    </row>
    <row r="42" spans="1:21" x14ac:dyDescent="0.2">
      <c r="A42" s="29" t="s">
        <v>2220</v>
      </c>
      <c r="B42" s="29" t="s">
        <v>2221</v>
      </c>
      <c r="C42" s="165" t="s">
        <v>2222</v>
      </c>
      <c r="D42" s="8" t="s">
        <v>2223</v>
      </c>
      <c r="E42" s="399">
        <v>1.3629080398378837</v>
      </c>
      <c r="F42" s="399">
        <v>1.272476881669756</v>
      </c>
      <c r="G42" s="399">
        <v>1.2224932515918825</v>
      </c>
      <c r="H42" s="399">
        <v>1.1794275660561122</v>
      </c>
      <c r="I42" s="399">
        <v>1.2391215558138804</v>
      </c>
      <c r="J42" s="399">
        <v>1.0637575795658047</v>
      </c>
      <c r="K42" s="399">
        <v>1.2916051254477872</v>
      </c>
      <c r="L42" s="101">
        <v>1.2049807827243497</v>
      </c>
      <c r="M42" s="205">
        <v>1.48</v>
      </c>
      <c r="N42" s="205">
        <v>1.53</v>
      </c>
      <c r="O42" s="241">
        <v>1.64</v>
      </c>
      <c r="P42" s="400">
        <v>1.92</v>
      </c>
    </row>
    <row r="43" spans="1:21" x14ac:dyDescent="0.2">
      <c r="A43" s="29" t="s">
        <v>2224</v>
      </c>
      <c r="B43" s="29" t="s">
        <v>2225</v>
      </c>
      <c r="C43" s="165" t="s">
        <v>2226</v>
      </c>
      <c r="D43" s="8" t="s">
        <v>2227</v>
      </c>
      <c r="E43" s="399">
        <v>1.5774245599718086</v>
      </c>
      <c r="F43" s="399">
        <v>1.6629277548375423</v>
      </c>
      <c r="G43" s="399">
        <v>1.6472077452380509</v>
      </c>
      <c r="H43" s="399">
        <v>1.6302835840273013</v>
      </c>
      <c r="I43" s="399">
        <v>1.6183432501391302</v>
      </c>
      <c r="J43" s="399">
        <v>1.5040868371756588</v>
      </c>
      <c r="K43" s="399">
        <v>1.4054781732415873</v>
      </c>
      <c r="L43" s="101">
        <v>1.3810579223621491</v>
      </c>
      <c r="M43" s="205">
        <v>1.1200000000000001</v>
      </c>
      <c r="N43" s="205">
        <v>1.1399999999999999</v>
      </c>
      <c r="O43" s="241">
        <v>1.1499999999999999</v>
      </c>
      <c r="P43" s="400">
        <v>1.1299999999999999</v>
      </c>
    </row>
    <row r="44" spans="1:21" x14ac:dyDescent="0.2">
      <c r="A44" s="29" t="s">
        <v>2228</v>
      </c>
      <c r="B44" s="29" t="s">
        <v>2229</v>
      </c>
      <c r="C44" s="165" t="s">
        <v>2230</v>
      </c>
      <c r="D44" s="8" t="s">
        <v>2231</v>
      </c>
      <c r="E44" s="399">
        <v>1.0265724612674139</v>
      </c>
      <c r="F44" s="399">
        <v>1.0448868142712704</v>
      </c>
      <c r="G44" s="399">
        <v>1.0070472419492527</v>
      </c>
      <c r="H44" s="399">
        <v>0.93067184917449197</v>
      </c>
      <c r="I44" s="399">
        <v>0.83065285863504756</v>
      </c>
      <c r="J44" s="399">
        <v>0.75197813175436368</v>
      </c>
      <c r="K44" s="399">
        <v>0.72600517039916201</v>
      </c>
      <c r="L44" s="101">
        <v>0.72821621228908218</v>
      </c>
      <c r="M44" s="205">
        <v>0.59</v>
      </c>
      <c r="N44" s="205">
        <v>0.57999999999999996</v>
      </c>
      <c r="O44" s="241">
        <v>0.56999999999999995</v>
      </c>
      <c r="P44" s="400">
        <v>0.54</v>
      </c>
    </row>
    <row r="45" spans="1:21" x14ac:dyDescent="0.2">
      <c r="A45" s="29" t="s">
        <v>2232</v>
      </c>
      <c r="B45" s="29" t="s">
        <v>2233</v>
      </c>
      <c r="C45" s="165" t="s">
        <v>2234</v>
      </c>
      <c r="D45" s="8" t="s">
        <v>2235</v>
      </c>
      <c r="E45" s="399">
        <v>1.9809162435131966</v>
      </c>
      <c r="F45" s="399">
        <v>2.0980972043970763</v>
      </c>
      <c r="G45" s="399">
        <v>2.005561445603854</v>
      </c>
      <c r="H45" s="399">
        <v>1.9362758774621951</v>
      </c>
      <c r="I45" s="399">
        <v>2.0032364265386975</v>
      </c>
      <c r="J45" s="399">
        <v>2.0339266781987613</v>
      </c>
      <c r="K45" s="399">
        <v>1.9511559994791958</v>
      </c>
      <c r="L45" s="101">
        <v>1.9107006677454756</v>
      </c>
      <c r="M45" s="205">
        <v>1.61</v>
      </c>
      <c r="N45" s="205">
        <v>1.55</v>
      </c>
      <c r="O45" s="241">
        <v>1.46</v>
      </c>
      <c r="P45" s="400">
        <v>1.46</v>
      </c>
    </row>
    <row r="46" spans="1:21" x14ac:dyDescent="0.2">
      <c r="A46" s="29" t="s">
        <v>2236</v>
      </c>
      <c r="B46" s="29" t="s">
        <v>2237</v>
      </c>
      <c r="C46" s="165" t="s">
        <v>2238</v>
      </c>
      <c r="D46" s="8" t="s">
        <v>2239</v>
      </c>
      <c r="E46" s="399">
        <v>1.7506620150477072</v>
      </c>
      <c r="F46" s="399">
        <v>1.6917286649012935</v>
      </c>
      <c r="G46" s="399">
        <v>1.6386623793311195</v>
      </c>
      <c r="H46" s="399">
        <v>1.5867344794249925</v>
      </c>
      <c r="I46" s="399">
        <v>1.6266655457946282</v>
      </c>
      <c r="J46" s="399">
        <v>1.5851582531209281</v>
      </c>
      <c r="K46" s="399">
        <v>1.3943473022011126</v>
      </c>
      <c r="L46" s="101">
        <v>1.3599330278957029</v>
      </c>
      <c r="M46" s="205">
        <v>1.07</v>
      </c>
      <c r="N46" s="205">
        <v>1.05</v>
      </c>
      <c r="O46" s="241">
        <v>1.06</v>
      </c>
      <c r="P46" s="400">
        <v>1.03</v>
      </c>
    </row>
    <row r="47" spans="1:21" x14ac:dyDescent="0.2">
      <c r="A47" s="29" t="s">
        <v>2240</v>
      </c>
      <c r="B47" s="29" t="s">
        <v>2241</v>
      </c>
      <c r="C47" s="165" t="s">
        <v>2242</v>
      </c>
      <c r="D47" s="8" t="s">
        <v>2243</v>
      </c>
      <c r="E47" s="399">
        <v>1.4999107196000239</v>
      </c>
      <c r="F47" s="399">
        <v>1.4547745173898379</v>
      </c>
      <c r="G47" s="399">
        <v>1.4014542785151678</v>
      </c>
      <c r="H47" s="399">
        <v>1.4255103862865306</v>
      </c>
      <c r="I47" s="399">
        <v>1.4582465329444676</v>
      </c>
      <c r="J47" s="399">
        <v>1.38781322540325</v>
      </c>
      <c r="K47" s="399">
        <v>1.2397575541138424</v>
      </c>
      <c r="L47" s="101">
        <v>1.179245283018868</v>
      </c>
      <c r="M47" s="205">
        <v>0.98</v>
      </c>
      <c r="N47" s="205">
        <v>0.97</v>
      </c>
      <c r="O47" s="241">
        <v>1.01</v>
      </c>
      <c r="P47" s="400">
        <v>1.07</v>
      </c>
    </row>
    <row r="48" spans="1:21" x14ac:dyDescent="0.2">
      <c r="A48" s="29" t="s">
        <v>2244</v>
      </c>
      <c r="B48" s="29" t="s">
        <v>2245</v>
      </c>
      <c r="C48" s="165" t="s">
        <v>2246</v>
      </c>
      <c r="D48" s="8" t="s">
        <v>2247</v>
      </c>
      <c r="E48" s="399">
        <v>1.3643902949750102</v>
      </c>
      <c r="F48" s="399">
        <v>1.3095296744252047</v>
      </c>
      <c r="G48" s="399">
        <v>1.2952407453242287</v>
      </c>
      <c r="H48" s="399">
        <v>1.276222909193103</v>
      </c>
      <c r="I48" s="399">
        <v>1.2420580472026141</v>
      </c>
      <c r="J48" s="399">
        <v>1.2223124101105949</v>
      </c>
      <c r="K48" s="399">
        <v>1.6291948436424248</v>
      </c>
      <c r="L48" s="101">
        <v>1.6048760237978468</v>
      </c>
      <c r="M48" s="205">
        <v>1.31</v>
      </c>
      <c r="N48" s="205">
        <v>1.3</v>
      </c>
      <c r="O48" s="241">
        <v>1.25</v>
      </c>
      <c r="P48" s="400">
        <v>1.43</v>
      </c>
    </row>
    <row r="49" spans="1:16" x14ac:dyDescent="0.2">
      <c r="A49" s="29" t="s">
        <v>2248</v>
      </c>
      <c r="B49" s="29" t="s">
        <v>2249</v>
      </c>
      <c r="C49" s="165" t="s">
        <v>2250</v>
      </c>
      <c r="D49" s="8" t="s">
        <v>2251</v>
      </c>
      <c r="E49" s="399">
        <v>1.1246145474333396</v>
      </c>
      <c r="F49" s="399">
        <v>1.0840853437329947</v>
      </c>
      <c r="G49" s="399">
        <v>1.0398716669689823</v>
      </c>
      <c r="H49" s="399">
        <v>0.98970614910212218</v>
      </c>
      <c r="I49" s="399">
        <v>1.0051014439243662</v>
      </c>
      <c r="J49" s="399">
        <v>1.0235273444585524</v>
      </c>
      <c r="K49" s="399">
        <v>0.94596484067960585</v>
      </c>
      <c r="L49" s="101">
        <v>0.92943194872725088</v>
      </c>
      <c r="M49" s="205">
        <v>0.77</v>
      </c>
      <c r="N49" s="205">
        <v>0.75</v>
      </c>
      <c r="O49" s="241">
        <v>0.73</v>
      </c>
      <c r="P49" s="400">
        <v>0.71</v>
      </c>
    </row>
    <row r="50" spans="1:16" x14ac:dyDescent="0.2">
      <c r="A50" s="29" t="s">
        <v>2252</v>
      </c>
      <c r="B50" s="29" t="s">
        <v>2253</v>
      </c>
      <c r="C50" s="165" t="s">
        <v>2254</v>
      </c>
      <c r="D50" s="8" t="s">
        <v>2255</v>
      </c>
      <c r="E50" s="399">
        <v>0.91697508700215435</v>
      </c>
      <c r="F50" s="399">
        <v>0.87186285882634562</v>
      </c>
      <c r="G50" s="399">
        <v>0.8704818722495351</v>
      </c>
      <c r="H50" s="399">
        <v>0.86725957023697731</v>
      </c>
      <c r="I50" s="399">
        <v>0.88935535546594491</v>
      </c>
      <c r="J50" s="399">
        <v>0.9648511296470198</v>
      </c>
      <c r="K50" s="399">
        <v>0.79867057025539057</v>
      </c>
      <c r="L50" s="101">
        <v>0.76138393268150772</v>
      </c>
      <c r="M50" s="205">
        <v>0.57999999999999996</v>
      </c>
      <c r="N50" s="205">
        <v>0.55000000000000004</v>
      </c>
      <c r="O50" s="241">
        <v>0.55000000000000004</v>
      </c>
      <c r="P50" s="400">
        <v>0.51</v>
      </c>
    </row>
    <row r="51" spans="1:16" x14ac:dyDescent="0.2">
      <c r="A51" s="29" t="s">
        <v>2256</v>
      </c>
      <c r="B51" s="29" t="s">
        <v>2257</v>
      </c>
      <c r="C51" s="165" t="s">
        <v>2258</v>
      </c>
      <c r="D51" s="8" t="s">
        <v>2259</v>
      </c>
      <c r="E51" s="399">
        <v>0.77406869859700045</v>
      </c>
      <c r="F51" s="399">
        <v>0.72770520883728429</v>
      </c>
      <c r="G51" s="399">
        <v>0.73022496371552981</v>
      </c>
      <c r="H51" s="399">
        <v>0.74383164005805513</v>
      </c>
      <c r="I51" s="399">
        <v>0.78011611030478956</v>
      </c>
      <c r="J51" s="399">
        <v>0.89451499758103536</v>
      </c>
      <c r="K51" s="399">
        <v>0.77205289469440408</v>
      </c>
      <c r="L51" s="101">
        <v>0.76701338493791316</v>
      </c>
      <c r="M51" s="205">
        <v>0.61</v>
      </c>
      <c r="N51" s="205">
        <v>0.61</v>
      </c>
      <c r="O51" s="241">
        <v>0.59</v>
      </c>
      <c r="P51" s="400">
        <v>0.56000000000000005</v>
      </c>
    </row>
    <row r="52" spans="1:16" x14ac:dyDescent="0.2">
      <c r="A52" s="29" t="s">
        <v>2260</v>
      </c>
      <c r="B52" s="29" t="s">
        <v>2261</v>
      </c>
      <c r="C52" s="165" t="s">
        <v>2262</v>
      </c>
      <c r="D52" s="8" t="s">
        <v>2263</v>
      </c>
      <c r="E52" s="399">
        <v>1.1738766005062162</v>
      </c>
      <c r="F52" s="399">
        <v>1.13272416721376</v>
      </c>
      <c r="G52" s="399">
        <v>1.1278878143017375</v>
      </c>
      <c r="H52" s="399">
        <v>1.1107027982278304</v>
      </c>
      <c r="I52" s="399">
        <v>1.0958383741623277</v>
      </c>
      <c r="J52" s="399">
        <v>1.1529908459921796</v>
      </c>
      <c r="K52" s="399">
        <v>1.3034404351429221</v>
      </c>
      <c r="L52" s="101">
        <v>1.3400347111828641</v>
      </c>
      <c r="M52" s="205">
        <v>1.17</v>
      </c>
      <c r="N52" s="205">
        <v>1.3</v>
      </c>
      <c r="O52" s="241">
        <v>1.55</v>
      </c>
      <c r="P52" s="400">
        <v>0.99</v>
      </c>
    </row>
    <row r="53" spans="1:16" x14ac:dyDescent="0.2">
      <c r="A53" s="29" t="s">
        <v>2264</v>
      </c>
      <c r="B53" s="29" t="s">
        <v>2265</v>
      </c>
      <c r="C53" s="165" t="s">
        <v>2266</v>
      </c>
      <c r="D53" s="8" t="s">
        <v>2267</v>
      </c>
      <c r="E53" s="399">
        <v>0.9880641846494348</v>
      </c>
      <c r="F53" s="399">
        <v>1.0240736349344364</v>
      </c>
      <c r="G53" s="399">
        <v>1.030880299317577</v>
      </c>
      <c r="H53" s="399">
        <v>0.98279450899797127</v>
      </c>
      <c r="I53" s="399">
        <v>0.9880641846494348</v>
      </c>
      <c r="J53" s="399">
        <v>1.0159486733591547</v>
      </c>
      <c r="K53" s="399">
        <v>0.96918118023168998</v>
      </c>
      <c r="L53" s="101">
        <v>1.0319781484116319</v>
      </c>
      <c r="M53" s="205">
        <v>0.89</v>
      </c>
      <c r="N53" s="205">
        <v>0.87</v>
      </c>
      <c r="O53" s="241">
        <v>0.85</v>
      </c>
      <c r="P53" s="400">
        <v>0.53</v>
      </c>
    </row>
    <row r="54" spans="1:16" x14ac:dyDescent="0.2">
      <c r="A54" s="29" t="s">
        <v>2268</v>
      </c>
      <c r="B54" s="29" t="s">
        <v>2269</v>
      </c>
      <c r="C54" s="165" t="s">
        <v>2270</v>
      </c>
      <c r="D54" s="8" t="s">
        <v>2271</v>
      </c>
      <c r="E54" s="399">
        <v>1.8399741399843479</v>
      </c>
      <c r="F54" s="399">
        <v>1.7046672037910258</v>
      </c>
      <c r="G54" s="399">
        <v>1.5919677021271295</v>
      </c>
      <c r="H54" s="399">
        <v>1.5805233250535913</v>
      </c>
      <c r="I54" s="399">
        <v>1.8901629861512812</v>
      </c>
      <c r="J54" s="399">
        <v>2.2489281704038926</v>
      </c>
      <c r="K54" s="399">
        <v>2.1691080563022438</v>
      </c>
      <c r="L54" s="101">
        <v>2.1770475347919289</v>
      </c>
      <c r="M54" s="205">
        <v>2.2400000000000002</v>
      </c>
      <c r="N54" s="205">
        <v>2.2000000000000002</v>
      </c>
      <c r="O54" s="241">
        <v>2.1800000000000002</v>
      </c>
      <c r="P54" s="400">
        <v>2.21</v>
      </c>
    </row>
    <row r="55" spans="1:16" x14ac:dyDescent="0.2">
      <c r="A55" s="29" t="s">
        <v>2272</v>
      </c>
      <c r="B55" s="29" t="s">
        <v>2273</v>
      </c>
      <c r="C55" s="165" t="s">
        <v>2274</v>
      </c>
      <c r="D55" s="8" t="s">
        <v>2275</v>
      </c>
      <c r="E55" s="399">
        <v>0.98230842479827607</v>
      </c>
      <c r="F55" s="399">
        <v>0.95975542524933588</v>
      </c>
      <c r="G55" s="399">
        <v>0.94346714779732377</v>
      </c>
      <c r="H55" s="399">
        <v>0.91214353731268483</v>
      </c>
      <c r="I55" s="399">
        <v>1.0201751894730393</v>
      </c>
      <c r="J55" s="399">
        <v>1.0856061745100987</v>
      </c>
      <c r="K55" s="399">
        <v>0.82429821190909758</v>
      </c>
      <c r="L55" s="101">
        <v>0.79450597793704092</v>
      </c>
      <c r="M55" s="205">
        <v>0.62</v>
      </c>
      <c r="N55" s="205">
        <v>0.59</v>
      </c>
      <c r="O55" s="241">
        <v>0.56999999999999995</v>
      </c>
      <c r="P55" s="400">
        <v>1.52</v>
      </c>
    </row>
    <row r="56" spans="1:16" x14ac:dyDescent="0.2">
      <c r="A56" s="29" t="s">
        <v>2276</v>
      </c>
      <c r="B56" s="29" t="s">
        <v>2277</v>
      </c>
      <c r="C56" s="165" t="s">
        <v>2278</v>
      </c>
      <c r="D56" s="8" t="s">
        <v>2279</v>
      </c>
      <c r="E56" s="399">
        <v>1.4557934734440263</v>
      </c>
      <c r="F56" s="399">
        <v>1.3977283084572423</v>
      </c>
      <c r="G56" s="399">
        <v>1.356634829041697</v>
      </c>
      <c r="H56" s="399">
        <v>1.3369916744453558</v>
      </c>
      <c r="I56" s="399">
        <v>1.3643349456434626</v>
      </c>
      <c r="J56" s="399">
        <v>1.4631007269538654</v>
      </c>
      <c r="K56" s="399">
        <v>1.2291114694022509</v>
      </c>
      <c r="L56" s="101">
        <v>1.2201541909063194</v>
      </c>
      <c r="M56" s="205">
        <v>1.0900000000000001</v>
      </c>
      <c r="N56" s="205">
        <v>1.0900000000000001</v>
      </c>
      <c r="O56" s="241">
        <v>1.05</v>
      </c>
      <c r="P56" s="400">
        <v>0.97</v>
      </c>
    </row>
    <row r="57" spans="1:16" x14ac:dyDescent="0.2">
      <c r="A57" s="29" t="s">
        <v>2280</v>
      </c>
      <c r="B57" s="29" t="s">
        <v>2281</v>
      </c>
      <c r="C57" s="165" t="s">
        <v>2282</v>
      </c>
      <c r="D57" s="8" t="s">
        <v>2283</v>
      </c>
      <c r="E57" s="399">
        <v>1.3728575442540039</v>
      </c>
      <c r="F57" s="399">
        <v>1.3381983421021719</v>
      </c>
      <c r="G57" s="399">
        <v>1.3033178411692361</v>
      </c>
      <c r="H57" s="399">
        <v>1.2891261590334364</v>
      </c>
      <c r="I57" s="399">
        <v>1.2655240236021355</v>
      </c>
      <c r="J57" s="399">
        <v>1.2258595110986232</v>
      </c>
      <c r="K57" s="399">
        <v>1.1321063969279761</v>
      </c>
      <c r="L57" s="101">
        <v>1.1130467359745249</v>
      </c>
      <c r="M57" s="205">
        <v>1.03</v>
      </c>
      <c r="N57" s="205">
        <v>1.02</v>
      </c>
      <c r="O57" s="241">
        <v>1.01</v>
      </c>
      <c r="P57" s="400">
        <v>1.02</v>
      </c>
    </row>
    <row r="58" spans="1:16" x14ac:dyDescent="0.2">
      <c r="A58" s="29" t="s">
        <v>2284</v>
      </c>
      <c r="B58" s="29" t="s">
        <v>2285</v>
      </c>
      <c r="C58" s="165" t="s">
        <v>2286</v>
      </c>
      <c r="D58" s="8" t="s">
        <v>2287</v>
      </c>
      <c r="E58" s="399">
        <v>1.079694986166408</v>
      </c>
      <c r="F58" s="399">
        <v>1.0622624108689294</v>
      </c>
      <c r="G58" s="399">
        <v>1.0735092336414964</v>
      </c>
      <c r="H58" s="399">
        <v>1.1134354544841083</v>
      </c>
      <c r="I58" s="399">
        <v>1.1606721101288886</v>
      </c>
      <c r="J58" s="399">
        <v>1.1640461569606586</v>
      </c>
      <c r="K58" s="399">
        <v>0.97285016982702377</v>
      </c>
      <c r="L58" s="101">
        <v>0.95935398249994353</v>
      </c>
      <c r="M58" s="205">
        <v>0.85</v>
      </c>
      <c r="N58" s="205">
        <v>0.81</v>
      </c>
      <c r="O58" s="241">
        <v>0.79</v>
      </c>
      <c r="P58" s="400">
        <v>0.78</v>
      </c>
    </row>
    <row r="59" spans="1:16" x14ac:dyDescent="0.2">
      <c r="A59" s="29" t="s">
        <v>2288</v>
      </c>
      <c r="B59" s="29" t="s">
        <v>2289</v>
      </c>
      <c r="C59" s="165" t="s">
        <v>2290</v>
      </c>
      <c r="D59" s="8" t="s">
        <v>2291</v>
      </c>
      <c r="E59" s="399">
        <v>1.4888809754779768</v>
      </c>
      <c r="F59" s="399">
        <v>1.4629350775832723</v>
      </c>
      <c r="G59" s="399">
        <v>1.4029073464613198</v>
      </c>
      <c r="H59" s="399">
        <v>1.3547281948008889</v>
      </c>
      <c r="I59" s="399">
        <v>1.3767185481091746</v>
      </c>
      <c r="J59" s="399">
        <v>1.3737867922443114</v>
      </c>
      <c r="K59" s="399">
        <v>1.3050476646569329</v>
      </c>
      <c r="L59" s="101">
        <v>1.2909263193225029</v>
      </c>
      <c r="M59" s="205">
        <v>1.01</v>
      </c>
      <c r="N59" s="205">
        <v>0.97</v>
      </c>
      <c r="O59" s="241">
        <v>0.96</v>
      </c>
      <c r="P59" s="400">
        <v>0.94</v>
      </c>
    </row>
    <row r="60" spans="1:16" x14ac:dyDescent="0.2">
      <c r="A60" s="29" t="s">
        <v>2292</v>
      </c>
      <c r="B60" s="29" t="s">
        <v>2293</v>
      </c>
      <c r="C60" s="165" t="s">
        <v>2294</v>
      </c>
      <c r="D60" s="8" t="s">
        <v>2295</v>
      </c>
      <c r="E60" s="399">
        <v>1.2505175348473463</v>
      </c>
      <c r="F60" s="399">
        <v>1.2424765767561683</v>
      </c>
      <c r="G60" s="399">
        <v>1.218059793803894</v>
      </c>
      <c r="H60" s="399">
        <v>1.2198488031527457</v>
      </c>
      <c r="I60" s="399">
        <v>1.2390167604618711</v>
      </c>
      <c r="J60" s="399">
        <v>1.2230437182770306</v>
      </c>
      <c r="K60" s="399">
        <v>1.1165974064475896</v>
      </c>
      <c r="L60" s="101">
        <v>1.1214532889659017</v>
      </c>
      <c r="M60" s="205">
        <v>0.93</v>
      </c>
      <c r="N60" s="205">
        <v>0.92</v>
      </c>
      <c r="O60" s="241">
        <v>0.93</v>
      </c>
      <c r="P60" s="400">
        <v>0.91</v>
      </c>
    </row>
    <row r="61" spans="1:16" x14ac:dyDescent="0.2">
      <c r="A61" s="29" t="s">
        <v>2296</v>
      </c>
      <c r="B61" s="29" t="s">
        <v>2297</v>
      </c>
      <c r="C61" s="165" t="s">
        <v>2298</v>
      </c>
      <c r="D61" s="8" t="s">
        <v>2299</v>
      </c>
      <c r="E61" s="399">
        <v>0.61501676197988564</v>
      </c>
      <c r="F61" s="399">
        <v>0.59221553934135274</v>
      </c>
      <c r="G61" s="399">
        <v>0.57742555708933152</v>
      </c>
      <c r="H61" s="399">
        <v>0.56448432261881287</v>
      </c>
      <c r="I61" s="399">
        <v>0.57434431078682713</v>
      </c>
      <c r="J61" s="399">
        <v>0.65712753894695319</v>
      </c>
      <c r="K61" s="399">
        <v>0.5262768684677579</v>
      </c>
      <c r="L61" s="101">
        <v>0.51816291987116281</v>
      </c>
      <c r="M61" s="205">
        <v>0.71</v>
      </c>
      <c r="N61" s="205">
        <v>0.71</v>
      </c>
      <c r="O61" s="241">
        <v>0.72</v>
      </c>
      <c r="P61" s="400">
        <v>0.7</v>
      </c>
    </row>
    <row r="62" spans="1:16" x14ac:dyDescent="0.2">
      <c r="A62" s="29" t="s">
        <v>2300</v>
      </c>
      <c r="B62" s="29" t="s">
        <v>2301</v>
      </c>
      <c r="C62" s="165" t="s">
        <v>2302</v>
      </c>
      <c r="D62" s="8" t="s">
        <v>2303</v>
      </c>
      <c r="E62" s="399">
        <v>1.1052724449021936</v>
      </c>
      <c r="F62" s="399">
        <v>1.052315759520462</v>
      </c>
      <c r="G62" s="399">
        <v>1.017758101117737</v>
      </c>
      <c r="H62" s="399">
        <v>0.95760243980882986</v>
      </c>
      <c r="I62" s="399">
        <v>0.9426998665547045</v>
      </c>
      <c r="J62" s="399">
        <v>1.0534211260713899</v>
      </c>
      <c r="K62" s="399">
        <v>1.2699964835664153</v>
      </c>
      <c r="L62" s="101">
        <v>1.1967319042714593</v>
      </c>
      <c r="M62" s="205">
        <v>1.08</v>
      </c>
      <c r="N62" s="205">
        <v>1.05</v>
      </c>
      <c r="O62" s="241">
        <v>1.07</v>
      </c>
      <c r="P62" s="400">
        <v>1.04</v>
      </c>
    </row>
    <row r="63" spans="1:16" x14ac:dyDescent="0.2">
      <c r="A63" s="29" t="s">
        <v>2304</v>
      </c>
      <c r="B63" s="29" t="s">
        <v>2305</v>
      </c>
      <c r="C63" s="165" t="s">
        <v>2306</v>
      </c>
      <c r="D63" s="8" t="s">
        <v>2307</v>
      </c>
      <c r="E63" s="399">
        <v>1.4108364367286998</v>
      </c>
      <c r="F63" s="399">
        <v>1.3763565711030843</v>
      </c>
      <c r="G63" s="399">
        <v>1.3358271694868376</v>
      </c>
      <c r="H63" s="399">
        <v>1.2925343995785739</v>
      </c>
      <c r="I63" s="399">
        <v>1.3026169595629598</v>
      </c>
      <c r="J63" s="399">
        <v>1.3263171993287255</v>
      </c>
      <c r="K63" s="399">
        <v>1.3361010167950553</v>
      </c>
      <c r="L63" s="399">
        <v>1.3084444302818399</v>
      </c>
      <c r="M63" s="205">
        <v>1.1599999999999999</v>
      </c>
      <c r="N63" s="7">
        <v>1.1499999999999999</v>
      </c>
      <c r="O63" s="241">
        <v>1.1599999999999999</v>
      </c>
      <c r="P63" s="400">
        <v>1.1299999999999999</v>
      </c>
    </row>
    <row r="64" spans="1:16" x14ac:dyDescent="0.2">
      <c r="A64" s="29"/>
      <c r="B64" s="29"/>
      <c r="C64" s="68"/>
      <c r="E64" s="340"/>
      <c r="F64" s="340"/>
      <c r="G64" s="340"/>
      <c r="H64" s="340"/>
      <c r="I64" s="339"/>
      <c r="J64" s="335"/>
      <c r="K64" s="335"/>
      <c r="L64" s="335"/>
      <c r="O64" s="19"/>
      <c r="P64" s="307"/>
    </row>
    <row r="65" spans="1:16" x14ac:dyDescent="0.2">
      <c r="E65" s="401"/>
      <c r="F65" s="401"/>
      <c r="G65" s="401"/>
      <c r="H65" s="401"/>
      <c r="I65" s="335"/>
      <c r="J65" s="335"/>
      <c r="K65" s="335"/>
      <c r="L65" s="335"/>
      <c r="O65" s="19"/>
      <c r="P65" s="307"/>
    </row>
    <row r="66" spans="1:16" x14ac:dyDescent="0.2">
      <c r="A66" s="4" t="s">
        <v>2308</v>
      </c>
      <c r="B66" s="29"/>
      <c r="C66" s="68"/>
      <c r="E66" s="340"/>
      <c r="F66" s="340"/>
      <c r="G66" s="340"/>
      <c r="H66" s="340"/>
      <c r="I66" s="339"/>
      <c r="J66" s="335"/>
      <c r="K66" s="335"/>
      <c r="L66" s="335"/>
      <c r="O66" s="19"/>
      <c r="P66" s="307"/>
    </row>
    <row r="67" spans="1:16" x14ac:dyDescent="0.2">
      <c r="E67" s="401"/>
      <c r="F67" s="401"/>
      <c r="G67" s="401"/>
      <c r="H67" s="401"/>
      <c r="I67" s="335"/>
      <c r="J67" s="335"/>
      <c r="K67" s="335"/>
      <c r="L67" s="335"/>
      <c r="O67" s="19"/>
      <c r="P67" s="307"/>
    </row>
    <row r="68" spans="1:16" x14ac:dyDescent="0.2">
      <c r="A68" s="76" t="s">
        <v>2309</v>
      </c>
      <c r="B68" s="29" t="s">
        <v>2310</v>
      </c>
      <c r="C68" s="165" t="s">
        <v>2311</v>
      </c>
      <c r="D68" s="8" t="s">
        <v>2312</v>
      </c>
      <c r="E68" s="357">
        <v>15818.296666666667</v>
      </c>
      <c r="F68" s="357">
        <v>15315.269166666663</v>
      </c>
      <c r="G68" s="357">
        <v>14931.553249999999</v>
      </c>
      <c r="H68" s="357">
        <v>14492.717416666666</v>
      </c>
      <c r="I68" s="330">
        <v>14628.051666666668</v>
      </c>
      <c r="J68" s="330">
        <v>14515.069166666668</v>
      </c>
      <c r="K68" s="330">
        <v>14523</v>
      </c>
      <c r="L68" s="330">
        <v>14338.631416666669</v>
      </c>
      <c r="M68" s="177">
        <v>14203</v>
      </c>
      <c r="N68" s="177">
        <v>13668.8575833333</v>
      </c>
      <c r="O68" s="19">
        <v>13442</v>
      </c>
      <c r="P68" s="308">
        <v>13135</v>
      </c>
    </row>
    <row r="69" spans="1:16" x14ac:dyDescent="0.2">
      <c r="A69" s="29"/>
      <c r="B69" s="29" t="s">
        <v>2313</v>
      </c>
      <c r="C69" s="68">
        <v>3</v>
      </c>
      <c r="D69" s="8" t="s">
        <v>2314</v>
      </c>
      <c r="E69" s="402">
        <v>0.38463943262411349</v>
      </c>
      <c r="F69" s="402">
        <v>0.38551285439793248</v>
      </c>
      <c r="G69" s="402">
        <v>0.38484376530322945</v>
      </c>
      <c r="H69" s="402">
        <v>0.38204079126576163</v>
      </c>
      <c r="I69" s="402">
        <v>0.38594405748157534</v>
      </c>
      <c r="J69" s="402">
        <v>0.38382391957761502</v>
      </c>
      <c r="K69" s="402">
        <v>0.38300000000000001</v>
      </c>
      <c r="L69" s="402">
        <v>0.38</v>
      </c>
      <c r="M69" s="208">
        <v>0.37392059814658801</v>
      </c>
      <c r="N69" s="208">
        <f>N68/N32</f>
        <v>0.36620204638411025</v>
      </c>
      <c r="O69" s="208">
        <v>0.36299999999999999</v>
      </c>
      <c r="P69" s="403">
        <v>0.35899999999999999</v>
      </c>
    </row>
    <row r="70" spans="1:16" x14ac:dyDescent="0.2">
      <c r="A70" s="29"/>
      <c r="B70" s="29" t="s">
        <v>2315</v>
      </c>
      <c r="C70" s="68" t="s">
        <v>2316</v>
      </c>
      <c r="D70" s="8" t="s">
        <v>2317</v>
      </c>
      <c r="E70" s="357">
        <v>22395.25</v>
      </c>
      <c r="F70" s="357">
        <v>21916.416666666672</v>
      </c>
      <c r="G70" s="357">
        <v>21420</v>
      </c>
      <c r="H70" s="357">
        <v>21068.583333333332</v>
      </c>
      <c r="I70" s="330">
        <v>21319.083333333332</v>
      </c>
      <c r="J70" s="330">
        <v>20776.166666666668</v>
      </c>
      <c r="K70" s="330">
        <v>20603</v>
      </c>
      <c r="L70" s="330">
        <v>20417.5</v>
      </c>
      <c r="M70" s="177">
        <v>20172</v>
      </c>
      <c r="N70" s="177">
        <v>19494.166666666668</v>
      </c>
      <c r="O70" s="19">
        <v>19106</v>
      </c>
      <c r="P70" s="404">
        <v>18633</v>
      </c>
    </row>
    <row r="71" spans="1:16" x14ac:dyDescent="0.2">
      <c r="A71" s="29"/>
      <c r="B71" s="29" t="s">
        <v>2318</v>
      </c>
      <c r="C71" s="68">
        <v>3</v>
      </c>
      <c r="D71" s="8" t="s">
        <v>2319</v>
      </c>
      <c r="E71" s="402">
        <v>0.39518007446489384</v>
      </c>
      <c r="F71" s="402">
        <v>0.39641892462226735</v>
      </c>
      <c r="G71" s="402">
        <v>0.3991949010399195</v>
      </c>
      <c r="H71" s="402">
        <v>0.40579717123467962</v>
      </c>
      <c r="I71" s="402">
        <v>0.40744368422393801</v>
      </c>
      <c r="J71" s="402">
        <v>0.38997234527116653</v>
      </c>
      <c r="K71" s="402">
        <v>0.38400000000000001</v>
      </c>
      <c r="L71" s="402">
        <v>0.38800000000000001</v>
      </c>
      <c r="M71" s="208">
        <v>0.36705060319886457</v>
      </c>
      <c r="N71" s="208">
        <f>N70/N33</f>
        <v>0.35826962189713057</v>
      </c>
      <c r="O71" s="208">
        <v>0.34799999999999998</v>
      </c>
      <c r="P71" s="405">
        <v>0.34200000000000003</v>
      </c>
    </row>
    <row r="72" spans="1:16" x14ac:dyDescent="0.2">
      <c r="A72" s="45"/>
      <c r="B72" s="45"/>
      <c r="C72" s="61"/>
      <c r="I72" s="61"/>
      <c r="J72" s="61"/>
      <c r="K72" s="61"/>
      <c r="L72" s="84"/>
      <c r="M72" s="85"/>
      <c r="N72" s="85"/>
      <c r="O72" s="85"/>
      <c r="P72" s="85"/>
    </row>
    <row r="73" spans="1:16" x14ac:dyDescent="0.2">
      <c r="A73" s="4"/>
      <c r="B73" s="45"/>
      <c r="C73" s="61"/>
      <c r="I73" s="61"/>
      <c r="J73" s="61"/>
      <c r="K73" s="61"/>
      <c r="L73" s="84"/>
      <c r="M73" s="85"/>
      <c r="N73" s="85"/>
      <c r="O73" s="85"/>
      <c r="P73" s="85"/>
    </row>
    <row r="74" spans="1:16" x14ac:dyDescent="0.2">
      <c r="A74" s="196" t="s">
        <v>2320</v>
      </c>
      <c r="B74" s="193"/>
      <c r="C74" s="178"/>
      <c r="I74" s="61"/>
      <c r="J74" s="61"/>
      <c r="K74" s="61"/>
      <c r="L74" s="61"/>
      <c r="M74" s="61"/>
      <c r="N74" s="61"/>
      <c r="O74" s="61"/>
      <c r="P74" s="61"/>
    </row>
    <row r="75" spans="1:16" ht="15.75" customHeight="1" x14ac:dyDescent="0.2">
      <c r="A75" s="196" t="s">
        <v>2321</v>
      </c>
      <c r="B75" s="193"/>
      <c r="C75" s="178"/>
      <c r="M75" s="5"/>
      <c r="N75" s="5"/>
      <c r="O75" s="5"/>
      <c r="P75" s="5"/>
    </row>
    <row r="76" spans="1:16" x14ac:dyDescent="0.2">
      <c r="A76" s="196" t="s">
        <v>2322</v>
      </c>
      <c r="B76" s="189"/>
      <c r="C76" s="245"/>
      <c r="M76" s="5"/>
      <c r="N76" s="5"/>
      <c r="O76" s="5"/>
      <c r="P76" s="61"/>
    </row>
    <row r="77" spans="1:16" ht="15" customHeight="1" x14ac:dyDescent="0.2">
      <c r="A77" s="192" t="s">
        <v>2323</v>
      </c>
      <c r="B77" s="190"/>
      <c r="C77" s="179"/>
      <c r="M77" s="5"/>
      <c r="N77" s="5"/>
      <c r="O77" s="5"/>
      <c r="P77" s="5"/>
    </row>
    <row r="78" spans="1:16" ht="15" customHeight="1" x14ac:dyDescent="0.2">
      <c r="A78" s="192" t="s">
        <v>2324</v>
      </c>
      <c r="B78" s="189"/>
      <c r="C78" s="245"/>
      <c r="M78" s="5"/>
      <c r="N78" s="5"/>
      <c r="O78" s="5"/>
      <c r="P78" s="5"/>
    </row>
    <row r="79" spans="1:16" x14ac:dyDescent="0.2">
      <c r="A79" s="192" t="s">
        <v>2325</v>
      </c>
      <c r="B79" s="189"/>
      <c r="C79" s="245"/>
      <c r="M79" s="5"/>
      <c r="N79" s="5"/>
      <c r="O79" s="5"/>
      <c r="P79" s="5"/>
    </row>
    <row r="80" spans="1:16" x14ac:dyDescent="0.2">
      <c r="A80" s="192" t="s">
        <v>2326</v>
      </c>
      <c r="M80" s="5"/>
      <c r="N80" s="5"/>
      <c r="O80" s="5"/>
      <c r="P80" s="5"/>
    </row>
    <row r="81" spans="1:16" x14ac:dyDescent="0.2">
      <c r="A81" s="5" t="s">
        <v>2327</v>
      </c>
      <c r="M81" s="5"/>
      <c r="N81" s="5"/>
      <c r="O81" s="5"/>
      <c r="P81" s="5"/>
    </row>
    <row r="82" spans="1:16" x14ac:dyDescent="0.2">
      <c r="M82" s="5"/>
      <c r="N82" s="5"/>
      <c r="O82" s="5"/>
      <c r="P82" s="5"/>
    </row>
    <row r="83" spans="1:16" x14ac:dyDescent="0.2">
      <c r="M83" s="5"/>
      <c r="N83" s="5"/>
      <c r="O83" s="5"/>
      <c r="P83" s="5"/>
    </row>
    <row r="84" spans="1:16" x14ac:dyDescent="0.2">
      <c r="M84" s="5"/>
      <c r="N84" s="5"/>
      <c r="O84" s="5"/>
      <c r="P84" s="5"/>
    </row>
    <row r="85" spans="1:16" x14ac:dyDescent="0.2">
      <c r="M85" s="5"/>
      <c r="N85" s="5"/>
      <c r="O85" s="5"/>
      <c r="P85" s="5"/>
    </row>
    <row r="86" spans="1:16" x14ac:dyDescent="0.2">
      <c r="M86" s="5"/>
      <c r="N86" s="5"/>
      <c r="O86" s="5"/>
      <c r="P86" s="5"/>
    </row>
    <row r="87" spans="1:16" x14ac:dyDescent="0.2">
      <c r="M87" s="5"/>
      <c r="N87" s="5"/>
      <c r="O87" s="5"/>
      <c r="P87" s="5"/>
    </row>
    <row r="88" spans="1:16" x14ac:dyDescent="0.2">
      <c r="M88" s="5"/>
      <c r="N88" s="5"/>
      <c r="O88" s="5"/>
      <c r="P88" s="5"/>
    </row>
    <row r="89" spans="1:16" x14ac:dyDescent="0.2">
      <c r="M89" s="5"/>
      <c r="N89" s="5"/>
      <c r="O89" s="5"/>
      <c r="P89" s="5"/>
    </row>
    <row r="90" spans="1:16" x14ac:dyDescent="0.2">
      <c r="M90" s="5"/>
      <c r="N90" s="5"/>
      <c r="O90" s="5"/>
      <c r="P90" s="5"/>
    </row>
    <row r="91" spans="1:16" x14ac:dyDescent="0.2">
      <c r="M91" s="5"/>
      <c r="N91" s="5"/>
      <c r="O91" s="5"/>
      <c r="P91" s="5"/>
    </row>
    <row r="92" spans="1:16" x14ac:dyDescent="0.2">
      <c r="M92" s="5"/>
      <c r="N92" s="5"/>
      <c r="O92" s="5"/>
      <c r="P92" s="5"/>
    </row>
    <row r="93" spans="1:16" x14ac:dyDescent="0.2">
      <c r="M93" s="5"/>
      <c r="N93" s="5"/>
      <c r="O93" s="5"/>
      <c r="P93" s="5"/>
    </row>
    <row r="94" spans="1:16" x14ac:dyDescent="0.2">
      <c r="M94" s="5"/>
      <c r="N94" s="5"/>
      <c r="O94" s="5"/>
      <c r="P94" s="5"/>
    </row>
    <row r="95" spans="1:16" x14ac:dyDescent="0.2">
      <c r="M95" s="5"/>
      <c r="N95" s="5"/>
      <c r="O95" s="5"/>
      <c r="P95" s="5"/>
    </row>
    <row r="96" spans="1:16" x14ac:dyDescent="0.2">
      <c r="M96" s="5"/>
      <c r="N96" s="5"/>
      <c r="O96" s="5"/>
      <c r="P96" s="5"/>
    </row>
    <row r="97" spans="13:16" x14ac:dyDescent="0.2">
      <c r="M97" s="5"/>
      <c r="N97" s="5"/>
      <c r="O97" s="5"/>
      <c r="P97" s="5"/>
    </row>
    <row r="98" spans="13:16" x14ac:dyDescent="0.2">
      <c r="M98" s="5"/>
      <c r="N98" s="5"/>
      <c r="O98" s="5"/>
      <c r="P98" s="5"/>
    </row>
    <row r="99" spans="13:16" x14ac:dyDescent="0.2">
      <c r="M99" s="5"/>
      <c r="N99" s="5"/>
      <c r="O99" s="5"/>
      <c r="P99" s="5"/>
    </row>
    <row r="100" spans="13:16" x14ac:dyDescent="0.2">
      <c r="M100" s="5"/>
      <c r="N100" s="5"/>
      <c r="O100" s="5"/>
      <c r="P100" s="5"/>
    </row>
    <row r="101" spans="13:16" x14ac:dyDescent="0.2">
      <c r="M101" s="5"/>
      <c r="N101" s="5"/>
      <c r="O101" s="5"/>
      <c r="P101" s="5"/>
    </row>
    <row r="102" spans="13:16" x14ac:dyDescent="0.2">
      <c r="M102" s="5"/>
      <c r="N102" s="5"/>
      <c r="O102" s="5"/>
      <c r="P102" s="5"/>
    </row>
    <row r="103" spans="13:16" x14ac:dyDescent="0.2">
      <c r="M103" s="5"/>
      <c r="N103" s="5"/>
      <c r="O103" s="5"/>
      <c r="P103" s="5"/>
    </row>
    <row r="104" spans="13:16" x14ac:dyDescent="0.2">
      <c r="M104" s="5"/>
      <c r="N104" s="5"/>
      <c r="O104" s="5"/>
      <c r="P104" s="5"/>
    </row>
    <row r="105" spans="13:16" x14ac:dyDescent="0.2">
      <c r="M105" s="5"/>
      <c r="N105" s="5"/>
      <c r="O105" s="5"/>
      <c r="P105" s="5"/>
    </row>
    <row r="106" spans="13:16" x14ac:dyDescent="0.2">
      <c r="M106" s="5"/>
      <c r="N106" s="5"/>
      <c r="O106" s="5"/>
      <c r="P106" s="5"/>
    </row>
    <row r="107" spans="13:16" x14ac:dyDescent="0.2">
      <c r="M107" s="5"/>
      <c r="N107" s="5"/>
      <c r="O107" s="5"/>
      <c r="P107" s="5"/>
    </row>
    <row r="108" spans="13:16" x14ac:dyDescent="0.2">
      <c r="M108" s="5"/>
      <c r="N108" s="5"/>
      <c r="O108" s="5"/>
      <c r="P108" s="5"/>
    </row>
    <row r="109" spans="13:16" x14ac:dyDescent="0.2">
      <c r="M109" s="5"/>
      <c r="N109" s="5"/>
      <c r="O109" s="5"/>
      <c r="P109" s="5"/>
    </row>
    <row r="110" spans="13:16" x14ac:dyDescent="0.2">
      <c r="M110" s="5"/>
      <c r="N110" s="5"/>
      <c r="O110" s="5"/>
      <c r="P110" s="5"/>
    </row>
    <row r="111" spans="13:16" x14ac:dyDescent="0.2">
      <c r="M111" s="5"/>
      <c r="N111" s="5"/>
      <c r="O111" s="5"/>
      <c r="P111" s="5"/>
    </row>
    <row r="112" spans="13:16" x14ac:dyDescent="0.2">
      <c r="M112" s="5"/>
      <c r="N112" s="5"/>
      <c r="O112" s="5"/>
      <c r="P112" s="5"/>
    </row>
    <row r="113" spans="13:16" x14ac:dyDescent="0.2">
      <c r="M113" s="5"/>
      <c r="N113" s="5"/>
      <c r="O113" s="5"/>
      <c r="P113" s="5"/>
    </row>
    <row r="114" spans="13:16" x14ac:dyDescent="0.2">
      <c r="M114" s="5"/>
      <c r="N114" s="5"/>
      <c r="O114" s="5"/>
      <c r="P114" s="5"/>
    </row>
    <row r="115" spans="13:16" x14ac:dyDescent="0.2">
      <c r="M115" s="5"/>
      <c r="N115" s="5"/>
      <c r="O115" s="5"/>
      <c r="P115" s="5"/>
    </row>
    <row r="116" spans="13:16" x14ac:dyDescent="0.2">
      <c r="M116" s="5"/>
      <c r="N116" s="5"/>
      <c r="O116" s="5"/>
      <c r="P116" s="5"/>
    </row>
    <row r="117" spans="13:16" x14ac:dyDescent="0.2">
      <c r="M117" s="5"/>
      <c r="N117" s="5"/>
      <c r="O117" s="5"/>
      <c r="P117" s="5"/>
    </row>
    <row r="118" spans="13:16" x14ac:dyDescent="0.2">
      <c r="M118" s="5"/>
      <c r="N118" s="5"/>
      <c r="O118" s="5"/>
      <c r="P118" s="5"/>
    </row>
    <row r="119" spans="13:16" x14ac:dyDescent="0.2">
      <c r="M119" s="5"/>
      <c r="N119" s="5"/>
      <c r="O119" s="5"/>
      <c r="P119" s="5"/>
    </row>
    <row r="120" spans="13:16" x14ac:dyDescent="0.2">
      <c r="M120" s="5"/>
      <c r="N120" s="5"/>
      <c r="O120" s="5"/>
      <c r="P120" s="5"/>
    </row>
    <row r="121" spans="13:16" x14ac:dyDescent="0.2">
      <c r="M121" s="5"/>
      <c r="N121" s="5"/>
      <c r="O121" s="5"/>
      <c r="P121" s="5"/>
    </row>
    <row r="122" spans="13:16" x14ac:dyDescent="0.2">
      <c r="M122" s="5"/>
      <c r="N122" s="5"/>
      <c r="O122" s="5"/>
      <c r="P122" s="5"/>
    </row>
    <row r="123" spans="13:16" x14ac:dyDescent="0.2">
      <c r="M123" s="5"/>
      <c r="N123" s="5"/>
      <c r="O123" s="5"/>
      <c r="P123" s="5"/>
    </row>
    <row r="124" spans="13:16" x14ac:dyDescent="0.2">
      <c r="M124" s="5"/>
      <c r="N124" s="5"/>
      <c r="O124" s="5"/>
      <c r="P124" s="5"/>
    </row>
    <row r="125" spans="13:16" x14ac:dyDescent="0.2">
      <c r="M125" s="5"/>
      <c r="N125" s="5"/>
      <c r="O125" s="5"/>
      <c r="P125" s="5"/>
    </row>
    <row r="126" spans="13:16" x14ac:dyDescent="0.2">
      <c r="M126" s="5"/>
      <c r="N126" s="5"/>
      <c r="O126" s="5"/>
      <c r="P126" s="5"/>
    </row>
    <row r="127" spans="13:16" x14ac:dyDescent="0.2">
      <c r="M127" s="5"/>
      <c r="N127" s="5"/>
      <c r="O127" s="5"/>
      <c r="P127" s="5"/>
    </row>
    <row r="128" spans="13:16" x14ac:dyDescent="0.2">
      <c r="M128" s="5"/>
      <c r="N128" s="5"/>
      <c r="O128" s="5"/>
      <c r="P128" s="5"/>
    </row>
    <row r="129" spans="13:16" x14ac:dyDescent="0.2">
      <c r="M129" s="5"/>
      <c r="N129" s="5"/>
      <c r="O129" s="5"/>
      <c r="P129" s="5"/>
    </row>
    <row r="130" spans="13:16" x14ac:dyDescent="0.2">
      <c r="M130" s="5"/>
      <c r="N130" s="5"/>
      <c r="O130" s="5"/>
      <c r="P130" s="5"/>
    </row>
    <row r="131" spans="13:16" x14ac:dyDescent="0.2">
      <c r="M131" s="5"/>
      <c r="N131" s="5"/>
      <c r="O131" s="5"/>
      <c r="P131" s="5"/>
    </row>
    <row r="132" spans="13:16" x14ac:dyDescent="0.2">
      <c r="M132" s="5"/>
      <c r="N132" s="5"/>
      <c r="O132" s="5"/>
      <c r="P132" s="5"/>
    </row>
    <row r="133" spans="13:16" x14ac:dyDescent="0.2">
      <c r="M133" s="5"/>
      <c r="N133" s="5"/>
      <c r="O133" s="5"/>
      <c r="P133" s="5"/>
    </row>
    <row r="134" spans="13:16" x14ac:dyDescent="0.2">
      <c r="M134" s="5"/>
      <c r="N134" s="5"/>
      <c r="O134" s="5"/>
      <c r="P134" s="5"/>
    </row>
    <row r="135" spans="13:16" x14ac:dyDescent="0.2">
      <c r="M135" s="5"/>
      <c r="N135" s="5"/>
      <c r="O135" s="5"/>
      <c r="P135" s="5"/>
    </row>
    <row r="136" spans="13:16" x14ac:dyDescent="0.2">
      <c r="M136" s="5"/>
      <c r="N136" s="5"/>
      <c r="O136" s="5"/>
      <c r="P136" s="5"/>
    </row>
    <row r="137" spans="13:16" x14ac:dyDescent="0.2">
      <c r="M137" s="5"/>
      <c r="N137" s="5"/>
      <c r="O137" s="5"/>
      <c r="P137" s="5"/>
    </row>
    <row r="138" spans="13:16" x14ac:dyDescent="0.2">
      <c r="M138" s="5"/>
      <c r="N138" s="5"/>
      <c r="O138" s="5"/>
      <c r="P138" s="5"/>
    </row>
    <row r="139" spans="13:16" x14ac:dyDescent="0.2">
      <c r="M139" s="5"/>
      <c r="N139" s="5"/>
      <c r="O139" s="5"/>
      <c r="P139" s="5"/>
    </row>
    <row r="140" spans="13:16" x14ac:dyDescent="0.2">
      <c r="M140" s="5"/>
      <c r="N140" s="5"/>
      <c r="O140" s="5"/>
      <c r="P140" s="5"/>
    </row>
    <row r="141" spans="13:16" x14ac:dyDescent="0.2">
      <c r="M141" s="5"/>
      <c r="N141" s="5"/>
      <c r="O141" s="5"/>
      <c r="P141" s="5"/>
    </row>
    <row r="142" spans="13:16" x14ac:dyDescent="0.2">
      <c r="M142" s="5"/>
      <c r="N142" s="5"/>
      <c r="O142" s="5"/>
      <c r="P142" s="5"/>
    </row>
    <row r="143" spans="13:16" x14ac:dyDescent="0.2">
      <c r="M143" s="5"/>
      <c r="N143" s="5"/>
      <c r="O143" s="5"/>
      <c r="P143" s="5"/>
    </row>
    <row r="144" spans="13:16" x14ac:dyDescent="0.2">
      <c r="M144" s="5"/>
      <c r="N144" s="5"/>
      <c r="O144" s="5"/>
      <c r="P144" s="5"/>
    </row>
    <row r="145" spans="13:16" x14ac:dyDescent="0.2">
      <c r="M145" s="5"/>
      <c r="N145" s="5"/>
      <c r="O145" s="5"/>
      <c r="P145" s="5"/>
    </row>
    <row r="146" spans="13:16" x14ac:dyDescent="0.2">
      <c r="M146" s="5"/>
      <c r="N146" s="5"/>
      <c r="O146" s="5"/>
      <c r="P146" s="5"/>
    </row>
    <row r="147" spans="13:16" x14ac:dyDescent="0.2">
      <c r="M147" s="5"/>
      <c r="N147" s="5"/>
      <c r="O147" s="5"/>
      <c r="P147" s="5"/>
    </row>
    <row r="148" spans="13:16" x14ac:dyDescent="0.2">
      <c r="M148" s="5"/>
      <c r="N148" s="5"/>
      <c r="O148" s="5"/>
      <c r="P148" s="5"/>
    </row>
    <row r="149" spans="13:16" x14ac:dyDescent="0.2">
      <c r="M149" s="5"/>
      <c r="N149" s="5"/>
      <c r="O149" s="5"/>
      <c r="P149" s="5"/>
    </row>
    <row r="150" spans="13:16" x14ac:dyDescent="0.2">
      <c r="M150" s="5"/>
      <c r="N150" s="5"/>
      <c r="O150" s="5"/>
      <c r="P150" s="5"/>
    </row>
    <row r="151" spans="13:16" x14ac:dyDescent="0.2">
      <c r="M151" s="5"/>
      <c r="N151" s="5"/>
      <c r="O151" s="5"/>
      <c r="P151" s="5"/>
    </row>
    <row r="152" spans="13:16" x14ac:dyDescent="0.2">
      <c r="M152" s="5"/>
      <c r="N152" s="5"/>
      <c r="O152" s="5"/>
      <c r="P152" s="5"/>
    </row>
    <row r="153" spans="13:16" x14ac:dyDescent="0.2">
      <c r="M153" s="5"/>
      <c r="N153" s="5"/>
      <c r="O153" s="5"/>
      <c r="P153" s="5"/>
    </row>
    <row r="154" spans="13:16" x14ac:dyDescent="0.2">
      <c r="M154" s="5"/>
      <c r="N154" s="5"/>
      <c r="O154" s="5"/>
      <c r="P154" s="5"/>
    </row>
    <row r="155" spans="13:16" x14ac:dyDescent="0.2">
      <c r="M155" s="5"/>
      <c r="N155" s="5"/>
      <c r="O155" s="5"/>
      <c r="P155" s="5"/>
    </row>
    <row r="156" spans="13:16" x14ac:dyDescent="0.2">
      <c r="M156" s="5"/>
      <c r="N156" s="5"/>
      <c r="O156" s="5"/>
      <c r="P156" s="5"/>
    </row>
    <row r="157" spans="13:16" x14ac:dyDescent="0.2">
      <c r="M157" s="5"/>
      <c r="N157" s="5"/>
      <c r="O157" s="5"/>
      <c r="P157" s="5"/>
    </row>
    <row r="158" spans="13:16" x14ac:dyDescent="0.2">
      <c r="M158" s="5"/>
      <c r="N158" s="5"/>
      <c r="O158" s="5"/>
      <c r="P158" s="5"/>
    </row>
    <row r="159" spans="13:16" x14ac:dyDescent="0.2">
      <c r="M159" s="5"/>
      <c r="N159" s="5"/>
      <c r="O159" s="5"/>
      <c r="P159" s="5"/>
    </row>
    <row r="160" spans="13:16" x14ac:dyDescent="0.2">
      <c r="M160" s="5"/>
      <c r="N160" s="5"/>
      <c r="O160" s="5"/>
      <c r="P160" s="5"/>
    </row>
    <row r="161" spans="13:16" x14ac:dyDescent="0.2">
      <c r="M161" s="5"/>
      <c r="N161" s="5"/>
      <c r="O161" s="5"/>
      <c r="P161" s="5"/>
    </row>
    <row r="162" spans="13:16" x14ac:dyDescent="0.2">
      <c r="M162" s="5"/>
      <c r="N162" s="5"/>
      <c r="O162" s="5"/>
      <c r="P162" s="5"/>
    </row>
    <row r="163" spans="13:16" x14ac:dyDescent="0.2">
      <c r="M163" s="5"/>
      <c r="N163" s="5"/>
      <c r="O163" s="5"/>
      <c r="P163" s="5"/>
    </row>
    <row r="164" spans="13:16" x14ac:dyDescent="0.2">
      <c r="M164" s="5"/>
      <c r="N164" s="5"/>
      <c r="O164" s="5"/>
      <c r="P164" s="5"/>
    </row>
    <row r="165" spans="13:16" x14ac:dyDescent="0.2">
      <c r="M165" s="5"/>
      <c r="N165" s="5"/>
      <c r="O165" s="5"/>
      <c r="P165" s="5"/>
    </row>
    <row r="166" spans="13:16" x14ac:dyDescent="0.2">
      <c r="M166" s="5"/>
      <c r="N166" s="5"/>
      <c r="O166" s="5"/>
      <c r="P166" s="5"/>
    </row>
    <row r="167" spans="13:16" x14ac:dyDescent="0.2">
      <c r="M167" s="5"/>
      <c r="N167" s="5"/>
      <c r="O167" s="5"/>
      <c r="P167" s="5"/>
    </row>
    <row r="168" spans="13:16" x14ac:dyDescent="0.2">
      <c r="M168" s="5"/>
      <c r="N168" s="5"/>
      <c r="O168" s="5"/>
      <c r="P168" s="5"/>
    </row>
    <row r="169" spans="13:16" x14ac:dyDescent="0.2">
      <c r="M169" s="5"/>
      <c r="N169" s="5"/>
      <c r="O169" s="5"/>
      <c r="P169" s="5"/>
    </row>
    <row r="170" spans="13:16" x14ac:dyDescent="0.2">
      <c r="M170" s="5"/>
      <c r="N170" s="5"/>
      <c r="O170" s="5"/>
      <c r="P170" s="5"/>
    </row>
    <row r="171" spans="13:16" x14ac:dyDescent="0.2">
      <c r="M171" s="5"/>
      <c r="N171" s="5"/>
      <c r="O171" s="5"/>
      <c r="P171" s="5"/>
    </row>
    <row r="172" spans="13:16" x14ac:dyDescent="0.2">
      <c r="M172" s="5"/>
      <c r="N172" s="5"/>
      <c r="O172" s="5"/>
      <c r="P172" s="5"/>
    </row>
    <row r="173" spans="13:16" x14ac:dyDescent="0.2">
      <c r="M173" s="5"/>
      <c r="N173" s="5"/>
      <c r="O173" s="5"/>
      <c r="P173" s="5"/>
    </row>
    <row r="174" spans="13:16" x14ac:dyDescent="0.2">
      <c r="M174" s="5"/>
      <c r="N174" s="5"/>
      <c r="O174" s="5"/>
      <c r="P174" s="5"/>
    </row>
    <row r="175" spans="13:16" x14ac:dyDescent="0.2">
      <c r="M175" s="5"/>
      <c r="N175" s="5"/>
      <c r="O175" s="5"/>
      <c r="P175" s="5"/>
    </row>
    <row r="176" spans="13:16" x14ac:dyDescent="0.2">
      <c r="M176" s="5"/>
      <c r="N176" s="5"/>
      <c r="O176" s="5"/>
      <c r="P176" s="5"/>
    </row>
    <row r="177" spans="13:16" x14ac:dyDescent="0.2">
      <c r="M177" s="5"/>
      <c r="N177" s="5"/>
      <c r="O177" s="5"/>
      <c r="P177" s="5"/>
    </row>
    <row r="178" spans="13:16" x14ac:dyDescent="0.2">
      <c r="M178" s="5"/>
      <c r="N178" s="5"/>
      <c r="O178" s="5"/>
      <c r="P178" s="5"/>
    </row>
    <row r="179" spans="13:16" x14ac:dyDescent="0.2">
      <c r="M179" s="5"/>
      <c r="N179" s="5"/>
      <c r="O179" s="5"/>
      <c r="P179" s="5"/>
    </row>
    <row r="180" spans="13:16" x14ac:dyDescent="0.2">
      <c r="M180" s="5"/>
      <c r="N180" s="5"/>
      <c r="O180" s="5"/>
      <c r="P180" s="5"/>
    </row>
    <row r="181" spans="13:16" x14ac:dyDescent="0.2">
      <c r="M181" s="5"/>
      <c r="N181" s="5"/>
      <c r="O181" s="5"/>
      <c r="P181" s="5"/>
    </row>
    <row r="182" spans="13:16" x14ac:dyDescent="0.2">
      <c r="M182" s="5"/>
      <c r="N182" s="5"/>
      <c r="O182" s="5"/>
      <c r="P182" s="5"/>
    </row>
    <row r="183" spans="13:16" x14ac:dyDescent="0.2">
      <c r="M183" s="5"/>
      <c r="N183" s="5"/>
      <c r="O183" s="5"/>
      <c r="P183" s="5"/>
    </row>
    <row r="184" spans="13:16" x14ac:dyDescent="0.2">
      <c r="M184" s="5"/>
      <c r="N184" s="5"/>
      <c r="O184" s="5"/>
      <c r="P184" s="5"/>
    </row>
    <row r="185" spans="13:16" x14ac:dyDescent="0.2">
      <c r="M185" s="5"/>
      <c r="N185" s="5"/>
      <c r="O185" s="5"/>
      <c r="P185" s="5"/>
    </row>
    <row r="186" spans="13:16" x14ac:dyDescent="0.2">
      <c r="M186" s="5"/>
      <c r="N186" s="5"/>
      <c r="O186" s="5"/>
      <c r="P186" s="5"/>
    </row>
    <row r="187" spans="13:16" x14ac:dyDescent="0.2">
      <c r="M187" s="5"/>
      <c r="N187" s="5"/>
      <c r="O187" s="5"/>
      <c r="P187" s="5"/>
    </row>
    <row r="188" spans="13:16" x14ac:dyDescent="0.2">
      <c r="M188" s="5"/>
      <c r="N188" s="5"/>
      <c r="O188" s="5"/>
      <c r="P188" s="5"/>
    </row>
    <row r="189" spans="13:16" x14ac:dyDescent="0.2">
      <c r="M189" s="5"/>
      <c r="N189" s="5"/>
      <c r="O189" s="5"/>
      <c r="P189" s="5"/>
    </row>
    <row r="190" spans="13:16" x14ac:dyDescent="0.2">
      <c r="M190" s="5"/>
      <c r="N190" s="5"/>
      <c r="O190" s="5"/>
      <c r="P190" s="5"/>
    </row>
    <row r="191" spans="13:16" x14ac:dyDescent="0.2">
      <c r="M191" s="5"/>
      <c r="N191" s="5"/>
      <c r="O191" s="5"/>
      <c r="P191" s="5"/>
    </row>
    <row r="192" spans="13:16" x14ac:dyDescent="0.2">
      <c r="M192" s="5"/>
      <c r="N192" s="5"/>
      <c r="O192" s="5"/>
      <c r="P192" s="5"/>
    </row>
    <row r="193" spans="13:16" x14ac:dyDescent="0.2">
      <c r="M193" s="5"/>
      <c r="N193" s="5"/>
      <c r="O193" s="5"/>
      <c r="P193" s="5"/>
    </row>
    <row r="194" spans="13:16" x14ac:dyDescent="0.2">
      <c r="M194" s="5"/>
      <c r="N194" s="5"/>
      <c r="O194" s="5"/>
      <c r="P194" s="5"/>
    </row>
    <row r="195" spans="13:16" x14ac:dyDescent="0.2">
      <c r="M195" s="5"/>
      <c r="N195" s="5"/>
      <c r="O195" s="5"/>
      <c r="P195" s="5"/>
    </row>
    <row r="196" spans="13:16" x14ac:dyDescent="0.2">
      <c r="M196" s="5"/>
      <c r="N196" s="5"/>
      <c r="O196" s="5"/>
      <c r="P196" s="5"/>
    </row>
    <row r="197" spans="13:16" x14ac:dyDescent="0.2">
      <c r="M197" s="5"/>
      <c r="N197" s="5"/>
      <c r="O197" s="5"/>
      <c r="P197" s="5"/>
    </row>
    <row r="198" spans="13:16" x14ac:dyDescent="0.2">
      <c r="M198" s="5"/>
      <c r="N198" s="5"/>
      <c r="O198" s="5"/>
      <c r="P198" s="5"/>
    </row>
    <row r="199" spans="13:16" x14ac:dyDescent="0.2">
      <c r="M199" s="5"/>
      <c r="N199" s="5"/>
      <c r="O199" s="5"/>
      <c r="P199" s="5"/>
    </row>
    <row r="200" spans="13:16" x14ac:dyDescent="0.2">
      <c r="M200" s="5"/>
      <c r="N200" s="5"/>
      <c r="O200" s="5"/>
      <c r="P200" s="5"/>
    </row>
    <row r="201" spans="13:16" x14ac:dyDescent="0.2">
      <c r="M201" s="5"/>
      <c r="N201" s="5"/>
      <c r="O201" s="5"/>
      <c r="P201" s="5"/>
    </row>
    <row r="202" spans="13:16" x14ac:dyDescent="0.2">
      <c r="M202" s="5"/>
      <c r="N202" s="5"/>
      <c r="O202" s="5"/>
      <c r="P202" s="5"/>
    </row>
  </sheetData>
  <customSheetViews>
    <customSheetView guid="{F0335B52-931C-4173-85AE-87F3D6604B59}" showPageBreaks="1" showRuler="0">
      <selection activeCell="A113" sqref="A113:A116"/>
      <pageMargins left="0.7" right="0.7" top="0.78740157499999996" bottom="0.78740157499999996" header="0.3" footer="0.3"/>
      <headerFooter alignWithMargins="0"/>
    </customSheetView>
    <customSheetView guid="{A4328FE7-0B36-4A96-9E82-0C2C10ECE34E}" fitToPage="1" showRuler="0">
      <selection activeCell="A113" sqref="A113:A116"/>
      <pageMargins left="0.7" right="0.7" top="0.78740157499999996" bottom="0.78740157499999996" header="0.3" footer="0.3"/>
      <headerFooter alignWithMargins="0"/>
    </customSheetView>
    <customSheetView guid="{09D980A6-7F22-44D6-B957-3B1FFC43B461}" scale="70" fitToPage="1" showRuler="0" topLeftCell="A76">
      <selection activeCell="K28" sqref="K28"/>
      <pageMargins left="0.7" right="0.7" top="0.78740157499999996" bottom="0.78740157499999996" header="0.3" footer="0.3"/>
      <headerFooter alignWithMargins="0"/>
    </customSheetView>
    <customSheetView guid="{34161360-80E4-4153-B1A5-19E7BBEDD5ED}" fitToPage="1" showRuler="0" topLeftCell="A76">
      <selection activeCell="A67" sqref="A67"/>
      <pageMargins left="0.7" right="0.7" top="0.78740157499999996" bottom="0.78740157499999996" header="0.3" footer="0.3"/>
      <headerFooter alignWithMargins="0"/>
    </customSheetView>
    <customSheetView guid="{F90AD2DC-6F63-4FE7-9F4E-99C162A8727E}" fitToPage="1" showRuler="0">
      <selection activeCell="A113" sqref="A113:A116"/>
      <pageMargins left="0.7" right="0.7" top="0.78740157499999996" bottom="0.78740157499999996" header="0.3" footer="0.3"/>
      <headerFooter alignWithMargins="0"/>
    </customSheetView>
    <customSheetView guid="{A8A9853C-301B-405A-92F6-9DCC8EB91B52}" fitToPage="1" showRuler="0">
      <selection activeCell="A113" sqref="A113:A116"/>
      <pageMargins left="0.7" right="0.7" top="0.78740157499999996" bottom="0.78740157499999996" header="0.3" footer="0.3"/>
      <headerFooter alignWithMargins="0"/>
    </customSheetView>
    <customSheetView guid="{8144D8E7-8996-490F-8ACB-C7957A150DAC}" fitToPage="1" showRuler="0">
      <selection activeCell="A113" sqref="A113:A116"/>
      <pageMargins left="0.7" right="0.7" top="0.78740157499999996" bottom="0.78740157499999996" header="0.3" footer="0.3"/>
      <headerFooter alignWithMargins="0"/>
    </customSheetView>
    <customSheetView guid="{4221DF2B-D9E6-40BE-9C37-8B5A92E46F7B}" scale="70" showPageBreaks="1" fitToPage="1" showRuler="0" topLeftCell="A79">
      <selection activeCell="A115" sqref="A115:A120"/>
      <pageMargins left="0.7" right="0.7" top="0.78740157499999996" bottom="0.78740157499999996" header="0.3" footer="0.3"/>
      <headerFooter alignWithMargins="0"/>
    </customSheetView>
    <customSheetView guid="{595D07C0-E761-11DC-9357-001B6391840E}" fitToPage="1" topLeftCell="A76">
      <selection activeCell="A67" sqref="A67"/>
      <pageMargins left="0.7" right="0.7" top="0.78740157499999996" bottom="0.78740157499999996" header="0.3" footer="0.3"/>
      <headerFooter alignWithMargins="0"/>
    </customSheetView>
  </customSheetViews>
  <phoneticPr fontId="10" type="noConversion"/>
  <conditionalFormatting sqref="L74:P74 I72:K74">
    <cfRule type="cellIs" dxfId="294" priority="6248" operator="equal">
      <formula>"-"</formula>
    </cfRule>
  </conditionalFormatting>
  <conditionalFormatting sqref="L47:P71 K26:K29 L27:P29 K31:K34 L32:P34 K36:K39 L37:P39 I3:I5 J3:P24 J46:K71 I63:I71">
    <cfRule type="cellIs" dxfId="293" priority="152" operator="equal">
      <formula>"-"</formula>
    </cfRule>
  </conditionalFormatting>
  <conditionalFormatting sqref="L69:P71 K68:K71 K36:K64 L37:P63 K66 K6:P33">
    <cfRule type="cellIs" dxfId="292" priority="151" operator="equal">
      <formula>"-"</formula>
    </cfRule>
  </conditionalFormatting>
  <conditionalFormatting sqref="K37:P63">
    <cfRule type="cellIs" dxfId="291" priority="150" operator="equal">
      <formula>"-"</formula>
    </cfRule>
  </conditionalFormatting>
  <conditionalFormatting sqref="K68:P71">
    <cfRule type="cellIs" dxfId="290" priority="149" operator="equal">
      <formula>"-"</formula>
    </cfRule>
  </conditionalFormatting>
  <conditionalFormatting sqref="J37:J63 I63">
    <cfRule type="cellIs" dxfId="289" priority="146" operator="equal">
      <formula>"-"</formula>
    </cfRule>
  </conditionalFormatting>
  <conditionalFormatting sqref="I68:J71">
    <cfRule type="cellIs" dxfId="288" priority="145" operator="equal">
      <formula>"-"</formula>
    </cfRule>
  </conditionalFormatting>
  <conditionalFormatting sqref="I36 I32:I34 J26:J29 J31:J34 J36:J39">
    <cfRule type="cellIs" dxfId="287" priority="148" operator="equal">
      <formula>"-"</formula>
    </cfRule>
  </conditionalFormatting>
  <conditionalFormatting sqref="I68:J71 I32:I33 I66:J66 J6:J33 J36:J64 I36 I63:I64">
    <cfRule type="cellIs" dxfId="286" priority="147" operator="equal">
      <formula>"-"</formula>
    </cfRule>
  </conditionalFormatting>
  <conditionalFormatting sqref="I32:I33">
    <cfRule type="cellIs" dxfId="285" priority="143" stopIfTrue="1" operator="equal">
      <formula>"-"</formula>
    </cfRule>
    <cfRule type="containsText" dxfId="284" priority="144" stopIfTrue="1" operator="containsText" text="leer">
      <formula>NOT(ISERROR(SEARCH("leer",I32)))</formula>
    </cfRule>
  </conditionalFormatting>
  <conditionalFormatting sqref="I32:I33">
    <cfRule type="cellIs" dxfId="283" priority="141" stopIfTrue="1" operator="equal">
      <formula>"-"</formula>
    </cfRule>
    <cfRule type="containsText" dxfId="282" priority="142" stopIfTrue="1" operator="containsText" text="leer">
      <formula>NOT(ISERROR(SEARCH("leer",I32)))</formula>
    </cfRule>
  </conditionalFormatting>
  <conditionalFormatting sqref="I32:I33">
    <cfRule type="cellIs" dxfId="281" priority="139" stopIfTrue="1" operator="equal">
      <formula>"-"</formula>
    </cfRule>
    <cfRule type="containsText" dxfId="280" priority="140" stopIfTrue="1" operator="containsText" text="leer">
      <formula>NOT(ISERROR(SEARCH("leer",I32)))</formula>
    </cfRule>
  </conditionalFormatting>
  <conditionalFormatting sqref="I32:I33">
    <cfRule type="cellIs" dxfId="279" priority="137" stopIfTrue="1" operator="equal">
      <formula>"-"</formula>
    </cfRule>
    <cfRule type="containsText" dxfId="278" priority="138" stopIfTrue="1" operator="containsText" text="leer">
      <formula>NOT(ISERROR(SEARCH("leer",I32)))</formula>
    </cfRule>
  </conditionalFormatting>
  <conditionalFormatting sqref="I32:I33">
    <cfRule type="cellIs" dxfId="277" priority="135" stopIfTrue="1" operator="equal">
      <formula>"-"</formula>
    </cfRule>
    <cfRule type="containsText" dxfId="276" priority="136" stopIfTrue="1" operator="containsText" text="leer">
      <formula>NOT(ISERROR(SEARCH("leer",I32)))</formula>
    </cfRule>
  </conditionalFormatting>
  <conditionalFormatting sqref="I63">
    <cfRule type="cellIs" dxfId="275" priority="133" stopIfTrue="1" operator="equal">
      <formula>"-"</formula>
    </cfRule>
    <cfRule type="containsText" dxfId="274" priority="134" stopIfTrue="1" operator="containsText" text="leer">
      <formula>NOT(ISERROR(SEARCH("leer",I63)))</formula>
    </cfRule>
  </conditionalFormatting>
  <conditionalFormatting sqref="I63">
    <cfRule type="cellIs" dxfId="273" priority="131" stopIfTrue="1" operator="equal">
      <formula>"-"</formula>
    </cfRule>
    <cfRule type="containsText" dxfId="272" priority="132" stopIfTrue="1" operator="containsText" text="leer">
      <formula>NOT(ISERROR(SEARCH("leer",I63)))</formula>
    </cfRule>
  </conditionalFormatting>
  <conditionalFormatting sqref="I63">
    <cfRule type="cellIs" dxfId="271" priority="129" stopIfTrue="1" operator="equal">
      <formula>"-"</formula>
    </cfRule>
    <cfRule type="containsText" dxfId="270" priority="130" stopIfTrue="1" operator="containsText" text="leer">
      <formula>NOT(ISERROR(SEARCH("leer",I63)))</formula>
    </cfRule>
  </conditionalFormatting>
  <conditionalFormatting sqref="I63">
    <cfRule type="cellIs" dxfId="269" priority="127" stopIfTrue="1" operator="equal">
      <formula>"-"</formula>
    </cfRule>
    <cfRule type="containsText" dxfId="268" priority="128" stopIfTrue="1" operator="containsText" text="leer">
      <formula>NOT(ISERROR(SEARCH("leer",I63)))</formula>
    </cfRule>
  </conditionalFormatting>
  <conditionalFormatting sqref="I63">
    <cfRule type="cellIs" dxfId="267" priority="125" stopIfTrue="1" operator="equal">
      <formula>"-"</formula>
    </cfRule>
    <cfRule type="containsText" dxfId="266" priority="126" stopIfTrue="1" operator="containsText" text="leer">
      <formula>NOT(ISERROR(SEARCH("leer",I63)))</formula>
    </cfRule>
  </conditionalFormatting>
  <conditionalFormatting sqref="I68:I71">
    <cfRule type="cellIs" dxfId="265" priority="123" stopIfTrue="1" operator="equal">
      <formula>"-"</formula>
    </cfRule>
    <cfRule type="containsText" dxfId="264" priority="124" stopIfTrue="1" operator="containsText" text="leer">
      <formula>NOT(ISERROR(SEARCH("leer",I68)))</formula>
    </cfRule>
  </conditionalFormatting>
  <conditionalFormatting sqref="I68:I71">
    <cfRule type="cellIs" dxfId="263" priority="121" stopIfTrue="1" operator="equal">
      <formula>"-"</formula>
    </cfRule>
    <cfRule type="containsText" dxfId="262" priority="122" stopIfTrue="1" operator="containsText" text="leer">
      <formula>NOT(ISERROR(SEARCH("leer",I68)))</formula>
    </cfRule>
  </conditionalFormatting>
  <conditionalFormatting sqref="I68:I71">
    <cfRule type="cellIs" dxfId="261" priority="119" stopIfTrue="1" operator="equal">
      <formula>"-"</formula>
    </cfRule>
    <cfRule type="containsText" dxfId="260" priority="120" stopIfTrue="1" operator="containsText" text="leer">
      <formula>NOT(ISERROR(SEARCH("leer",I68)))</formula>
    </cfRule>
  </conditionalFormatting>
  <conditionalFormatting sqref="I68:I71">
    <cfRule type="cellIs" dxfId="259" priority="117" stopIfTrue="1" operator="equal">
      <formula>"-"</formula>
    </cfRule>
    <cfRule type="containsText" dxfId="258" priority="118" stopIfTrue="1" operator="containsText" text="leer">
      <formula>NOT(ISERROR(SEARCH("leer",I68)))</formula>
    </cfRule>
  </conditionalFormatting>
  <conditionalFormatting sqref="I68:I71">
    <cfRule type="cellIs" dxfId="257" priority="115" stopIfTrue="1" operator="equal">
      <formula>"-"</formula>
    </cfRule>
    <cfRule type="containsText" dxfId="256" priority="116" stopIfTrue="1" operator="containsText" text="leer">
      <formula>NOT(ISERROR(SEARCH("leer",I68)))</formula>
    </cfRule>
  </conditionalFormatting>
  <conditionalFormatting sqref="I32:I33">
    <cfRule type="cellIs" dxfId="255" priority="114" operator="equal">
      <formula>"-"</formula>
    </cfRule>
  </conditionalFormatting>
  <conditionalFormatting sqref="I32:I33">
    <cfRule type="cellIs" dxfId="254" priority="113" operator="equal">
      <formula>"-"</formula>
    </cfRule>
  </conditionalFormatting>
  <conditionalFormatting sqref="I32:I33">
    <cfRule type="cellIs" dxfId="253" priority="111" stopIfTrue="1" operator="equal">
      <formula>"-"</formula>
    </cfRule>
    <cfRule type="containsText" dxfId="252" priority="112" stopIfTrue="1" operator="containsText" text="leer">
      <formula>NOT(ISERROR(SEARCH("leer",I32)))</formula>
    </cfRule>
  </conditionalFormatting>
  <conditionalFormatting sqref="I32:I33">
    <cfRule type="cellIs" dxfId="251" priority="109" stopIfTrue="1" operator="equal">
      <formula>"-"</formula>
    </cfRule>
    <cfRule type="containsText" dxfId="250" priority="110" stopIfTrue="1" operator="containsText" text="leer">
      <formula>NOT(ISERROR(SEARCH("leer",I32)))</formula>
    </cfRule>
  </conditionalFormatting>
  <conditionalFormatting sqref="I32:I33">
    <cfRule type="cellIs" dxfId="249" priority="107" stopIfTrue="1" operator="equal">
      <formula>"-"</formula>
    </cfRule>
    <cfRule type="containsText" dxfId="248" priority="108" stopIfTrue="1" operator="containsText" text="leer">
      <formula>NOT(ISERROR(SEARCH("leer",I32)))</formula>
    </cfRule>
  </conditionalFormatting>
  <conditionalFormatting sqref="I32:I33">
    <cfRule type="cellIs" dxfId="247" priority="105" stopIfTrue="1" operator="equal">
      <formula>"-"</formula>
    </cfRule>
    <cfRule type="containsText" dxfId="246" priority="106" stopIfTrue="1" operator="containsText" text="leer">
      <formula>NOT(ISERROR(SEARCH("leer",I32)))</formula>
    </cfRule>
  </conditionalFormatting>
  <conditionalFormatting sqref="I32:I33">
    <cfRule type="cellIs" dxfId="245" priority="103" stopIfTrue="1" operator="equal">
      <formula>"-"</formula>
    </cfRule>
    <cfRule type="containsText" dxfId="244" priority="104" stopIfTrue="1" operator="containsText" text="leer">
      <formula>NOT(ISERROR(SEARCH("leer",I32)))</formula>
    </cfRule>
  </conditionalFormatting>
  <conditionalFormatting sqref="I63">
    <cfRule type="cellIs" dxfId="243" priority="102" operator="equal">
      <formula>"-"</formula>
    </cfRule>
  </conditionalFormatting>
  <conditionalFormatting sqref="I63">
    <cfRule type="cellIs" dxfId="242" priority="101" operator="equal">
      <formula>"-"</formula>
    </cfRule>
  </conditionalFormatting>
  <conditionalFormatting sqref="I63">
    <cfRule type="cellIs" dxfId="241" priority="100" operator="equal">
      <formula>"-"</formula>
    </cfRule>
  </conditionalFormatting>
  <conditionalFormatting sqref="I63">
    <cfRule type="cellIs" dxfId="240" priority="98" stopIfTrue="1" operator="equal">
      <formula>"-"</formula>
    </cfRule>
    <cfRule type="containsText" dxfId="239" priority="99" stopIfTrue="1" operator="containsText" text="leer">
      <formula>NOT(ISERROR(SEARCH("leer",I63)))</formula>
    </cfRule>
  </conditionalFormatting>
  <conditionalFormatting sqref="I63">
    <cfRule type="cellIs" dxfId="238" priority="96" stopIfTrue="1" operator="equal">
      <formula>"-"</formula>
    </cfRule>
    <cfRule type="containsText" dxfId="237" priority="97" stopIfTrue="1" operator="containsText" text="leer">
      <formula>NOT(ISERROR(SEARCH("leer",I63)))</formula>
    </cfRule>
  </conditionalFormatting>
  <conditionalFormatting sqref="I63">
    <cfRule type="cellIs" dxfId="236" priority="94" stopIfTrue="1" operator="equal">
      <formula>"-"</formula>
    </cfRule>
    <cfRule type="containsText" dxfId="235" priority="95" stopIfTrue="1" operator="containsText" text="leer">
      <formula>NOT(ISERROR(SEARCH("leer",I63)))</formula>
    </cfRule>
  </conditionalFormatting>
  <conditionalFormatting sqref="I63">
    <cfRule type="cellIs" dxfId="234" priority="92" stopIfTrue="1" operator="equal">
      <formula>"-"</formula>
    </cfRule>
    <cfRule type="containsText" dxfId="233" priority="93" stopIfTrue="1" operator="containsText" text="leer">
      <formula>NOT(ISERROR(SEARCH("leer",I63)))</formula>
    </cfRule>
  </conditionalFormatting>
  <conditionalFormatting sqref="I63">
    <cfRule type="cellIs" dxfId="232" priority="90" stopIfTrue="1" operator="equal">
      <formula>"-"</formula>
    </cfRule>
    <cfRule type="containsText" dxfId="231" priority="91" stopIfTrue="1" operator="containsText" text="leer">
      <formula>NOT(ISERROR(SEARCH("leer",I63)))</formula>
    </cfRule>
  </conditionalFormatting>
  <conditionalFormatting sqref="I68:I71">
    <cfRule type="cellIs" dxfId="230" priority="89" operator="equal">
      <formula>"-"</formula>
    </cfRule>
  </conditionalFormatting>
  <conditionalFormatting sqref="I68:I71">
    <cfRule type="cellIs" dxfId="229" priority="88" operator="equal">
      <formula>"-"</formula>
    </cfRule>
  </conditionalFormatting>
  <conditionalFormatting sqref="I68:I71">
    <cfRule type="cellIs" dxfId="228" priority="87" operator="equal">
      <formula>"-"</formula>
    </cfRule>
  </conditionalFormatting>
  <conditionalFormatting sqref="I68:I71">
    <cfRule type="cellIs" dxfId="227" priority="85" stopIfTrue="1" operator="equal">
      <formula>"-"</formula>
    </cfRule>
    <cfRule type="containsText" dxfId="226" priority="86" stopIfTrue="1" operator="containsText" text="leer">
      <formula>NOT(ISERROR(SEARCH("leer",I68)))</formula>
    </cfRule>
  </conditionalFormatting>
  <conditionalFormatting sqref="I68:I71">
    <cfRule type="cellIs" dxfId="225" priority="83" stopIfTrue="1" operator="equal">
      <formula>"-"</formula>
    </cfRule>
    <cfRule type="containsText" dxfId="224" priority="84" stopIfTrue="1" operator="containsText" text="leer">
      <formula>NOT(ISERROR(SEARCH("leer",I68)))</formula>
    </cfRule>
  </conditionalFormatting>
  <conditionalFormatting sqref="I68:I71">
    <cfRule type="cellIs" dxfId="223" priority="81" stopIfTrue="1" operator="equal">
      <formula>"-"</formula>
    </cfRule>
    <cfRule type="containsText" dxfId="222" priority="82" stopIfTrue="1" operator="containsText" text="leer">
      <formula>NOT(ISERROR(SEARCH("leer",I68)))</formula>
    </cfRule>
  </conditionalFormatting>
  <conditionalFormatting sqref="I68:I71">
    <cfRule type="cellIs" dxfId="221" priority="79" stopIfTrue="1" operator="equal">
      <formula>"-"</formula>
    </cfRule>
    <cfRule type="containsText" dxfId="220" priority="80" stopIfTrue="1" operator="containsText" text="leer">
      <formula>NOT(ISERROR(SEARCH("leer",I68)))</formula>
    </cfRule>
  </conditionalFormatting>
  <conditionalFormatting sqref="I68:I71">
    <cfRule type="cellIs" dxfId="219" priority="77" stopIfTrue="1" operator="equal">
      <formula>"-"</formula>
    </cfRule>
    <cfRule type="containsText" dxfId="218" priority="78" stopIfTrue="1" operator="containsText" text="leer">
      <formula>NOT(ISERROR(SEARCH("leer",I68)))</formula>
    </cfRule>
  </conditionalFormatting>
  <conditionalFormatting sqref="H3">
    <cfRule type="cellIs" dxfId="217" priority="76" operator="equal">
      <formula>"-"</formula>
    </cfRule>
  </conditionalFormatting>
  <conditionalFormatting sqref="H3">
    <cfRule type="cellIs" dxfId="216" priority="75" operator="equal">
      <formula>"-"</formula>
    </cfRule>
  </conditionalFormatting>
  <conditionalFormatting sqref="H6:H33">
    <cfRule type="cellIs" dxfId="215" priority="73" stopIfTrue="1" operator="equal">
      <formula>"-"</formula>
    </cfRule>
    <cfRule type="containsText" dxfId="214" priority="74" stopIfTrue="1" operator="containsText" text="leer">
      <formula>NOT(ISERROR(SEARCH("leer",H6)))</formula>
    </cfRule>
  </conditionalFormatting>
  <conditionalFormatting sqref="H6:H33">
    <cfRule type="cellIs" dxfId="213" priority="72" stopIfTrue="1" operator="equal">
      <formula>"-"</formula>
    </cfRule>
  </conditionalFormatting>
  <conditionalFormatting sqref="H6:H33">
    <cfRule type="cellIs" dxfId="212" priority="70" stopIfTrue="1" operator="equal">
      <formula>"-"</formula>
    </cfRule>
    <cfRule type="containsText" dxfId="211" priority="71" stopIfTrue="1" operator="containsText" text="leer">
      <formula>NOT(ISERROR(SEARCH("leer",H6)))</formula>
    </cfRule>
  </conditionalFormatting>
  <conditionalFormatting sqref="H6:H33">
    <cfRule type="cellIs" dxfId="210" priority="69" stopIfTrue="1" operator="equal">
      <formula>"-"</formula>
    </cfRule>
  </conditionalFormatting>
  <conditionalFormatting sqref="H37:H63">
    <cfRule type="cellIs" dxfId="209" priority="67" stopIfTrue="1" operator="equal">
      <formula>"-"</formula>
    </cfRule>
    <cfRule type="containsText" dxfId="208" priority="68" stopIfTrue="1" operator="containsText" text="leer">
      <formula>NOT(ISERROR(SEARCH("leer",H37)))</formula>
    </cfRule>
  </conditionalFormatting>
  <conditionalFormatting sqref="H37:H63">
    <cfRule type="cellIs" dxfId="207" priority="66" stopIfTrue="1" operator="equal">
      <formula>"-"</formula>
    </cfRule>
  </conditionalFormatting>
  <conditionalFormatting sqref="H37:H63">
    <cfRule type="cellIs" dxfId="206" priority="64" stopIfTrue="1" operator="equal">
      <formula>"-"</formula>
    </cfRule>
    <cfRule type="containsText" dxfId="205" priority="65" stopIfTrue="1" operator="containsText" text="leer">
      <formula>NOT(ISERROR(SEARCH("leer",H37)))</formula>
    </cfRule>
  </conditionalFormatting>
  <conditionalFormatting sqref="H37:H63">
    <cfRule type="cellIs" dxfId="204" priority="63" stopIfTrue="1" operator="equal">
      <formula>"-"</formula>
    </cfRule>
  </conditionalFormatting>
  <conditionalFormatting sqref="H68:H71">
    <cfRule type="cellIs" dxfId="203" priority="61" stopIfTrue="1" operator="equal">
      <formula>"-"</formula>
    </cfRule>
    <cfRule type="containsText" dxfId="202" priority="62" stopIfTrue="1" operator="containsText" text="leer">
      <formula>NOT(ISERROR(SEARCH("leer",H68)))</formula>
    </cfRule>
  </conditionalFormatting>
  <conditionalFormatting sqref="H68:H71">
    <cfRule type="cellIs" dxfId="201" priority="60" stopIfTrue="1" operator="equal">
      <formula>"-"</formula>
    </cfRule>
  </conditionalFormatting>
  <conditionalFormatting sqref="H68:H71">
    <cfRule type="cellIs" dxfId="200" priority="58" stopIfTrue="1" operator="equal">
      <formula>"-"</formula>
    </cfRule>
    <cfRule type="containsText" dxfId="199" priority="59" stopIfTrue="1" operator="containsText" text="leer">
      <formula>NOT(ISERROR(SEARCH("leer",H68)))</formula>
    </cfRule>
  </conditionalFormatting>
  <conditionalFormatting sqref="H68:H71">
    <cfRule type="cellIs" dxfId="198" priority="57" stopIfTrue="1" operator="equal">
      <formula>"-"</formula>
    </cfRule>
  </conditionalFormatting>
  <conditionalFormatting sqref="H68:H71">
    <cfRule type="cellIs" dxfId="197" priority="55" stopIfTrue="1" operator="equal">
      <formula>"-"</formula>
    </cfRule>
    <cfRule type="containsText" dxfId="196" priority="56" stopIfTrue="1" operator="containsText" text="leer">
      <formula>NOT(ISERROR(SEARCH("leer",H68)))</formula>
    </cfRule>
  </conditionalFormatting>
  <conditionalFormatting sqref="H68:H71">
    <cfRule type="cellIs" dxfId="195" priority="54" stopIfTrue="1" operator="equal">
      <formula>"-"</formula>
    </cfRule>
  </conditionalFormatting>
  <conditionalFormatting sqref="H68:H71">
    <cfRule type="cellIs" dxfId="194" priority="52" stopIfTrue="1" operator="equal">
      <formula>"-"</formula>
    </cfRule>
    <cfRule type="containsText" dxfId="193" priority="53" stopIfTrue="1" operator="containsText" text="leer">
      <formula>NOT(ISERROR(SEARCH("leer",H68)))</formula>
    </cfRule>
  </conditionalFormatting>
  <conditionalFormatting sqref="H68:H71">
    <cfRule type="cellIs" dxfId="192" priority="51" stopIfTrue="1" operator="equal">
      <formula>"-"</formula>
    </cfRule>
  </conditionalFormatting>
  <conditionalFormatting sqref="H6:H33">
    <cfRule type="cellIs" dxfId="191" priority="49" stopIfTrue="1" operator="equal">
      <formula>"-"</formula>
    </cfRule>
    <cfRule type="containsText" dxfId="190" priority="50" stopIfTrue="1" operator="containsText" text="leer">
      <formula>NOT(ISERROR(SEARCH("leer",H6)))</formula>
    </cfRule>
  </conditionalFormatting>
  <conditionalFormatting sqref="H6:H33">
    <cfRule type="cellIs" dxfId="189" priority="48" stopIfTrue="1" operator="equal">
      <formula>"-"</formula>
    </cfRule>
  </conditionalFormatting>
  <conditionalFormatting sqref="H6:H33">
    <cfRule type="cellIs" dxfId="188" priority="46" stopIfTrue="1" operator="equal">
      <formula>"-"</formula>
    </cfRule>
    <cfRule type="containsText" dxfId="187" priority="47" stopIfTrue="1" operator="containsText" text="leer">
      <formula>NOT(ISERROR(SEARCH("leer",H6)))</formula>
    </cfRule>
  </conditionalFormatting>
  <conditionalFormatting sqref="H6:H33">
    <cfRule type="cellIs" dxfId="186" priority="45" stopIfTrue="1" operator="equal">
      <formula>"-"</formula>
    </cfRule>
  </conditionalFormatting>
  <conditionalFormatting sqref="H37:H63">
    <cfRule type="cellIs" dxfId="185" priority="43" stopIfTrue="1" operator="equal">
      <formula>"-"</formula>
    </cfRule>
    <cfRule type="containsText" dxfId="184" priority="44" stopIfTrue="1" operator="containsText" text="leer">
      <formula>NOT(ISERROR(SEARCH("leer",H37)))</formula>
    </cfRule>
  </conditionalFormatting>
  <conditionalFormatting sqref="H37:H63">
    <cfRule type="cellIs" dxfId="183" priority="42" stopIfTrue="1" operator="equal">
      <formula>"-"</formula>
    </cfRule>
  </conditionalFormatting>
  <conditionalFormatting sqref="H37:H63">
    <cfRule type="cellIs" dxfId="182" priority="40" stopIfTrue="1" operator="equal">
      <formula>"-"</formula>
    </cfRule>
    <cfRule type="containsText" dxfId="181" priority="41" stopIfTrue="1" operator="containsText" text="leer">
      <formula>NOT(ISERROR(SEARCH("leer",H37)))</formula>
    </cfRule>
  </conditionalFormatting>
  <conditionalFormatting sqref="H37:H63">
    <cfRule type="cellIs" dxfId="180" priority="39" stopIfTrue="1" operator="equal">
      <formula>"-"</formula>
    </cfRule>
  </conditionalFormatting>
  <conditionalFormatting sqref="G3">
    <cfRule type="cellIs" dxfId="179" priority="38" operator="equal">
      <formula>"-"</formula>
    </cfRule>
  </conditionalFormatting>
  <conditionalFormatting sqref="G3">
    <cfRule type="cellIs" dxfId="178" priority="37" operator="equal">
      <formula>"-"</formula>
    </cfRule>
  </conditionalFormatting>
  <conditionalFormatting sqref="G68">
    <cfRule type="cellIs" dxfId="177" priority="35" stopIfTrue="1" operator="equal">
      <formula>"-"</formula>
    </cfRule>
    <cfRule type="containsText" dxfId="176" priority="36" stopIfTrue="1" operator="containsText" text="leer">
      <formula>NOT(ISERROR(SEARCH("leer",G68)))</formula>
    </cfRule>
  </conditionalFormatting>
  <conditionalFormatting sqref="G68">
    <cfRule type="cellIs" dxfId="175" priority="34" stopIfTrue="1" operator="equal">
      <formula>"-"</formula>
    </cfRule>
  </conditionalFormatting>
  <conditionalFormatting sqref="G68">
    <cfRule type="cellIs" dxfId="174" priority="32" stopIfTrue="1" operator="equal">
      <formula>"-"</formula>
    </cfRule>
    <cfRule type="containsText" dxfId="173" priority="33" stopIfTrue="1" operator="containsText" text="leer">
      <formula>NOT(ISERROR(SEARCH("leer",G68)))</formula>
    </cfRule>
  </conditionalFormatting>
  <conditionalFormatting sqref="G68">
    <cfRule type="cellIs" dxfId="172" priority="31" stopIfTrue="1" operator="equal">
      <formula>"-"</formula>
    </cfRule>
  </conditionalFormatting>
  <conditionalFormatting sqref="G68">
    <cfRule type="cellIs" dxfId="171" priority="29" stopIfTrue="1" operator="equal">
      <formula>"-"</formula>
    </cfRule>
    <cfRule type="containsText" dxfId="170" priority="30" stopIfTrue="1" operator="containsText" text="leer">
      <formula>NOT(ISERROR(SEARCH("leer",G68)))</formula>
    </cfRule>
  </conditionalFormatting>
  <conditionalFormatting sqref="G68">
    <cfRule type="cellIs" dxfId="169" priority="28" stopIfTrue="1" operator="equal">
      <formula>"-"</formula>
    </cfRule>
  </conditionalFormatting>
  <conditionalFormatting sqref="G68">
    <cfRule type="cellIs" dxfId="168" priority="26" stopIfTrue="1" operator="equal">
      <formula>"-"</formula>
    </cfRule>
    <cfRule type="containsText" dxfId="167" priority="27" stopIfTrue="1" operator="containsText" text="leer">
      <formula>NOT(ISERROR(SEARCH("leer",G68)))</formula>
    </cfRule>
  </conditionalFormatting>
  <conditionalFormatting sqref="G68">
    <cfRule type="cellIs" dxfId="166" priority="25" stopIfTrue="1" operator="equal">
      <formula>"-"</formula>
    </cfRule>
  </conditionalFormatting>
  <conditionalFormatting sqref="G70">
    <cfRule type="cellIs" dxfId="165" priority="23" stopIfTrue="1" operator="equal">
      <formula>"-"</formula>
    </cfRule>
    <cfRule type="containsText" dxfId="164" priority="24" stopIfTrue="1" operator="containsText" text="leer">
      <formula>NOT(ISERROR(SEARCH("leer",G70)))</formula>
    </cfRule>
  </conditionalFormatting>
  <conditionalFormatting sqref="G70">
    <cfRule type="cellIs" dxfId="163" priority="22" stopIfTrue="1" operator="equal">
      <formula>"-"</formula>
    </cfRule>
  </conditionalFormatting>
  <conditionalFormatting sqref="G70">
    <cfRule type="cellIs" dxfId="162" priority="20" stopIfTrue="1" operator="equal">
      <formula>"-"</formula>
    </cfRule>
    <cfRule type="containsText" dxfId="161" priority="21" stopIfTrue="1" operator="containsText" text="leer">
      <formula>NOT(ISERROR(SEARCH("leer",G70)))</formula>
    </cfRule>
  </conditionalFormatting>
  <conditionalFormatting sqref="G70">
    <cfRule type="cellIs" dxfId="160" priority="19" stopIfTrue="1" operator="equal">
      <formula>"-"</formula>
    </cfRule>
  </conditionalFormatting>
  <conditionalFormatting sqref="G70">
    <cfRule type="cellIs" dxfId="159" priority="17" stopIfTrue="1" operator="equal">
      <formula>"-"</formula>
    </cfRule>
    <cfRule type="containsText" dxfId="158" priority="18" stopIfTrue="1" operator="containsText" text="leer">
      <formula>NOT(ISERROR(SEARCH("leer",G70)))</formula>
    </cfRule>
  </conditionalFormatting>
  <conditionalFormatting sqref="G70">
    <cfRule type="cellIs" dxfId="157" priority="16" stopIfTrue="1" operator="equal">
      <formula>"-"</formula>
    </cfRule>
  </conditionalFormatting>
  <conditionalFormatting sqref="G70">
    <cfRule type="cellIs" dxfId="156" priority="14" stopIfTrue="1" operator="equal">
      <formula>"-"</formula>
    </cfRule>
    <cfRule type="containsText" dxfId="155" priority="15" stopIfTrue="1" operator="containsText" text="leer">
      <formula>NOT(ISERROR(SEARCH("leer",G70)))</formula>
    </cfRule>
  </conditionalFormatting>
  <conditionalFormatting sqref="G70">
    <cfRule type="cellIs" dxfId="154" priority="13" stopIfTrue="1" operator="equal">
      <formula>"-"</formula>
    </cfRule>
  </conditionalFormatting>
  <conditionalFormatting sqref="G37:G62">
    <cfRule type="cellIs" dxfId="153" priority="11" stopIfTrue="1" operator="equal">
      <formula>"-"</formula>
    </cfRule>
    <cfRule type="containsText" dxfId="152" priority="12" stopIfTrue="1" operator="containsText" text="leer">
      <formula>NOT(ISERROR(SEARCH("leer",G37)))</formula>
    </cfRule>
  </conditionalFormatting>
  <conditionalFormatting sqref="G37:G62">
    <cfRule type="cellIs" dxfId="151" priority="10" stopIfTrue="1" operator="equal">
      <formula>"-"</formula>
    </cfRule>
  </conditionalFormatting>
  <conditionalFormatting sqref="G37:G62">
    <cfRule type="cellIs" dxfId="150" priority="8" stopIfTrue="1" operator="equal">
      <formula>"-"</formula>
    </cfRule>
    <cfRule type="containsText" dxfId="149" priority="9" stopIfTrue="1" operator="containsText" text="leer">
      <formula>NOT(ISERROR(SEARCH("leer",G37)))</formula>
    </cfRule>
  </conditionalFormatting>
  <conditionalFormatting sqref="G37:G62">
    <cfRule type="cellIs" dxfId="148" priority="7" stopIfTrue="1" operator="equal">
      <formula>"-"</formula>
    </cfRule>
  </conditionalFormatting>
  <conditionalFormatting sqref="G37:G62">
    <cfRule type="cellIs" dxfId="147" priority="5" stopIfTrue="1" operator="equal">
      <formula>"-"</formula>
    </cfRule>
    <cfRule type="containsText" dxfId="146" priority="6" stopIfTrue="1" operator="containsText" text="leer">
      <formula>NOT(ISERROR(SEARCH("leer",G37)))</formula>
    </cfRule>
  </conditionalFormatting>
  <conditionalFormatting sqref="G37:G62">
    <cfRule type="cellIs" dxfId="145" priority="4" stopIfTrue="1" operator="equal">
      <formula>"-"</formula>
    </cfRule>
  </conditionalFormatting>
  <conditionalFormatting sqref="G37:G62">
    <cfRule type="cellIs" dxfId="144" priority="2" stopIfTrue="1" operator="equal">
      <formula>"-"</formula>
    </cfRule>
    <cfRule type="containsText" dxfId="143" priority="3" stopIfTrue="1" operator="containsText" text="leer">
      <formula>NOT(ISERROR(SEARCH("leer",G37)))</formula>
    </cfRule>
  </conditionalFormatting>
  <conditionalFormatting sqref="G37:G62">
    <cfRule type="cellIs" dxfId="142" priority="1" stopIfTrue="1" operator="equal">
      <formula>"-"</formula>
    </cfRule>
  </conditionalFormatting>
  <hyperlinks>
    <hyperlink ref="A1" location="Index!A1" display="zurück"/>
  </hyperlinks>
  <pageMargins left="0.79000000000000015" right="0.79000000000000015" top="0.98" bottom="0.98" header="0.51" footer="0.51"/>
  <pageSetup paperSize="9" scale="37" orientation="portrait" r:id="rId1"/>
  <extLst>
    <ext xmlns:mx="http://schemas.microsoft.com/office/mac/excel/2008/main" uri="{64002731-A6B0-56B0-2670-7721B7C09600}">
      <mx:PLV Mode="0" OnePage="0" WScale="0"/>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I25"/>
  <sheetViews>
    <sheetView showRuler="0" zoomScale="70" zoomScaleNormal="70" workbookViewId="0"/>
  </sheetViews>
  <sheetFormatPr baseColWidth="10" defaultColWidth="10.7109375" defaultRowHeight="12.75" x14ac:dyDescent="0.2"/>
  <cols>
    <col min="1" max="1" width="37.42578125" style="5" customWidth="1"/>
    <col min="2" max="2" width="9.7109375" style="5" customWidth="1"/>
    <col min="3" max="3" width="8.85546875" style="5" customWidth="1"/>
    <col min="4" max="4" width="12.28515625" style="8" customWidth="1"/>
    <col min="5" max="5" width="6.7109375" style="8" bestFit="1" customWidth="1"/>
    <col min="6" max="6" width="8.42578125" style="8" bestFit="1" customWidth="1"/>
    <col min="7" max="7" width="6.7109375" style="8" bestFit="1" customWidth="1"/>
    <col min="8" max="8" width="8.42578125" style="8" bestFit="1" customWidth="1"/>
    <col min="9" max="9" width="6.7109375" style="8" bestFit="1" customWidth="1"/>
    <col min="10" max="10" width="8.42578125" style="8" bestFit="1" customWidth="1"/>
    <col min="11" max="11" width="6.7109375" style="8" bestFit="1" customWidth="1"/>
    <col min="12" max="12" width="8.42578125" style="8" bestFit="1" customWidth="1"/>
    <col min="13" max="13" width="6.7109375" style="8" bestFit="1" customWidth="1"/>
    <col min="14" max="14" width="8.42578125" style="8" bestFit="1" customWidth="1"/>
    <col min="15" max="15" width="6.7109375" style="8" bestFit="1" customWidth="1"/>
    <col min="16" max="16" width="3" style="8" bestFit="1" customWidth="1"/>
    <col min="17" max="17" width="8.42578125" style="5" customWidth="1"/>
    <col min="18" max="18" width="6.7109375" style="5" bestFit="1" customWidth="1"/>
    <col min="19" max="19" width="3" style="5" bestFit="1" customWidth="1"/>
    <col min="20" max="20" width="8.42578125" style="5" customWidth="1"/>
    <col min="21" max="21" width="6.7109375" style="5" bestFit="1" customWidth="1"/>
    <col min="22" max="22" width="8.42578125" style="5" bestFit="1" customWidth="1"/>
    <col min="23" max="23" width="3" style="5" bestFit="1" customWidth="1"/>
    <col min="24" max="24" width="6.7109375" style="5" bestFit="1" customWidth="1"/>
    <col min="25" max="25" width="8.42578125" style="5" bestFit="1" customWidth="1"/>
    <col min="26" max="26" width="3" style="5" bestFit="1" customWidth="1"/>
    <col min="27" max="27" width="6.7109375" style="5" bestFit="1" customWidth="1"/>
    <col min="28" max="28" width="6.28515625" style="5" bestFit="1" customWidth="1"/>
    <col min="29" max="29" width="3" style="5" bestFit="1" customWidth="1"/>
    <col min="30" max="30" width="6.7109375" style="5" bestFit="1" customWidth="1"/>
    <col min="31" max="31" width="6.28515625" style="5" bestFit="1" customWidth="1"/>
    <col min="32" max="32" width="3" style="5" bestFit="1" customWidth="1"/>
    <col min="33" max="33" width="6.7109375" style="5" bestFit="1" customWidth="1"/>
    <col min="34" max="34" width="6.28515625" style="5" bestFit="1" customWidth="1"/>
    <col min="35" max="35" width="3" style="5" bestFit="1" customWidth="1"/>
    <col min="36" max="16384" width="10.7109375" style="5"/>
  </cols>
  <sheetData>
    <row r="1" spans="1:35" x14ac:dyDescent="0.2">
      <c r="A1" s="92" t="s">
        <v>2328</v>
      </c>
      <c r="D1" s="5"/>
      <c r="E1" s="5"/>
      <c r="F1" s="5"/>
      <c r="G1" s="5"/>
      <c r="H1" s="5"/>
      <c r="I1" s="5"/>
      <c r="J1" s="5"/>
      <c r="K1" s="5"/>
      <c r="L1" s="5"/>
      <c r="M1" s="5"/>
      <c r="N1" s="5"/>
      <c r="O1" s="5"/>
      <c r="P1" s="5"/>
    </row>
    <row r="2" spans="1:35" x14ac:dyDescent="0.2">
      <c r="A2" s="92"/>
      <c r="D2" s="5"/>
      <c r="E2" s="5"/>
      <c r="F2" s="5"/>
      <c r="G2" s="5"/>
      <c r="H2" s="5"/>
      <c r="I2" s="5"/>
      <c r="J2" s="5"/>
      <c r="K2" s="5"/>
      <c r="L2" s="5"/>
      <c r="M2" s="5"/>
      <c r="N2" s="5"/>
      <c r="O2" s="5"/>
      <c r="P2" s="5"/>
    </row>
    <row r="3" spans="1:35" x14ac:dyDescent="0.2">
      <c r="A3" s="86" t="s">
        <v>2329</v>
      </c>
      <c r="B3" s="4"/>
      <c r="C3" s="5" t="s">
        <v>2330</v>
      </c>
      <c r="D3" s="5" t="s">
        <v>2331</v>
      </c>
      <c r="E3" s="23">
        <v>2004</v>
      </c>
      <c r="F3" s="68" t="s">
        <v>2421</v>
      </c>
      <c r="G3" s="23">
        <v>2005</v>
      </c>
      <c r="H3" s="68" t="s">
        <v>2421</v>
      </c>
      <c r="I3" s="23">
        <v>2006</v>
      </c>
      <c r="J3" s="68" t="s">
        <v>2421</v>
      </c>
      <c r="K3" s="23">
        <v>2007</v>
      </c>
      <c r="L3" s="68" t="s">
        <v>2421</v>
      </c>
      <c r="M3" s="23">
        <v>2008</v>
      </c>
      <c r="N3" s="68" t="s">
        <v>2421</v>
      </c>
      <c r="O3" s="23">
        <v>2009</v>
      </c>
      <c r="P3" s="23"/>
      <c r="Q3" s="68" t="s">
        <v>2421</v>
      </c>
      <c r="R3" s="23">
        <v>2010</v>
      </c>
      <c r="S3" s="23"/>
      <c r="T3" s="68" t="s">
        <v>2421</v>
      </c>
      <c r="U3" s="23">
        <v>2011</v>
      </c>
      <c r="V3" s="68" t="s">
        <v>2421</v>
      </c>
      <c r="W3" s="23"/>
      <c r="X3" s="23">
        <v>2012</v>
      </c>
      <c r="Y3" s="68" t="s">
        <v>2421</v>
      </c>
      <c r="AA3" s="23">
        <v>2013</v>
      </c>
      <c r="AB3" s="68" t="s">
        <v>2421</v>
      </c>
      <c r="AD3" s="4">
        <v>2014</v>
      </c>
      <c r="AE3" s="68" t="s">
        <v>2421</v>
      </c>
      <c r="AG3" s="314">
        <v>2015</v>
      </c>
      <c r="AH3" s="311" t="s">
        <v>2421</v>
      </c>
      <c r="AI3" s="313"/>
    </row>
    <row r="4" spans="1:35" x14ac:dyDescent="0.2">
      <c r="A4" s="86"/>
      <c r="C4" s="8"/>
      <c r="E4" s="5"/>
      <c r="F4" s="5"/>
      <c r="G4" s="5"/>
      <c r="H4" s="5"/>
      <c r="I4" s="7"/>
      <c r="J4" s="7"/>
      <c r="K4" s="7"/>
      <c r="L4" s="7"/>
      <c r="Q4" s="8"/>
      <c r="R4" s="8"/>
      <c r="S4" s="8"/>
      <c r="T4" s="8"/>
      <c r="U4" s="8"/>
      <c r="V4" s="8"/>
      <c r="W4" s="8"/>
      <c r="X4" s="8"/>
      <c r="Y4" s="8"/>
      <c r="Z4" s="8"/>
      <c r="AA4" s="8"/>
      <c r="AB4" s="8"/>
      <c r="AC4" s="8"/>
      <c r="AD4" s="8"/>
      <c r="AE4" s="8"/>
      <c r="AF4" s="8"/>
      <c r="AG4" s="307"/>
      <c r="AH4" s="307"/>
      <c r="AI4" s="307"/>
    </row>
    <row r="5" spans="1:35" x14ac:dyDescent="0.2">
      <c r="A5" s="12" t="s">
        <v>2332</v>
      </c>
      <c r="B5" s="5" t="s">
        <v>2333</v>
      </c>
      <c r="C5" s="8">
        <v>1</v>
      </c>
      <c r="D5" s="8" t="s">
        <v>2334</v>
      </c>
      <c r="E5" s="5">
        <v>4786</v>
      </c>
      <c r="F5" s="41">
        <v>1</v>
      </c>
      <c r="G5" s="5">
        <v>4716</v>
      </c>
      <c r="H5" s="41">
        <v>1</v>
      </c>
      <c r="I5" s="5">
        <v>4735</v>
      </c>
      <c r="J5" s="41">
        <v>1</v>
      </c>
      <c r="K5" s="5">
        <v>4925</v>
      </c>
      <c r="L5" s="41">
        <v>1</v>
      </c>
      <c r="M5" s="8">
        <v>4875</v>
      </c>
      <c r="N5" s="41">
        <v>1</v>
      </c>
      <c r="O5" s="68">
        <v>4983</v>
      </c>
      <c r="Q5" s="155">
        <v>1</v>
      </c>
      <c r="R5" s="68">
        <v>5268</v>
      </c>
      <c r="S5" s="8"/>
      <c r="T5" s="155">
        <v>1</v>
      </c>
      <c r="U5" s="68">
        <v>5187</v>
      </c>
      <c r="V5" s="155">
        <v>1</v>
      </c>
      <c r="W5" s="8"/>
      <c r="X5" s="165">
        <v>5314</v>
      </c>
      <c r="Y5" s="155">
        <v>1</v>
      </c>
      <c r="Z5" s="8"/>
      <c r="AA5" s="8">
        <v>5328</v>
      </c>
      <c r="AB5" s="209">
        <v>1</v>
      </c>
      <c r="AC5" s="8"/>
      <c r="AD5" s="8">
        <v>5220</v>
      </c>
      <c r="AE5" s="209">
        <v>1</v>
      </c>
      <c r="AF5" s="8"/>
      <c r="AG5" s="307">
        <v>5193</v>
      </c>
      <c r="AH5" s="406">
        <f>AG5/$AG$5</f>
        <v>1</v>
      </c>
      <c r="AI5" s="307"/>
    </row>
    <row r="6" spans="1:35" x14ac:dyDescent="0.2">
      <c r="A6" s="28" t="s">
        <v>2335</v>
      </c>
      <c r="B6" s="5" t="s">
        <v>2336</v>
      </c>
      <c r="C6" s="8">
        <v>2</v>
      </c>
      <c r="D6" s="8" t="s">
        <v>2337</v>
      </c>
      <c r="E6" s="5">
        <v>3738</v>
      </c>
      <c r="F6" s="41">
        <v>0.78100000000000003</v>
      </c>
      <c r="G6" s="5">
        <v>3704</v>
      </c>
      <c r="H6" s="41">
        <v>0.78500000000000003</v>
      </c>
      <c r="I6" s="5">
        <v>3711</v>
      </c>
      <c r="J6" s="41">
        <v>0.78373812038014778</v>
      </c>
      <c r="K6" s="5">
        <v>3851</v>
      </c>
      <c r="L6" s="41">
        <v>0.78192893401015229</v>
      </c>
      <c r="M6" s="8">
        <v>3873</v>
      </c>
      <c r="N6" s="41">
        <v>0.79446153846153844</v>
      </c>
      <c r="O6" s="68">
        <v>4032</v>
      </c>
      <c r="Q6" s="155">
        <v>0.80820000000000003</v>
      </c>
      <c r="R6" s="68">
        <v>4076</v>
      </c>
      <c r="S6" s="8"/>
      <c r="T6" s="155">
        <v>0.77370000000000005</v>
      </c>
      <c r="U6" s="68">
        <v>4026</v>
      </c>
      <c r="V6" s="155">
        <v>0.7762</v>
      </c>
      <c r="W6" s="8"/>
      <c r="X6" s="165">
        <v>4161</v>
      </c>
      <c r="Y6" s="210">
        <v>0.78302596913812572</v>
      </c>
      <c r="Z6" s="8"/>
      <c r="AA6" s="8">
        <v>4131</v>
      </c>
      <c r="AB6" s="209">
        <v>0.78</v>
      </c>
      <c r="AC6" s="8"/>
      <c r="AD6" s="8">
        <v>4108</v>
      </c>
      <c r="AE6" s="209">
        <v>0.79</v>
      </c>
      <c r="AF6" s="8"/>
      <c r="AG6" s="307">
        <v>4074</v>
      </c>
      <c r="AH6" s="406">
        <f t="shared" ref="AH6:AH14" si="0">AG6/$AG$5</f>
        <v>0.7845176198729058</v>
      </c>
      <c r="AI6" s="307"/>
    </row>
    <row r="7" spans="1:35" x14ac:dyDescent="0.2">
      <c r="A7" s="28" t="s">
        <v>2338</v>
      </c>
      <c r="B7" s="5" t="s">
        <v>2339</v>
      </c>
      <c r="C7" s="8">
        <v>3</v>
      </c>
      <c r="D7" s="8" t="s">
        <v>2340</v>
      </c>
      <c r="E7" s="5">
        <v>11</v>
      </c>
      <c r="F7" s="41">
        <v>3.0000000000000001E-3</v>
      </c>
      <c r="G7" s="5">
        <v>9</v>
      </c>
      <c r="H7" s="41">
        <v>2E-3</v>
      </c>
      <c r="I7" s="5">
        <v>11</v>
      </c>
      <c r="J7" s="41">
        <v>2.3231256599788807E-3</v>
      </c>
      <c r="K7" s="5">
        <v>20</v>
      </c>
      <c r="L7" s="41">
        <v>4.0609137055837565E-3</v>
      </c>
      <c r="M7" s="8">
        <v>22</v>
      </c>
      <c r="N7" s="41">
        <v>4.5128205128205125E-3</v>
      </c>
      <c r="O7" s="68">
        <v>14</v>
      </c>
      <c r="Q7" s="155">
        <v>3.2000000000000002E-3</v>
      </c>
      <c r="R7" s="68">
        <v>20</v>
      </c>
      <c r="S7" s="8"/>
      <c r="T7" s="155">
        <v>3.8E-3</v>
      </c>
      <c r="U7" s="68">
        <v>19</v>
      </c>
      <c r="V7" s="155">
        <v>3.7000000000000002E-3</v>
      </c>
      <c r="W7" s="8"/>
      <c r="X7" s="165">
        <v>82</v>
      </c>
      <c r="Y7" s="210">
        <v>1.5430937147158449E-2</v>
      </c>
      <c r="Z7" s="8"/>
      <c r="AA7" s="8">
        <v>93</v>
      </c>
      <c r="AB7" s="209">
        <v>1.6436903499469777E-2</v>
      </c>
      <c r="AC7" s="8"/>
      <c r="AD7" s="8">
        <v>57</v>
      </c>
      <c r="AE7" s="209">
        <v>0.01</v>
      </c>
      <c r="AF7" s="8"/>
      <c r="AG7" s="307">
        <v>69</v>
      </c>
      <c r="AH7" s="406">
        <f t="shared" si="0"/>
        <v>1.3287117273252455E-2</v>
      </c>
      <c r="AI7" s="307"/>
    </row>
    <row r="8" spans="1:35" x14ac:dyDescent="0.2">
      <c r="A8" s="148" t="s">
        <v>2341</v>
      </c>
      <c r="B8" s="5" t="s">
        <v>2342</v>
      </c>
      <c r="C8" s="8">
        <v>4</v>
      </c>
      <c r="D8" s="8" t="s">
        <v>2343</v>
      </c>
      <c r="E8" s="5">
        <v>2</v>
      </c>
      <c r="F8" s="41">
        <v>0</v>
      </c>
      <c r="G8" s="5">
        <v>4</v>
      </c>
      <c r="H8" s="41">
        <v>1E-3</v>
      </c>
      <c r="I8" s="5">
        <v>9</v>
      </c>
      <c r="J8" s="41">
        <v>1.9007391763463568E-3</v>
      </c>
      <c r="K8" s="5">
        <v>13</v>
      </c>
      <c r="L8" s="41">
        <v>2.6395939086294416E-3</v>
      </c>
      <c r="M8" s="8">
        <v>10</v>
      </c>
      <c r="N8" s="41">
        <v>2.0512820512820513E-3</v>
      </c>
      <c r="O8" s="68">
        <v>9</v>
      </c>
      <c r="Q8" s="155">
        <v>1.8E-3</v>
      </c>
      <c r="R8" s="68">
        <v>12</v>
      </c>
      <c r="S8" s="8"/>
      <c r="T8" s="155">
        <v>2.3E-3</v>
      </c>
      <c r="U8" s="68">
        <v>13</v>
      </c>
      <c r="V8" s="155">
        <v>2.5000000000000001E-3</v>
      </c>
      <c r="W8" s="8"/>
      <c r="X8" s="165">
        <v>34</v>
      </c>
      <c r="Y8" s="210">
        <v>6.3981934512608203E-3</v>
      </c>
      <c r="Z8" s="8"/>
      <c r="AA8" s="8">
        <v>94</v>
      </c>
      <c r="AB8" s="209">
        <v>1.661364439731354E-2</v>
      </c>
      <c r="AC8" s="8"/>
      <c r="AD8" s="8">
        <v>79</v>
      </c>
      <c r="AE8" s="209">
        <v>0.02</v>
      </c>
      <c r="AF8" s="8"/>
      <c r="AG8" s="307">
        <v>94</v>
      </c>
      <c r="AH8" s="406">
        <f t="shared" si="0"/>
        <v>1.8101290198343924E-2</v>
      </c>
      <c r="AI8" s="307"/>
    </row>
    <row r="9" spans="1:35" x14ac:dyDescent="0.2">
      <c r="A9" s="28" t="s">
        <v>2344</v>
      </c>
      <c r="B9" s="5" t="s">
        <v>2345</v>
      </c>
      <c r="C9" s="8">
        <v>5</v>
      </c>
      <c r="D9" s="8" t="s">
        <v>2346</v>
      </c>
      <c r="E9" s="5">
        <v>0</v>
      </c>
      <c r="F9" s="41">
        <v>0</v>
      </c>
      <c r="G9" s="5">
        <v>0</v>
      </c>
      <c r="H9" s="41">
        <v>0</v>
      </c>
      <c r="I9" s="5">
        <v>0</v>
      </c>
      <c r="J9" s="41">
        <v>0</v>
      </c>
      <c r="K9" s="5">
        <v>300</v>
      </c>
      <c r="L9" s="41">
        <v>6.0913705583756347E-2</v>
      </c>
      <c r="M9" s="8">
        <v>200</v>
      </c>
      <c r="N9" s="41">
        <v>3.487179487179487E-2</v>
      </c>
      <c r="O9" s="68">
        <v>200</v>
      </c>
      <c r="P9" s="8" t="s">
        <v>2412</v>
      </c>
      <c r="Q9" s="155">
        <v>4.0099999999999997E-2</v>
      </c>
      <c r="R9" s="68">
        <v>200</v>
      </c>
      <c r="S9" s="8" t="s">
        <v>2412</v>
      </c>
      <c r="T9" s="155">
        <v>3.7999999999999999E-2</v>
      </c>
      <c r="U9" s="68">
        <v>200</v>
      </c>
      <c r="V9" s="155">
        <v>3.8600000000000002E-2</v>
      </c>
      <c r="W9" s="8" t="s">
        <v>2412</v>
      </c>
      <c r="X9" s="165">
        <v>200</v>
      </c>
      <c r="Y9" s="210">
        <v>3.7636432066240122E-2</v>
      </c>
      <c r="Z9" s="8" t="s">
        <v>2412</v>
      </c>
      <c r="AA9" s="8">
        <v>180</v>
      </c>
      <c r="AB9" s="209">
        <v>2.6511134676564158E-2</v>
      </c>
      <c r="AC9" s="8" t="s">
        <v>2412</v>
      </c>
      <c r="AD9" s="8">
        <v>200</v>
      </c>
      <c r="AE9" s="209">
        <v>0.03</v>
      </c>
      <c r="AF9" s="8" t="s">
        <v>2412</v>
      </c>
      <c r="AG9" s="307">
        <v>200</v>
      </c>
      <c r="AH9" s="406">
        <f t="shared" si="0"/>
        <v>3.8513383400731752E-2</v>
      </c>
      <c r="AI9" s="307" t="s">
        <v>2412</v>
      </c>
    </row>
    <row r="10" spans="1:35" x14ac:dyDescent="0.2">
      <c r="A10" s="28" t="s">
        <v>2347</v>
      </c>
      <c r="B10" s="5" t="s">
        <v>2348</v>
      </c>
      <c r="C10" s="8"/>
      <c r="D10" s="8" t="s">
        <v>2349</v>
      </c>
      <c r="E10" s="5">
        <v>1036</v>
      </c>
      <c r="F10" s="41">
        <v>0.216</v>
      </c>
      <c r="G10" s="5">
        <v>999</v>
      </c>
      <c r="H10" s="41">
        <v>0.21199999999999999</v>
      </c>
      <c r="I10" s="5">
        <v>1004</v>
      </c>
      <c r="J10" s="41">
        <v>0.21203801478352693</v>
      </c>
      <c r="K10" s="5">
        <v>741</v>
      </c>
      <c r="L10" s="41">
        <v>0.15045685279187818</v>
      </c>
      <c r="M10" s="5">
        <v>770</v>
      </c>
      <c r="N10" s="41">
        <v>0.1641025641025641</v>
      </c>
      <c r="O10" s="68">
        <v>728</v>
      </c>
      <c r="P10" s="5"/>
      <c r="Q10" s="155">
        <v>0.1467</v>
      </c>
      <c r="R10" s="68">
        <v>960</v>
      </c>
      <c r="S10" s="8"/>
      <c r="T10" s="155">
        <v>0.1822</v>
      </c>
      <c r="U10" s="68">
        <v>929</v>
      </c>
      <c r="V10" s="155">
        <v>0.17899999999999999</v>
      </c>
      <c r="W10" s="8"/>
      <c r="X10" s="165">
        <v>837</v>
      </c>
      <c r="Y10" s="210">
        <v>0.1575084681972149</v>
      </c>
      <c r="Z10" s="8"/>
      <c r="AA10" s="8">
        <v>830</v>
      </c>
      <c r="AB10" s="209">
        <v>0.15</v>
      </c>
      <c r="AC10" s="8"/>
      <c r="AD10" s="8">
        <v>776</v>
      </c>
      <c r="AE10" s="209">
        <v>0.15</v>
      </c>
      <c r="AF10" s="8"/>
      <c r="AG10" s="307">
        <v>756</v>
      </c>
      <c r="AH10" s="406">
        <f t="shared" si="0"/>
        <v>0.14558058925476602</v>
      </c>
      <c r="AI10" s="307"/>
    </row>
    <row r="11" spans="1:35" x14ac:dyDescent="0.2">
      <c r="A11" s="87" t="s">
        <v>2350</v>
      </c>
      <c r="B11" s="5" t="s">
        <v>2351</v>
      </c>
      <c r="C11" s="8"/>
      <c r="D11" s="8" t="s">
        <v>2352</v>
      </c>
      <c r="E11" s="5">
        <v>255</v>
      </c>
      <c r="F11" s="41">
        <v>5.2999999999999999E-2</v>
      </c>
      <c r="G11" s="5">
        <v>252</v>
      </c>
      <c r="H11" s="41">
        <v>5.2999999999999999E-2</v>
      </c>
      <c r="I11" s="5">
        <v>257</v>
      </c>
      <c r="J11" s="41">
        <v>5.42766631467793E-2</v>
      </c>
      <c r="K11" s="5">
        <v>284</v>
      </c>
      <c r="L11" s="41">
        <v>5.7664974619289343E-2</v>
      </c>
      <c r="M11" s="8">
        <v>279</v>
      </c>
      <c r="N11" s="41">
        <v>5.7230769230769231E-2</v>
      </c>
      <c r="O11" s="68">
        <v>325</v>
      </c>
      <c r="Q11" s="155">
        <v>6.5299999999999997E-2</v>
      </c>
      <c r="R11" s="68">
        <v>309</v>
      </c>
      <c r="S11" s="8"/>
      <c r="T11" s="155">
        <v>5.8700000000000002E-2</v>
      </c>
      <c r="U11" s="68">
        <v>293</v>
      </c>
      <c r="V11" s="155">
        <v>5.6500000000000002E-2</v>
      </c>
      <c r="W11" s="8"/>
      <c r="X11" s="165">
        <v>312</v>
      </c>
      <c r="Y11" s="210">
        <v>5.871283402333459E-2</v>
      </c>
      <c r="Z11" s="8"/>
      <c r="AA11" s="8">
        <v>333</v>
      </c>
      <c r="AB11" s="209">
        <v>5.8854718981972427E-2</v>
      </c>
      <c r="AC11" s="8"/>
      <c r="AD11" s="8">
        <v>329</v>
      </c>
      <c r="AE11" s="209">
        <v>0.06</v>
      </c>
      <c r="AF11" s="8"/>
      <c r="AG11" s="307">
        <v>336</v>
      </c>
      <c r="AH11" s="406">
        <f t="shared" si="0"/>
        <v>6.4702484113229347E-2</v>
      </c>
      <c r="AI11" s="307"/>
    </row>
    <row r="12" spans="1:35" ht="25.5" x14ac:dyDescent="0.2">
      <c r="A12" s="87" t="s">
        <v>2353</v>
      </c>
      <c r="B12" s="5" t="s">
        <v>2354</v>
      </c>
      <c r="C12" s="8">
        <v>6</v>
      </c>
      <c r="D12" s="8" t="s">
        <v>2355</v>
      </c>
      <c r="E12" s="5">
        <v>350</v>
      </c>
      <c r="F12" s="41">
        <v>7.2999999999999995E-2</v>
      </c>
      <c r="G12" s="5">
        <v>350</v>
      </c>
      <c r="H12" s="41">
        <v>7.3999999999999996E-2</v>
      </c>
      <c r="I12" s="5">
        <v>212</v>
      </c>
      <c r="J12" s="41">
        <v>4.4772967265047516E-2</v>
      </c>
      <c r="K12" s="8">
        <v>250</v>
      </c>
      <c r="L12" s="41">
        <v>5.0761421319796954E-2</v>
      </c>
      <c r="M12" s="8">
        <v>250</v>
      </c>
      <c r="N12" s="41">
        <v>5.128205128205128E-2</v>
      </c>
      <c r="O12" s="68">
        <v>250</v>
      </c>
      <c r="P12" s="8" t="s">
        <v>2412</v>
      </c>
      <c r="Q12" s="155">
        <v>5.0099999999999999E-2</v>
      </c>
      <c r="R12" s="68">
        <v>100</v>
      </c>
      <c r="S12" s="8" t="s">
        <v>2412</v>
      </c>
      <c r="T12" s="155">
        <v>1.9E-2</v>
      </c>
      <c r="U12" s="68">
        <v>100</v>
      </c>
      <c r="V12" s="155">
        <v>1.9300000000000001E-2</v>
      </c>
      <c r="W12" s="8" t="s">
        <v>2412</v>
      </c>
      <c r="X12" s="165">
        <v>100</v>
      </c>
      <c r="Y12" s="210">
        <v>1.8818216033120061E-2</v>
      </c>
      <c r="Z12" s="8" t="s">
        <v>2412</v>
      </c>
      <c r="AA12" s="8">
        <v>0</v>
      </c>
      <c r="AB12" s="209">
        <v>0</v>
      </c>
      <c r="AC12" s="8" t="s">
        <v>2412</v>
      </c>
      <c r="AD12" s="8">
        <v>0</v>
      </c>
      <c r="AE12" s="209">
        <v>0</v>
      </c>
      <c r="AF12" s="8"/>
      <c r="AG12" s="307">
        <v>0</v>
      </c>
      <c r="AH12" s="406">
        <f t="shared" si="0"/>
        <v>0</v>
      </c>
      <c r="AI12" s="307"/>
    </row>
    <row r="13" spans="1:35" x14ac:dyDescent="0.2">
      <c r="A13" s="87" t="s">
        <v>2356</v>
      </c>
      <c r="B13" s="5" t="s">
        <v>2357</v>
      </c>
      <c r="C13" s="8"/>
      <c r="D13" s="8" t="s">
        <v>2358</v>
      </c>
      <c r="E13" s="5">
        <v>480</v>
      </c>
      <c r="F13" s="41">
        <v>0.1</v>
      </c>
      <c r="G13" s="5">
        <v>461</v>
      </c>
      <c r="H13" s="41">
        <v>9.8000000000000004E-2</v>
      </c>
      <c r="I13" s="5">
        <v>625</v>
      </c>
      <c r="J13" s="41">
        <v>0.13199577613516367</v>
      </c>
      <c r="K13" s="5">
        <v>359</v>
      </c>
      <c r="L13" s="41">
        <v>7.2893401015228426E-2</v>
      </c>
      <c r="M13" s="8">
        <v>375</v>
      </c>
      <c r="N13" s="41">
        <v>7.4871794871794878E-2</v>
      </c>
      <c r="O13" s="68">
        <v>261</v>
      </c>
      <c r="Q13" s="155">
        <v>4.2299999999999997E-2</v>
      </c>
      <c r="R13" s="68">
        <v>610</v>
      </c>
      <c r="S13" s="8"/>
      <c r="T13" s="155">
        <v>0.1158</v>
      </c>
      <c r="U13" s="68">
        <v>604</v>
      </c>
      <c r="V13" s="155">
        <v>0.1164</v>
      </c>
      <c r="W13" s="8"/>
      <c r="X13" s="165">
        <v>472</v>
      </c>
      <c r="Y13" s="210">
        <v>8.8821979676326684E-2</v>
      </c>
      <c r="Z13" s="8"/>
      <c r="AA13" s="8">
        <v>446</v>
      </c>
      <c r="AB13" s="209">
        <v>0.08</v>
      </c>
      <c r="AC13" s="8"/>
      <c r="AD13" s="8">
        <v>552</v>
      </c>
      <c r="AE13" s="209">
        <v>0.11</v>
      </c>
      <c r="AF13" s="8"/>
      <c r="AG13" s="307">
        <v>610</v>
      </c>
      <c r="AH13" s="406">
        <f t="shared" si="0"/>
        <v>0.11746581937223186</v>
      </c>
      <c r="AI13" s="307"/>
    </row>
    <row r="14" spans="1:35" x14ac:dyDescent="0.2">
      <c r="A14" s="87" t="s">
        <v>2359</v>
      </c>
      <c r="B14" s="5" t="s">
        <v>2360</v>
      </c>
      <c r="C14" s="8">
        <v>7</v>
      </c>
      <c r="D14" s="8" t="s">
        <v>2361</v>
      </c>
      <c r="E14" s="5">
        <v>-49</v>
      </c>
      <c r="F14" s="41">
        <v>-0.01</v>
      </c>
      <c r="G14" s="5">
        <v>-64</v>
      </c>
      <c r="H14" s="41">
        <v>-1.4E-2</v>
      </c>
      <c r="I14" s="5">
        <v>-90</v>
      </c>
      <c r="J14" s="41">
        <v>-1.9007391763463569E-2</v>
      </c>
      <c r="K14" s="5">
        <v>-152</v>
      </c>
      <c r="L14" s="41">
        <v>-3.0962944162436546E-2</v>
      </c>
      <c r="M14" s="5">
        <v>-134</v>
      </c>
      <c r="N14" s="41">
        <v>-1.9382051282051282E-2</v>
      </c>
      <c r="O14" s="68">
        <v>-108</v>
      </c>
      <c r="Q14" s="155">
        <v>-1.0999999999999999E-2</v>
      </c>
      <c r="R14" s="68">
        <v>-59</v>
      </c>
      <c r="S14" s="8"/>
      <c r="T14" s="155">
        <v>-1.1299999999999999E-2</v>
      </c>
      <c r="U14" s="68">
        <v>-68</v>
      </c>
      <c r="V14" s="155">
        <v>-1.32E-2</v>
      </c>
      <c r="W14" s="8"/>
      <c r="X14" s="165">
        <v>-47</v>
      </c>
      <c r="Y14" s="210">
        <v>-8.8445615355664288E-3</v>
      </c>
      <c r="Z14" s="8"/>
      <c r="AA14" s="8">
        <v>51</v>
      </c>
      <c r="AB14" s="209">
        <v>0.01</v>
      </c>
      <c r="AC14" s="8"/>
      <c r="AD14" s="8">
        <v>-105</v>
      </c>
      <c r="AE14" s="209">
        <v>-0.02</v>
      </c>
      <c r="AF14" s="8"/>
      <c r="AG14" s="307">
        <v>-190</v>
      </c>
      <c r="AH14" s="406">
        <f t="shared" si="0"/>
        <v>-3.6587714230695165E-2</v>
      </c>
      <c r="AI14" s="307"/>
    </row>
    <row r="15" spans="1:35" x14ac:dyDescent="0.2">
      <c r="A15" s="12"/>
      <c r="C15" s="8"/>
      <c r="Q15" s="8"/>
      <c r="R15" s="8"/>
      <c r="S15" s="8"/>
      <c r="T15" s="8"/>
      <c r="U15" s="8"/>
      <c r="V15" s="8"/>
      <c r="W15" s="8"/>
      <c r="X15" s="8"/>
      <c r="Y15" s="8"/>
      <c r="Z15" s="8"/>
      <c r="AA15" s="8"/>
    </row>
    <row r="16" spans="1:35" x14ac:dyDescent="0.2">
      <c r="A16" s="183"/>
      <c r="B16" s="183"/>
      <c r="C16" s="183"/>
    </row>
    <row r="17" spans="1:16" x14ac:dyDescent="0.2">
      <c r="A17" s="181" t="s">
        <v>2362</v>
      </c>
      <c r="B17" s="184"/>
      <c r="C17" s="184"/>
      <c r="D17" s="184"/>
      <c r="E17" s="184"/>
      <c r="F17" s="184"/>
      <c r="G17" s="184"/>
      <c r="H17" s="184"/>
      <c r="I17" s="184"/>
      <c r="J17" s="184"/>
      <c r="K17" s="184"/>
      <c r="L17" s="184"/>
      <c r="M17" s="184"/>
      <c r="N17" s="184"/>
      <c r="O17" s="184"/>
      <c r="P17" s="184"/>
    </row>
    <row r="18" spans="1:16" x14ac:dyDescent="0.2">
      <c r="A18" s="181" t="s">
        <v>2363</v>
      </c>
      <c r="B18" s="197"/>
      <c r="C18" s="197"/>
      <c r="D18" s="197"/>
      <c r="E18" s="197"/>
      <c r="F18" s="197"/>
      <c r="G18" s="197"/>
      <c r="H18" s="197"/>
      <c r="I18" s="197"/>
      <c r="J18" s="197"/>
      <c r="K18" s="197"/>
      <c r="L18" s="197"/>
      <c r="M18" s="197"/>
      <c r="N18" s="197"/>
      <c r="O18" s="197"/>
      <c r="P18" s="197"/>
    </row>
    <row r="19" spans="1:16" x14ac:dyDescent="0.2">
      <c r="A19" s="181" t="s">
        <v>2364</v>
      </c>
      <c r="B19" s="197"/>
      <c r="C19" s="197"/>
      <c r="D19" s="197"/>
      <c r="E19" s="197"/>
      <c r="F19" s="197"/>
      <c r="G19" s="197"/>
      <c r="H19" s="197"/>
      <c r="I19" s="197"/>
      <c r="J19" s="197"/>
      <c r="K19" s="197"/>
      <c r="L19" s="197"/>
      <c r="M19" s="197"/>
      <c r="N19" s="197"/>
      <c r="O19" s="197"/>
      <c r="P19" s="197"/>
    </row>
    <row r="20" spans="1:16" x14ac:dyDescent="0.2">
      <c r="A20" s="181" t="s">
        <v>2365</v>
      </c>
      <c r="B20" s="197"/>
      <c r="C20" s="197"/>
      <c r="D20" s="197"/>
      <c r="E20" s="197"/>
      <c r="F20" s="197"/>
      <c r="G20" s="197"/>
      <c r="H20" s="197"/>
      <c r="I20" s="197"/>
      <c r="J20" s="197"/>
      <c r="K20" s="197"/>
      <c r="L20" s="197"/>
      <c r="M20" s="197"/>
      <c r="N20" s="197"/>
      <c r="O20" s="197"/>
      <c r="P20" s="197"/>
    </row>
    <row r="21" spans="1:16" x14ac:dyDescent="0.2">
      <c r="A21" s="181" t="s">
        <v>2366</v>
      </c>
      <c r="B21" s="197"/>
      <c r="C21" s="197"/>
      <c r="D21" s="197"/>
      <c r="E21" s="197"/>
      <c r="F21" s="197"/>
      <c r="G21" s="197"/>
      <c r="H21" s="197"/>
      <c r="I21" s="197"/>
      <c r="J21" s="197"/>
      <c r="K21" s="197"/>
      <c r="L21" s="197"/>
      <c r="M21" s="197"/>
      <c r="N21" s="197"/>
      <c r="O21" s="197"/>
      <c r="P21" s="197"/>
    </row>
    <row r="22" spans="1:16" x14ac:dyDescent="0.2">
      <c r="A22" s="181" t="s">
        <v>2367</v>
      </c>
      <c r="B22" s="181"/>
      <c r="C22" s="181"/>
      <c r="D22" s="181"/>
      <c r="E22" s="181"/>
      <c r="F22" s="181"/>
      <c r="G22" s="181"/>
      <c r="H22" s="181"/>
      <c r="I22" s="181"/>
      <c r="J22" s="181"/>
      <c r="K22" s="181"/>
      <c r="L22" s="181"/>
      <c r="M22" s="181"/>
      <c r="N22" s="181"/>
      <c r="O22" s="181"/>
      <c r="P22" s="181"/>
    </row>
    <row r="23" spans="1:16" x14ac:dyDescent="0.2">
      <c r="A23" s="181" t="s">
        <v>2368</v>
      </c>
      <c r="B23" s="197"/>
      <c r="C23" s="197"/>
      <c r="D23" s="197"/>
      <c r="E23" s="197"/>
      <c r="F23" s="197"/>
      <c r="G23" s="197"/>
      <c r="H23" s="197"/>
      <c r="I23" s="197"/>
      <c r="J23" s="197"/>
      <c r="K23" s="197"/>
      <c r="L23" s="197"/>
      <c r="M23" s="197"/>
      <c r="N23" s="197"/>
      <c r="O23" s="197"/>
      <c r="P23" s="197"/>
    </row>
    <row r="24" spans="1:16" x14ac:dyDescent="0.2">
      <c r="A24" s="181" t="s">
        <v>2369</v>
      </c>
    </row>
    <row r="25" spans="1:16" x14ac:dyDescent="0.2">
      <c r="A25" s="181"/>
    </row>
  </sheetData>
  <phoneticPr fontId="13" type="noConversion"/>
  <conditionalFormatting sqref="O5:O14 Q5:Q14">
    <cfRule type="cellIs" dxfId="141" priority="142" operator="equal">
      <formula>"-"</formula>
    </cfRule>
  </conditionalFormatting>
  <conditionalFormatting sqref="T5:T14">
    <cfRule type="cellIs" dxfId="140" priority="140" stopIfTrue="1" operator="equal">
      <formula>"-"</formula>
    </cfRule>
    <cfRule type="containsText" dxfId="139" priority="141" stopIfTrue="1" operator="containsText" text="leer">
      <formula>NOT(ISERROR(SEARCH("leer",T5)))</formula>
    </cfRule>
  </conditionalFormatting>
  <conditionalFormatting sqref="T5:T14">
    <cfRule type="cellIs" dxfId="138" priority="138" stopIfTrue="1" operator="equal">
      <formula>"-"</formula>
    </cfRule>
    <cfRule type="containsText" dxfId="137" priority="139" stopIfTrue="1" operator="containsText" text="leer">
      <formula>NOT(ISERROR(SEARCH("leer",T5)))</formula>
    </cfRule>
  </conditionalFormatting>
  <conditionalFormatting sqref="R5:R14">
    <cfRule type="cellIs" dxfId="136" priority="136" stopIfTrue="1" operator="equal">
      <formula>"-"</formula>
    </cfRule>
    <cfRule type="containsText" dxfId="135" priority="137" stopIfTrue="1" operator="containsText" text="leer">
      <formula>NOT(ISERROR(SEARCH("leer",R5)))</formula>
    </cfRule>
  </conditionalFormatting>
  <conditionalFormatting sqref="R5:R14">
    <cfRule type="cellIs" dxfId="134" priority="134" stopIfTrue="1" operator="equal">
      <formula>"-"</formula>
    </cfRule>
    <cfRule type="containsText" dxfId="133" priority="135" stopIfTrue="1" operator="containsText" text="leer">
      <formula>NOT(ISERROR(SEARCH("leer",R5)))</formula>
    </cfRule>
  </conditionalFormatting>
  <conditionalFormatting sqref="O5:O14">
    <cfRule type="cellIs" dxfId="132" priority="133" operator="equal">
      <formula>"-"</formula>
    </cfRule>
  </conditionalFormatting>
  <conditionalFormatting sqref="R5:R14">
    <cfRule type="cellIs" dxfId="131" priority="131" stopIfTrue="1" operator="equal">
      <formula>"-"</formula>
    </cfRule>
    <cfRule type="containsText" dxfId="130" priority="132" stopIfTrue="1" operator="containsText" text="leer">
      <formula>NOT(ISERROR(SEARCH("leer",R5)))</formula>
    </cfRule>
  </conditionalFormatting>
  <conditionalFormatting sqref="R5:R14">
    <cfRule type="cellIs" dxfId="129" priority="129" stopIfTrue="1" operator="equal">
      <formula>"-"</formula>
    </cfRule>
    <cfRule type="containsText" dxfId="128" priority="130" stopIfTrue="1" operator="containsText" text="leer">
      <formula>NOT(ISERROR(SEARCH("leer",R5)))</formula>
    </cfRule>
  </conditionalFormatting>
  <conditionalFormatting sqref="T5">
    <cfRule type="cellIs" dxfId="127" priority="128" operator="equal">
      <formula>"-"</formula>
    </cfRule>
  </conditionalFormatting>
  <conditionalFormatting sqref="T5">
    <cfRule type="cellIs" dxfId="126" priority="127" operator="equal">
      <formula>"-"</formula>
    </cfRule>
  </conditionalFormatting>
  <conditionalFormatting sqref="U5:V14">
    <cfRule type="cellIs" dxfId="125" priority="125" stopIfTrue="1" operator="equal">
      <formula>"-"</formula>
    </cfRule>
    <cfRule type="containsText" dxfId="124" priority="126" stopIfTrue="1" operator="containsText" text="leer">
      <formula>NOT(ISERROR(SEARCH("leer",U5)))</formula>
    </cfRule>
  </conditionalFormatting>
  <conditionalFormatting sqref="U5:V14">
    <cfRule type="cellIs" dxfId="123" priority="123" stopIfTrue="1" operator="equal">
      <formula>"-"</formula>
    </cfRule>
    <cfRule type="containsText" dxfId="122" priority="124" stopIfTrue="1" operator="containsText" text="leer">
      <formula>NOT(ISERROR(SEARCH("leer",U5)))</formula>
    </cfRule>
  </conditionalFormatting>
  <conditionalFormatting sqref="U5:V14">
    <cfRule type="cellIs" dxfId="121" priority="121" stopIfTrue="1" operator="equal">
      <formula>"-"</formula>
    </cfRule>
    <cfRule type="containsText" dxfId="120" priority="122" stopIfTrue="1" operator="containsText" text="leer">
      <formula>NOT(ISERROR(SEARCH("leer",U5)))</formula>
    </cfRule>
  </conditionalFormatting>
  <conditionalFormatting sqref="U5:V14">
    <cfRule type="cellIs" dxfId="119" priority="119" stopIfTrue="1" operator="equal">
      <formula>"-"</formula>
    </cfRule>
    <cfRule type="containsText" dxfId="118" priority="120" stopIfTrue="1" operator="containsText" text="leer">
      <formula>NOT(ISERROR(SEARCH("leer",U5)))</formula>
    </cfRule>
  </conditionalFormatting>
  <conditionalFormatting sqref="U5:V14">
    <cfRule type="cellIs" dxfId="117" priority="117" stopIfTrue="1" operator="equal">
      <formula>"-"</formula>
    </cfRule>
    <cfRule type="containsText" dxfId="116" priority="118" stopIfTrue="1" operator="containsText" text="leer">
      <formula>NOT(ISERROR(SEARCH("leer",U5)))</formula>
    </cfRule>
  </conditionalFormatting>
  <conditionalFormatting sqref="U5:V14">
    <cfRule type="cellIs" dxfId="115" priority="115" stopIfTrue="1" operator="equal">
      <formula>"-"</formula>
    </cfRule>
    <cfRule type="containsText" dxfId="114" priority="116" stopIfTrue="1" operator="containsText" text="leer">
      <formula>NOT(ISERROR(SEARCH("leer",U5)))</formula>
    </cfRule>
  </conditionalFormatting>
  <conditionalFormatting sqref="U5:V14">
    <cfRule type="cellIs" dxfId="113" priority="113" stopIfTrue="1" operator="equal">
      <formula>"-"</formula>
    </cfRule>
    <cfRule type="containsText" dxfId="112" priority="114" stopIfTrue="1" operator="containsText" text="leer">
      <formula>NOT(ISERROR(SEARCH("leer",U5)))</formula>
    </cfRule>
  </conditionalFormatting>
  <conditionalFormatting sqref="U5:V14">
    <cfRule type="cellIs" dxfId="111" priority="111" stopIfTrue="1" operator="equal">
      <formula>"-"</formula>
    </cfRule>
    <cfRule type="containsText" dxfId="110" priority="112" stopIfTrue="1" operator="containsText" text="leer">
      <formula>NOT(ISERROR(SEARCH("leer",U5)))</formula>
    </cfRule>
  </conditionalFormatting>
  <conditionalFormatting sqref="U5:V14">
    <cfRule type="cellIs" dxfId="109" priority="109" stopIfTrue="1" operator="equal">
      <formula>"-"</formula>
    </cfRule>
    <cfRule type="containsText" dxfId="108" priority="110" stopIfTrue="1" operator="containsText" text="leer">
      <formula>NOT(ISERROR(SEARCH("leer",U5)))</formula>
    </cfRule>
  </conditionalFormatting>
  <conditionalFormatting sqref="U5:V14">
    <cfRule type="cellIs" dxfId="107" priority="107" stopIfTrue="1" operator="equal">
      <formula>"-"</formula>
    </cfRule>
    <cfRule type="containsText" dxfId="106" priority="108" stopIfTrue="1" operator="containsText" text="leer">
      <formula>NOT(ISERROR(SEARCH("leer",U5)))</formula>
    </cfRule>
  </conditionalFormatting>
  <conditionalFormatting sqref="U5:V14">
    <cfRule type="cellIs" dxfId="105" priority="105" stopIfTrue="1" operator="equal">
      <formula>"-"</formula>
    </cfRule>
    <cfRule type="containsText" dxfId="104" priority="106" stopIfTrue="1" operator="containsText" text="leer">
      <formula>NOT(ISERROR(SEARCH("leer",U5)))</formula>
    </cfRule>
  </conditionalFormatting>
  <conditionalFormatting sqref="U5:V14">
    <cfRule type="cellIs" dxfId="103" priority="103" stopIfTrue="1" operator="equal">
      <formula>"-"</formula>
    </cfRule>
    <cfRule type="containsText" dxfId="102" priority="104" stopIfTrue="1" operator="containsText" text="leer">
      <formula>NOT(ISERROR(SEARCH("leer",U5)))</formula>
    </cfRule>
  </conditionalFormatting>
  <conditionalFormatting sqref="U5:V14">
    <cfRule type="cellIs" dxfId="101" priority="101" stopIfTrue="1" operator="equal">
      <formula>"-"</formula>
    </cfRule>
    <cfRule type="containsText" dxfId="100" priority="102" stopIfTrue="1" operator="containsText" text="leer">
      <formula>NOT(ISERROR(SEARCH("leer",U5)))</formula>
    </cfRule>
  </conditionalFormatting>
  <conditionalFormatting sqref="V5:V14">
    <cfRule type="cellIs" dxfId="99" priority="99" stopIfTrue="1" operator="equal">
      <formula>"-"</formula>
    </cfRule>
    <cfRule type="containsText" dxfId="98" priority="100" stopIfTrue="1" operator="containsText" text="leer">
      <formula>NOT(ISERROR(SEARCH("leer",V5)))</formula>
    </cfRule>
  </conditionalFormatting>
  <conditionalFormatting sqref="V5:V14">
    <cfRule type="cellIs" dxfId="97" priority="97" stopIfTrue="1" operator="equal">
      <formula>"-"</formula>
    </cfRule>
    <cfRule type="containsText" dxfId="96" priority="98" stopIfTrue="1" operator="containsText" text="leer">
      <formula>NOT(ISERROR(SEARCH("leer",V5)))</formula>
    </cfRule>
  </conditionalFormatting>
  <conditionalFormatting sqref="V5">
    <cfRule type="cellIs" dxfId="95" priority="96" operator="equal">
      <formula>"-"</formula>
    </cfRule>
  </conditionalFormatting>
  <conditionalFormatting sqref="V5">
    <cfRule type="cellIs" dxfId="94" priority="95" operator="equal">
      <formula>"-"</formula>
    </cfRule>
  </conditionalFormatting>
  <conditionalFormatting sqref="V5:V14">
    <cfRule type="cellIs" dxfId="93" priority="93" stopIfTrue="1" operator="equal">
      <formula>"-"</formula>
    </cfRule>
    <cfRule type="containsText" dxfId="92" priority="94" stopIfTrue="1" operator="containsText" text="leer">
      <formula>NOT(ISERROR(SEARCH("leer",V5)))</formula>
    </cfRule>
  </conditionalFormatting>
  <conditionalFormatting sqref="V5:V14">
    <cfRule type="cellIs" dxfId="91" priority="91" stopIfTrue="1" operator="equal">
      <formula>"-"</formula>
    </cfRule>
    <cfRule type="containsText" dxfId="90" priority="92" stopIfTrue="1" operator="containsText" text="leer">
      <formula>NOT(ISERROR(SEARCH("leer",V5)))</formula>
    </cfRule>
  </conditionalFormatting>
  <conditionalFormatting sqref="V5">
    <cfRule type="cellIs" dxfId="89" priority="90" operator="equal">
      <formula>"-"</formula>
    </cfRule>
  </conditionalFormatting>
  <conditionalFormatting sqref="V5">
    <cfRule type="cellIs" dxfId="88" priority="89" operator="equal">
      <formula>"-"</formula>
    </cfRule>
  </conditionalFormatting>
  <conditionalFormatting sqref="Y5:Y14">
    <cfRule type="cellIs" dxfId="87" priority="87" stopIfTrue="1" operator="equal">
      <formula>"-"</formula>
    </cfRule>
    <cfRule type="containsText" dxfId="86" priority="88" stopIfTrue="1" operator="containsText" text="leer">
      <formula>NOT(ISERROR(SEARCH("leer",Y5)))</formula>
    </cfRule>
  </conditionalFormatting>
  <conditionalFormatting sqref="Y5:Y14">
    <cfRule type="cellIs" dxfId="85" priority="86" stopIfTrue="1" operator="equal">
      <formula>"-"</formula>
    </cfRule>
  </conditionalFormatting>
  <conditionalFormatting sqref="Y5:Y14">
    <cfRule type="cellIs" dxfId="84" priority="84" stopIfTrue="1" operator="equal">
      <formula>"-"</formula>
    </cfRule>
    <cfRule type="containsText" dxfId="83" priority="85" stopIfTrue="1" operator="containsText" text="leer">
      <formula>NOT(ISERROR(SEARCH("leer",Y5)))</formula>
    </cfRule>
  </conditionalFormatting>
  <conditionalFormatting sqref="Y5:Y14">
    <cfRule type="cellIs" dxfId="82" priority="83" stopIfTrue="1" operator="equal">
      <formula>"-"</formula>
    </cfRule>
  </conditionalFormatting>
  <conditionalFormatting sqref="X5:X14">
    <cfRule type="cellIs" dxfId="81" priority="81" stopIfTrue="1" operator="equal">
      <formula>"-"</formula>
    </cfRule>
    <cfRule type="containsText" dxfId="80" priority="82" stopIfTrue="1" operator="containsText" text="leer">
      <formula>NOT(ISERROR(SEARCH("leer",X5)))</formula>
    </cfRule>
  </conditionalFormatting>
  <conditionalFormatting sqref="X5:X14">
    <cfRule type="cellIs" dxfId="79" priority="80" stopIfTrue="1" operator="equal">
      <formula>"-"</formula>
    </cfRule>
  </conditionalFormatting>
  <conditionalFormatting sqref="X5:X14">
    <cfRule type="cellIs" dxfId="78" priority="78" stopIfTrue="1" operator="equal">
      <formula>"-"</formula>
    </cfRule>
    <cfRule type="containsText" dxfId="77" priority="79" stopIfTrue="1" operator="containsText" text="leer">
      <formula>NOT(ISERROR(SEARCH("leer",X5)))</formula>
    </cfRule>
  </conditionalFormatting>
  <conditionalFormatting sqref="X5:X14">
    <cfRule type="cellIs" dxfId="76" priority="77" stopIfTrue="1" operator="equal">
      <formula>"-"</formula>
    </cfRule>
  </conditionalFormatting>
  <conditionalFormatting sqref="Y5">
    <cfRule type="cellIs" dxfId="75" priority="75" stopIfTrue="1" operator="equal">
      <formula>"-"</formula>
    </cfRule>
    <cfRule type="containsText" dxfId="74" priority="76" stopIfTrue="1" operator="containsText" text="leer">
      <formula>NOT(ISERROR(SEARCH("leer",Y5)))</formula>
    </cfRule>
  </conditionalFormatting>
  <conditionalFormatting sqref="Y5">
    <cfRule type="cellIs" dxfId="73" priority="73" stopIfTrue="1" operator="equal">
      <formula>"-"</formula>
    </cfRule>
    <cfRule type="containsText" dxfId="72" priority="74" stopIfTrue="1" operator="containsText" text="leer">
      <formula>NOT(ISERROR(SEARCH("leer",Y5)))</formula>
    </cfRule>
  </conditionalFormatting>
  <conditionalFormatting sqref="Y5">
    <cfRule type="cellIs" dxfId="71" priority="71" stopIfTrue="1" operator="equal">
      <formula>"-"</formula>
    </cfRule>
    <cfRule type="containsText" dxfId="70" priority="72" stopIfTrue="1" operator="containsText" text="leer">
      <formula>NOT(ISERROR(SEARCH("leer",Y5)))</formula>
    </cfRule>
  </conditionalFormatting>
  <conditionalFormatting sqref="Y5">
    <cfRule type="cellIs" dxfId="69" priority="69" stopIfTrue="1" operator="equal">
      <formula>"-"</formula>
    </cfRule>
    <cfRule type="containsText" dxfId="68" priority="70" stopIfTrue="1" operator="containsText" text="leer">
      <formula>NOT(ISERROR(SEARCH("leer",Y5)))</formula>
    </cfRule>
  </conditionalFormatting>
  <conditionalFormatting sqref="Y5">
    <cfRule type="cellIs" dxfId="67" priority="67" stopIfTrue="1" operator="equal">
      <formula>"-"</formula>
    </cfRule>
    <cfRule type="containsText" dxfId="66" priority="68" stopIfTrue="1" operator="containsText" text="leer">
      <formula>NOT(ISERROR(SEARCH("leer",Y5)))</formula>
    </cfRule>
  </conditionalFormatting>
  <conditionalFormatting sqref="Y5">
    <cfRule type="cellIs" dxfId="65" priority="65" stopIfTrue="1" operator="equal">
      <formula>"-"</formula>
    </cfRule>
    <cfRule type="containsText" dxfId="64" priority="66" stopIfTrue="1" operator="containsText" text="leer">
      <formula>NOT(ISERROR(SEARCH("leer",Y5)))</formula>
    </cfRule>
  </conditionalFormatting>
  <conditionalFormatting sqref="Y5">
    <cfRule type="cellIs" dxfId="63" priority="63" stopIfTrue="1" operator="equal">
      <formula>"-"</formula>
    </cfRule>
    <cfRule type="containsText" dxfId="62" priority="64" stopIfTrue="1" operator="containsText" text="leer">
      <formula>NOT(ISERROR(SEARCH("leer",Y5)))</formula>
    </cfRule>
  </conditionalFormatting>
  <conditionalFormatting sqref="Y5">
    <cfRule type="cellIs" dxfId="61" priority="61" stopIfTrue="1" operator="equal">
      <formula>"-"</formula>
    </cfRule>
    <cfRule type="containsText" dxfId="60" priority="62" stopIfTrue="1" operator="containsText" text="leer">
      <formula>NOT(ISERROR(SEARCH("leer",Y5)))</formula>
    </cfRule>
  </conditionalFormatting>
  <conditionalFormatting sqref="Y5">
    <cfRule type="cellIs" dxfId="59" priority="59" stopIfTrue="1" operator="equal">
      <formula>"-"</formula>
    </cfRule>
    <cfRule type="containsText" dxfId="58" priority="60" stopIfTrue="1" operator="containsText" text="leer">
      <formula>NOT(ISERROR(SEARCH("leer",Y5)))</formula>
    </cfRule>
  </conditionalFormatting>
  <conditionalFormatting sqref="Y5">
    <cfRule type="cellIs" dxfId="57" priority="57" stopIfTrue="1" operator="equal">
      <formula>"-"</formula>
    </cfRule>
    <cfRule type="containsText" dxfId="56" priority="58" stopIfTrue="1" operator="containsText" text="leer">
      <formula>NOT(ISERROR(SEARCH("leer",Y5)))</formula>
    </cfRule>
  </conditionalFormatting>
  <conditionalFormatting sqref="Y5">
    <cfRule type="cellIs" dxfId="55" priority="55" stopIfTrue="1" operator="equal">
      <formula>"-"</formula>
    </cfRule>
    <cfRule type="containsText" dxfId="54" priority="56" stopIfTrue="1" operator="containsText" text="leer">
      <formula>NOT(ISERROR(SEARCH("leer",Y5)))</formula>
    </cfRule>
  </conditionalFormatting>
  <conditionalFormatting sqref="Y5">
    <cfRule type="cellIs" dxfId="53" priority="53" stopIfTrue="1" operator="equal">
      <formula>"-"</formula>
    </cfRule>
    <cfRule type="containsText" dxfId="52" priority="54" stopIfTrue="1" operator="containsText" text="leer">
      <formula>NOT(ISERROR(SEARCH("leer",Y5)))</formula>
    </cfRule>
  </conditionalFormatting>
  <conditionalFormatting sqref="Y5">
    <cfRule type="cellIs" dxfId="51" priority="51" stopIfTrue="1" operator="equal">
      <formula>"-"</formula>
    </cfRule>
    <cfRule type="containsText" dxfId="50" priority="52" stopIfTrue="1" operator="containsText" text="leer">
      <formula>NOT(ISERROR(SEARCH("leer",Y5)))</formula>
    </cfRule>
  </conditionalFormatting>
  <conditionalFormatting sqref="Y5">
    <cfRule type="cellIs" dxfId="49" priority="49" stopIfTrue="1" operator="equal">
      <formula>"-"</formula>
    </cfRule>
    <cfRule type="containsText" dxfId="48" priority="50" stopIfTrue="1" operator="containsText" text="leer">
      <formula>NOT(ISERROR(SEARCH("leer",Y5)))</formula>
    </cfRule>
  </conditionalFormatting>
  <conditionalFormatting sqref="Y5">
    <cfRule type="cellIs" dxfId="47" priority="47" stopIfTrue="1" operator="equal">
      <formula>"-"</formula>
    </cfRule>
    <cfRule type="containsText" dxfId="46" priority="48" stopIfTrue="1" operator="containsText" text="leer">
      <formula>NOT(ISERROR(SEARCH("leer",Y5)))</formula>
    </cfRule>
  </conditionalFormatting>
  <conditionalFormatting sqref="Y5">
    <cfRule type="cellIs" dxfId="45" priority="46" operator="equal">
      <formula>"-"</formula>
    </cfRule>
  </conditionalFormatting>
  <conditionalFormatting sqref="Y5">
    <cfRule type="cellIs" dxfId="44" priority="45" operator="equal">
      <formula>"-"</formula>
    </cfRule>
  </conditionalFormatting>
  <conditionalFormatting sqref="Y5">
    <cfRule type="cellIs" dxfId="43" priority="43" stopIfTrue="1" operator="equal">
      <formula>"-"</formula>
    </cfRule>
    <cfRule type="containsText" dxfId="42" priority="44" stopIfTrue="1" operator="containsText" text="leer">
      <formula>NOT(ISERROR(SEARCH("leer",Y5)))</formula>
    </cfRule>
  </conditionalFormatting>
  <conditionalFormatting sqref="Y5">
    <cfRule type="cellIs" dxfId="41" priority="41" stopIfTrue="1" operator="equal">
      <formula>"-"</formula>
    </cfRule>
    <cfRule type="containsText" dxfId="40" priority="42" stopIfTrue="1" operator="containsText" text="leer">
      <formula>NOT(ISERROR(SEARCH("leer",Y5)))</formula>
    </cfRule>
  </conditionalFormatting>
  <conditionalFormatting sqref="Y5">
    <cfRule type="cellIs" dxfId="39" priority="40" operator="equal">
      <formula>"-"</formula>
    </cfRule>
  </conditionalFormatting>
  <conditionalFormatting sqref="Y5">
    <cfRule type="cellIs" dxfId="38" priority="39" operator="equal">
      <formula>"-"</formula>
    </cfRule>
  </conditionalFormatting>
  <conditionalFormatting sqref="Y5">
    <cfRule type="cellIs" dxfId="37" priority="37" stopIfTrue="1" operator="equal">
      <formula>"-"</formula>
    </cfRule>
    <cfRule type="containsText" dxfId="36" priority="38" stopIfTrue="1" operator="containsText" text="leer">
      <formula>NOT(ISERROR(SEARCH("leer",Y5)))</formula>
    </cfRule>
  </conditionalFormatting>
  <conditionalFormatting sqref="Y5">
    <cfRule type="cellIs" dxfId="35" priority="35" stopIfTrue="1" operator="equal">
      <formula>"-"</formula>
    </cfRule>
    <cfRule type="containsText" dxfId="34" priority="36" stopIfTrue="1" operator="containsText" text="leer">
      <formula>NOT(ISERROR(SEARCH("leer",Y5)))</formula>
    </cfRule>
  </conditionalFormatting>
  <conditionalFormatting sqref="Y5">
    <cfRule type="cellIs" dxfId="33" priority="33" stopIfTrue="1" operator="equal">
      <formula>"-"</formula>
    </cfRule>
    <cfRule type="containsText" dxfId="32" priority="34" stopIfTrue="1" operator="containsText" text="leer">
      <formula>NOT(ISERROR(SEARCH("leer",Y5)))</formula>
    </cfRule>
  </conditionalFormatting>
  <conditionalFormatting sqref="Y5">
    <cfRule type="cellIs" dxfId="31" priority="31" stopIfTrue="1" operator="equal">
      <formula>"-"</formula>
    </cfRule>
    <cfRule type="containsText" dxfId="30" priority="32" stopIfTrue="1" operator="containsText" text="leer">
      <formula>NOT(ISERROR(SEARCH("leer",Y5)))</formula>
    </cfRule>
  </conditionalFormatting>
  <conditionalFormatting sqref="Y5">
    <cfRule type="cellIs" dxfId="29" priority="29" stopIfTrue="1" operator="equal">
      <formula>"-"</formula>
    </cfRule>
    <cfRule type="containsText" dxfId="28" priority="30" stopIfTrue="1" operator="containsText" text="leer">
      <formula>NOT(ISERROR(SEARCH("leer",Y5)))</formula>
    </cfRule>
  </conditionalFormatting>
  <conditionalFormatting sqref="Y5">
    <cfRule type="cellIs" dxfId="27" priority="27" stopIfTrue="1" operator="equal">
      <formula>"-"</formula>
    </cfRule>
    <cfRule type="containsText" dxfId="26" priority="28" stopIfTrue="1" operator="containsText" text="leer">
      <formula>NOT(ISERROR(SEARCH("leer",Y5)))</formula>
    </cfRule>
  </conditionalFormatting>
  <conditionalFormatting sqref="Y5">
    <cfRule type="cellIs" dxfId="25" priority="25" stopIfTrue="1" operator="equal">
      <formula>"-"</formula>
    </cfRule>
    <cfRule type="containsText" dxfId="24" priority="26" stopIfTrue="1" operator="containsText" text="leer">
      <formula>NOT(ISERROR(SEARCH("leer",Y5)))</formula>
    </cfRule>
  </conditionalFormatting>
  <conditionalFormatting sqref="Y5">
    <cfRule type="cellIs" dxfId="23" priority="23" stopIfTrue="1" operator="equal">
      <formula>"-"</formula>
    </cfRule>
    <cfRule type="containsText" dxfId="22" priority="24" stopIfTrue="1" operator="containsText" text="leer">
      <formula>NOT(ISERROR(SEARCH("leer",Y5)))</formula>
    </cfRule>
  </conditionalFormatting>
  <conditionalFormatting sqref="Y5">
    <cfRule type="cellIs" dxfId="21" priority="21" stopIfTrue="1" operator="equal">
      <formula>"-"</formula>
    </cfRule>
    <cfRule type="containsText" dxfId="20" priority="22" stopIfTrue="1" operator="containsText" text="leer">
      <formula>NOT(ISERROR(SEARCH("leer",Y5)))</formula>
    </cfRule>
  </conditionalFormatting>
  <conditionalFormatting sqref="Y5">
    <cfRule type="cellIs" dxfId="19" priority="19" stopIfTrue="1" operator="equal">
      <formula>"-"</formula>
    </cfRule>
    <cfRule type="containsText" dxfId="18" priority="20" stopIfTrue="1" operator="containsText" text="leer">
      <formula>NOT(ISERROR(SEARCH("leer",Y5)))</formula>
    </cfRule>
  </conditionalFormatting>
  <conditionalFormatting sqref="Y5">
    <cfRule type="cellIs" dxfId="17" priority="17" stopIfTrue="1" operator="equal">
      <formula>"-"</formula>
    </cfRule>
    <cfRule type="containsText" dxfId="16" priority="18" stopIfTrue="1" operator="containsText" text="leer">
      <formula>NOT(ISERROR(SEARCH("leer",Y5)))</formula>
    </cfRule>
  </conditionalFormatting>
  <conditionalFormatting sqref="Y5">
    <cfRule type="cellIs" dxfId="15" priority="15" stopIfTrue="1" operator="equal">
      <formula>"-"</formula>
    </cfRule>
    <cfRule type="containsText" dxfId="14" priority="16" stopIfTrue="1" operator="containsText" text="leer">
      <formula>NOT(ISERROR(SEARCH("leer",Y5)))</formula>
    </cfRule>
  </conditionalFormatting>
  <conditionalFormatting sqref="Y5">
    <cfRule type="cellIs" dxfId="13" priority="13" stopIfTrue="1" operator="equal">
      <formula>"-"</formula>
    </cfRule>
    <cfRule type="containsText" dxfId="12" priority="14" stopIfTrue="1" operator="containsText" text="leer">
      <formula>NOT(ISERROR(SEARCH("leer",Y5)))</formula>
    </cfRule>
  </conditionalFormatting>
  <conditionalFormatting sqref="Y5">
    <cfRule type="cellIs" dxfId="11" priority="11" stopIfTrue="1" operator="equal">
      <formula>"-"</formula>
    </cfRule>
    <cfRule type="containsText" dxfId="10" priority="12" stopIfTrue="1" operator="containsText" text="leer">
      <formula>NOT(ISERROR(SEARCH("leer",Y5)))</formula>
    </cfRule>
  </conditionalFormatting>
  <conditionalFormatting sqref="Y5">
    <cfRule type="cellIs" dxfId="9" priority="9" stopIfTrue="1" operator="equal">
      <formula>"-"</formula>
    </cfRule>
    <cfRule type="containsText" dxfId="8" priority="10" stopIfTrue="1" operator="containsText" text="leer">
      <formula>NOT(ISERROR(SEARCH("leer",Y5)))</formula>
    </cfRule>
  </conditionalFormatting>
  <conditionalFormatting sqref="Y5">
    <cfRule type="cellIs" dxfId="7" priority="8" operator="equal">
      <formula>"-"</formula>
    </cfRule>
  </conditionalFormatting>
  <conditionalFormatting sqref="Y5">
    <cfRule type="cellIs" dxfId="6" priority="7" operator="equal">
      <formula>"-"</formula>
    </cfRule>
  </conditionalFormatting>
  <conditionalFormatting sqref="Y5">
    <cfRule type="cellIs" dxfId="5" priority="5" stopIfTrue="1" operator="equal">
      <formula>"-"</formula>
    </cfRule>
    <cfRule type="containsText" dxfId="4" priority="6" stopIfTrue="1" operator="containsText" text="leer">
      <formula>NOT(ISERROR(SEARCH("leer",Y5)))</formula>
    </cfRule>
  </conditionalFormatting>
  <conditionalFormatting sqref="Y5">
    <cfRule type="cellIs" dxfId="3" priority="3" stopIfTrue="1" operator="equal">
      <formula>"-"</formula>
    </cfRule>
    <cfRule type="containsText" dxfId="2" priority="4" stopIfTrue="1" operator="containsText" text="leer">
      <formula>NOT(ISERROR(SEARCH("leer",Y5)))</formula>
    </cfRule>
  </conditionalFormatting>
  <conditionalFormatting sqref="Y5">
    <cfRule type="cellIs" dxfId="1" priority="2" operator="equal">
      <formula>"-"</formula>
    </cfRule>
  </conditionalFormatting>
  <conditionalFormatting sqref="Y5">
    <cfRule type="cellIs" dxfId="0" priority="1" operator="equal">
      <formula>"-"</formula>
    </cfRule>
  </conditionalFormatting>
  <hyperlinks>
    <hyperlink ref="A1" location="Index!A1" display="zurück"/>
  </hyperlinks>
  <pageMargins left="0.79000000000000015" right="0.79000000000000015" top="0.98" bottom="0.98" header="0.51" footer="0.51"/>
  <pageSetup paperSize="9" scale="28" orientation="portrait" horizontalDpi="4294967292" verticalDpi="4294967292"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Ruler="0" zoomScale="70" zoomScaleNormal="70" workbookViewId="0"/>
  </sheetViews>
  <sheetFormatPr baseColWidth="10" defaultColWidth="11.42578125" defaultRowHeight="12.75" x14ac:dyDescent="0.2"/>
  <cols>
    <col min="1" max="1" width="80.140625" customWidth="1"/>
  </cols>
  <sheetData>
    <row r="1" spans="1:2" s="5" customFormat="1" x14ac:dyDescent="0.2">
      <c r="A1" s="92" t="s">
        <v>94</v>
      </c>
    </row>
    <row r="2" spans="1:2" s="5" customFormat="1" x14ac:dyDescent="0.2">
      <c r="A2" s="92"/>
    </row>
    <row r="3" spans="1:2" ht="15" x14ac:dyDescent="0.25">
      <c r="A3" s="108" t="s">
        <v>95</v>
      </c>
      <c r="B3" s="5" t="s">
        <v>107</v>
      </c>
    </row>
    <row r="4" spans="1:2" ht="15" x14ac:dyDescent="0.25">
      <c r="A4" s="108"/>
      <c r="B4" t="s">
        <v>2372</v>
      </c>
    </row>
    <row r="5" spans="1:2" ht="27" x14ac:dyDescent="0.2">
      <c r="A5" s="212" t="s">
        <v>96</v>
      </c>
    </row>
    <row r="6" spans="1:2" x14ac:dyDescent="0.2">
      <c r="A6" s="212"/>
    </row>
    <row r="7" spans="1:2" x14ac:dyDescent="0.2">
      <c r="A7" s="212" t="s">
        <v>97</v>
      </c>
    </row>
    <row r="8" spans="1:2" x14ac:dyDescent="0.2">
      <c r="A8" s="212" t="s">
        <v>98</v>
      </c>
    </row>
    <row r="9" spans="1:2" x14ac:dyDescent="0.2">
      <c r="A9" s="212" t="s">
        <v>99</v>
      </c>
    </row>
    <row r="10" spans="1:2" x14ac:dyDescent="0.2">
      <c r="A10" s="212"/>
    </row>
    <row r="11" spans="1:2" x14ac:dyDescent="0.2">
      <c r="A11" s="212" t="s">
        <v>100</v>
      </c>
    </row>
    <row r="12" spans="1:2" x14ac:dyDescent="0.2">
      <c r="A12" s="105"/>
    </row>
    <row r="25" spans="1:1" x14ac:dyDescent="0.2">
      <c r="A25" s="54"/>
    </row>
  </sheetData>
  <phoneticPr fontId="13" type="noConversion"/>
  <hyperlinks>
    <hyperlink ref="A1" location="Index!A1" display="zurück"/>
  </hyperlinks>
  <pageMargins left="0.78740157499999996" right="0.78740157499999996" top="0.984251969" bottom="0.984251969"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Ruler="0" zoomScale="70" zoomScaleNormal="70" workbookViewId="0"/>
  </sheetViews>
  <sheetFormatPr baseColWidth="10" defaultColWidth="11.42578125" defaultRowHeight="12.75" x14ac:dyDescent="0.2"/>
  <cols>
    <col min="1" max="1" width="80.140625" customWidth="1"/>
  </cols>
  <sheetData>
    <row r="1" spans="1:2" s="5" customFormat="1" x14ac:dyDescent="0.2">
      <c r="A1" s="92" t="s">
        <v>101</v>
      </c>
    </row>
    <row r="2" spans="1:2" s="5" customFormat="1" x14ac:dyDescent="0.2">
      <c r="A2" s="92"/>
    </row>
    <row r="3" spans="1:2" ht="15" x14ac:dyDescent="0.25">
      <c r="A3" s="108" t="s">
        <v>102</v>
      </c>
    </row>
    <row r="4" spans="1:2" ht="15" x14ac:dyDescent="0.25">
      <c r="A4" s="108"/>
    </row>
    <row r="5" spans="1:2" ht="38.25" x14ac:dyDescent="0.2">
      <c r="A5" s="212" t="s">
        <v>103</v>
      </c>
      <c r="B5" s="5"/>
    </row>
    <row r="19" spans="1:1" x14ac:dyDescent="0.2">
      <c r="A19" s="54"/>
    </row>
  </sheetData>
  <phoneticPr fontId="13" type="noConversion"/>
  <hyperlinks>
    <hyperlink ref="A1" location="Index!A1" display="zurück"/>
  </hyperlinks>
  <pageMargins left="0.78740157499999996" right="0.78740157499999996" top="0.984251969" bottom="0.984251969" header="0.5" footer="0.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B82"/>
  <sheetViews>
    <sheetView showRuler="0" zoomScale="70" zoomScaleNormal="70" workbookViewId="0"/>
  </sheetViews>
  <sheetFormatPr baseColWidth="10" defaultColWidth="10.7109375" defaultRowHeight="12.75" x14ac:dyDescent="0.2"/>
  <cols>
    <col min="1" max="1" width="41" style="5" customWidth="1"/>
    <col min="2" max="2" width="23.140625" style="5" hidden="1" customWidth="1"/>
    <col min="3" max="3" width="9.85546875" style="8" customWidth="1"/>
    <col min="4" max="6" width="12.42578125" style="5" customWidth="1"/>
    <col min="7" max="9" width="11.42578125" style="5" customWidth="1"/>
    <col min="10" max="10" width="10.42578125" style="5" customWidth="1"/>
    <col min="11" max="13" width="10.7109375" style="8" customWidth="1"/>
    <col min="14" max="14" width="10.7109375" style="8"/>
    <col min="15" max="16384" width="10.7109375" style="5"/>
  </cols>
  <sheetData>
    <row r="1" spans="1:17" x14ac:dyDescent="0.2">
      <c r="A1" s="92" t="s">
        <v>104</v>
      </c>
      <c r="C1" s="5"/>
      <c r="K1" s="5"/>
      <c r="L1" s="5"/>
      <c r="M1" s="5"/>
      <c r="N1" s="5"/>
    </row>
    <row r="2" spans="1:17" x14ac:dyDescent="0.2">
      <c r="A2" s="92"/>
      <c r="C2" s="5"/>
      <c r="K2" s="5"/>
      <c r="L2" s="5"/>
      <c r="M2" s="5"/>
      <c r="N2" s="5"/>
    </row>
    <row r="3" spans="1:17" ht="13.5" x14ac:dyDescent="0.2">
      <c r="A3" s="4" t="s">
        <v>105</v>
      </c>
      <c r="C3" s="5" t="s">
        <v>106</v>
      </c>
      <c r="D3" s="5" t="s">
        <v>107</v>
      </c>
      <c r="E3" s="4">
        <v>2005</v>
      </c>
      <c r="F3" s="4">
        <v>2006</v>
      </c>
      <c r="G3" s="4">
        <v>2007</v>
      </c>
      <c r="H3" s="4">
        <v>2008</v>
      </c>
      <c r="I3" s="4">
        <v>2009</v>
      </c>
      <c r="J3" s="4">
        <v>2010</v>
      </c>
      <c r="K3" s="4">
        <v>2011</v>
      </c>
      <c r="L3" s="23" t="s">
        <v>2373</v>
      </c>
      <c r="M3" s="4">
        <v>2013</v>
      </c>
      <c r="N3" s="23" t="s">
        <v>2374</v>
      </c>
      <c r="O3" s="4">
        <v>2014</v>
      </c>
      <c r="P3" s="4">
        <v>2015</v>
      </c>
      <c r="Q3" s="306" t="s">
        <v>2375</v>
      </c>
    </row>
    <row r="4" spans="1:17" x14ac:dyDescent="0.2">
      <c r="A4" s="4"/>
      <c r="C4" s="115"/>
      <c r="D4" s="8"/>
      <c r="E4" s="4"/>
      <c r="F4" s="4"/>
      <c r="G4" s="4"/>
      <c r="H4" s="4"/>
      <c r="I4" s="4"/>
      <c r="J4" s="115"/>
      <c r="K4" s="115"/>
      <c r="O4" s="8"/>
      <c r="P4" s="8"/>
      <c r="Q4" s="307"/>
    </row>
    <row r="5" spans="1:17" x14ac:dyDescent="0.2">
      <c r="A5" s="4" t="s">
        <v>108</v>
      </c>
      <c r="D5" s="8"/>
      <c r="J5" s="8"/>
      <c r="O5" s="8"/>
      <c r="P5" s="8"/>
      <c r="Q5" s="307"/>
    </row>
    <row r="6" spans="1:17" ht="14.25" x14ac:dyDescent="0.2">
      <c r="A6" s="5" t="s">
        <v>109</v>
      </c>
      <c r="B6" s="5" t="s">
        <v>190</v>
      </c>
      <c r="D6" s="8" t="s">
        <v>110</v>
      </c>
      <c r="E6" s="169">
        <v>7499</v>
      </c>
      <c r="F6" s="169">
        <v>7895</v>
      </c>
      <c r="G6" s="169">
        <v>8712</v>
      </c>
      <c r="H6" s="169">
        <v>8980</v>
      </c>
      <c r="I6" s="156">
        <v>8558</v>
      </c>
      <c r="J6" s="156">
        <v>8736</v>
      </c>
      <c r="K6" s="156">
        <v>8599</v>
      </c>
      <c r="L6" s="19">
        <v>8576</v>
      </c>
      <c r="M6" s="19">
        <v>8470</v>
      </c>
      <c r="N6" s="19">
        <v>8575</v>
      </c>
      <c r="O6" s="68" t="s">
        <v>2376</v>
      </c>
      <c r="P6" s="19">
        <v>8224</v>
      </c>
      <c r="Q6" s="308">
        <v>8224</v>
      </c>
    </row>
    <row r="7" spans="1:17" ht="14.25" x14ac:dyDescent="0.2">
      <c r="A7" s="15" t="s">
        <v>111</v>
      </c>
      <c r="B7" s="5" t="s">
        <v>191</v>
      </c>
      <c r="C7" s="8">
        <v>1</v>
      </c>
      <c r="D7" s="8" t="s">
        <v>112</v>
      </c>
      <c r="E7" s="169">
        <v>1089</v>
      </c>
      <c r="F7" s="169">
        <v>1391</v>
      </c>
      <c r="G7" s="169">
        <v>1741</v>
      </c>
      <c r="H7" s="169">
        <v>1608</v>
      </c>
      <c r="I7" s="156">
        <v>1391</v>
      </c>
      <c r="J7" s="156">
        <v>1218</v>
      </c>
      <c r="K7" s="156">
        <v>1095</v>
      </c>
      <c r="L7" s="19">
        <v>1025</v>
      </c>
      <c r="M7" s="68" t="s">
        <v>2377</v>
      </c>
      <c r="N7" s="68" t="s">
        <v>2377</v>
      </c>
      <c r="O7" s="19">
        <v>1233</v>
      </c>
      <c r="P7" s="19">
        <v>1149</v>
      </c>
      <c r="Q7" s="308">
        <v>1149</v>
      </c>
    </row>
    <row r="8" spans="1:17" x14ac:dyDescent="0.2">
      <c r="A8" s="15"/>
      <c r="B8" s="5" t="s">
        <v>192</v>
      </c>
      <c r="D8" s="8" t="s">
        <v>113</v>
      </c>
      <c r="E8" s="5">
        <v>14.1</v>
      </c>
      <c r="F8" s="5">
        <v>17.600000000000001</v>
      </c>
      <c r="G8" s="16">
        <v>20</v>
      </c>
      <c r="H8" s="5">
        <v>17.899999999999999</v>
      </c>
      <c r="I8" s="68">
        <v>16.3</v>
      </c>
      <c r="J8" s="68">
        <v>13.9</v>
      </c>
      <c r="K8" s="68">
        <v>12.7</v>
      </c>
      <c r="L8" s="39">
        <f>L7/L6*100</f>
        <v>11.95195895522388</v>
      </c>
      <c r="M8" s="39">
        <v>13.4</v>
      </c>
      <c r="N8" s="39">
        <v>13.2</v>
      </c>
      <c r="O8" s="39">
        <v>14.7</v>
      </c>
      <c r="P8" s="39">
        <v>14</v>
      </c>
      <c r="Q8" s="309">
        <v>14</v>
      </c>
    </row>
    <row r="9" spans="1:17" x14ac:dyDescent="0.2">
      <c r="A9" s="15" t="s">
        <v>114</v>
      </c>
      <c r="B9" s="5" t="s">
        <v>193</v>
      </c>
      <c r="C9" s="8">
        <v>2</v>
      </c>
      <c r="D9" s="8" t="s">
        <v>115</v>
      </c>
      <c r="E9" s="169">
        <v>2395</v>
      </c>
      <c r="F9" s="169">
        <v>2028</v>
      </c>
      <c r="G9" s="169">
        <v>1893</v>
      </c>
      <c r="H9" s="169">
        <v>1835</v>
      </c>
      <c r="I9" s="156">
        <v>1641</v>
      </c>
      <c r="J9" s="156">
        <v>1469</v>
      </c>
      <c r="K9" s="156">
        <v>1378</v>
      </c>
      <c r="L9" s="19">
        <v>1360</v>
      </c>
      <c r="M9" s="19">
        <v>1237</v>
      </c>
      <c r="N9" s="19">
        <v>1237</v>
      </c>
      <c r="O9" s="19">
        <v>1213</v>
      </c>
      <c r="P9" s="19">
        <v>1225</v>
      </c>
      <c r="Q9" s="308">
        <v>1225</v>
      </c>
    </row>
    <row r="10" spans="1:17" x14ac:dyDescent="0.2">
      <c r="B10" s="5" t="s">
        <v>194</v>
      </c>
      <c r="D10" s="8" t="s">
        <v>116</v>
      </c>
      <c r="E10" s="5">
        <v>31.9</v>
      </c>
      <c r="F10" s="5">
        <v>25.7</v>
      </c>
      <c r="G10" s="16">
        <v>21.728650137741045</v>
      </c>
      <c r="H10" s="5">
        <v>20.399999999999999</v>
      </c>
      <c r="I10" s="68">
        <v>19.2</v>
      </c>
      <c r="J10" s="68">
        <v>16.8</v>
      </c>
      <c r="K10" s="89">
        <v>16</v>
      </c>
      <c r="L10" s="39">
        <f>L9/L6*100</f>
        <v>15.858208955223882</v>
      </c>
      <c r="M10" s="39">
        <f>M9/M6*100</f>
        <v>14.604486422668241</v>
      </c>
      <c r="N10" s="39">
        <f>N9/N6*100</f>
        <v>14.425655976676385</v>
      </c>
      <c r="O10" s="39">
        <f>O9/8371*100</f>
        <v>14.490502926770995</v>
      </c>
      <c r="P10" s="39">
        <v>14.9</v>
      </c>
      <c r="Q10" s="309">
        <v>14.9</v>
      </c>
    </row>
    <row r="11" spans="1:17" x14ac:dyDescent="0.2">
      <c r="A11" s="5" t="s">
        <v>117</v>
      </c>
      <c r="B11" s="5" t="s">
        <v>195</v>
      </c>
      <c r="D11" s="8" t="s">
        <v>118</v>
      </c>
      <c r="E11" s="169">
        <v>6694</v>
      </c>
      <c r="F11" s="156">
        <v>7072</v>
      </c>
      <c r="G11" s="156">
        <v>7846</v>
      </c>
      <c r="H11" s="156">
        <v>8168</v>
      </c>
      <c r="I11" s="156">
        <v>7837</v>
      </c>
      <c r="J11" s="156">
        <v>7806</v>
      </c>
      <c r="K11" s="156">
        <v>7691</v>
      </c>
      <c r="L11" s="19">
        <v>7717</v>
      </c>
      <c r="M11" s="19">
        <v>7229</v>
      </c>
      <c r="N11" s="19">
        <v>7664</v>
      </c>
      <c r="O11" s="19">
        <v>7654</v>
      </c>
      <c r="P11" s="8">
        <v>7348</v>
      </c>
      <c r="Q11" s="307">
        <v>7401</v>
      </c>
    </row>
    <row r="12" spans="1:17" x14ac:dyDescent="0.2">
      <c r="A12" s="15" t="s">
        <v>119</v>
      </c>
      <c r="B12" s="5" t="s">
        <v>196</v>
      </c>
      <c r="D12" s="8" t="s">
        <v>120</v>
      </c>
      <c r="E12" s="169">
        <v>3704</v>
      </c>
      <c r="F12" s="156">
        <v>3711</v>
      </c>
      <c r="G12" s="156">
        <v>3851</v>
      </c>
      <c r="H12" s="156">
        <v>3873</v>
      </c>
      <c r="I12" s="156">
        <v>4032</v>
      </c>
      <c r="J12" s="156">
        <v>4076</v>
      </c>
      <c r="K12" s="156">
        <v>4026</v>
      </c>
      <c r="L12" s="19">
        <v>4161</v>
      </c>
      <c r="M12" s="19">
        <v>3701</v>
      </c>
      <c r="N12" s="19">
        <v>4131</v>
      </c>
      <c r="O12" s="19">
        <v>4108</v>
      </c>
      <c r="P12" s="8">
        <v>4022</v>
      </c>
      <c r="Q12" s="307">
        <v>4074</v>
      </c>
    </row>
    <row r="13" spans="1:17" x14ac:dyDescent="0.2">
      <c r="A13" s="5" t="s">
        <v>121</v>
      </c>
      <c r="B13" s="5" t="s">
        <v>197</v>
      </c>
      <c r="D13" s="8" t="s">
        <v>122</v>
      </c>
      <c r="E13" s="169">
        <v>805</v>
      </c>
      <c r="F13" s="169">
        <v>823</v>
      </c>
      <c r="G13" s="169">
        <v>866</v>
      </c>
      <c r="H13" s="169">
        <v>812</v>
      </c>
      <c r="I13" s="156">
        <v>721</v>
      </c>
      <c r="J13" s="156">
        <v>930</v>
      </c>
      <c r="K13" s="156">
        <v>908</v>
      </c>
      <c r="L13" s="19">
        <v>860</v>
      </c>
      <c r="M13" s="19">
        <v>1241</v>
      </c>
      <c r="N13" s="19">
        <v>911</v>
      </c>
      <c r="O13" s="19">
        <v>803</v>
      </c>
      <c r="P13" s="8">
        <v>876</v>
      </c>
      <c r="Q13" s="307">
        <v>823</v>
      </c>
    </row>
    <row r="14" spans="1:17" x14ac:dyDescent="0.2">
      <c r="A14" s="15" t="s">
        <v>123</v>
      </c>
      <c r="B14" s="5" t="s">
        <v>198</v>
      </c>
      <c r="D14" s="8" t="s">
        <v>124</v>
      </c>
      <c r="E14" s="5">
        <v>10.7</v>
      </c>
      <c r="F14" s="5">
        <v>10.4</v>
      </c>
      <c r="G14" s="5">
        <v>9.9</v>
      </c>
      <c r="H14" s="5">
        <v>9</v>
      </c>
      <c r="I14" s="68">
        <v>8.3000000000000007</v>
      </c>
      <c r="J14" s="68">
        <v>10.7</v>
      </c>
      <c r="K14" s="68">
        <v>10.6</v>
      </c>
      <c r="L14" s="39">
        <f>L13/L6*100</f>
        <v>10.027985074626866</v>
      </c>
      <c r="M14" s="39">
        <v>14.651711924439201</v>
      </c>
      <c r="N14" s="39">
        <f>N13/N6*100</f>
        <v>10.623906705539358</v>
      </c>
      <c r="O14" s="236">
        <v>9.6</v>
      </c>
      <c r="P14" s="8">
        <v>10.7</v>
      </c>
      <c r="Q14" s="310">
        <v>10</v>
      </c>
    </row>
    <row r="15" spans="1:17" ht="14.25" x14ac:dyDescent="0.2">
      <c r="A15" s="15" t="s">
        <v>125</v>
      </c>
      <c r="B15" s="5" t="s">
        <v>199</v>
      </c>
      <c r="C15" s="8">
        <v>1</v>
      </c>
      <c r="D15" s="8" t="s">
        <v>126</v>
      </c>
      <c r="E15" s="5">
        <v>38</v>
      </c>
      <c r="F15" s="5">
        <v>54.2</v>
      </c>
      <c r="G15" s="5">
        <v>60.6</v>
      </c>
      <c r="H15" s="5">
        <v>32.700000000000003</v>
      </c>
      <c r="I15" s="5">
        <v>35</v>
      </c>
      <c r="J15" s="68">
        <v>24.4</v>
      </c>
      <c r="K15" s="68">
        <v>52</v>
      </c>
      <c r="L15" s="19">
        <v>35</v>
      </c>
      <c r="M15" s="68" t="s">
        <v>2378</v>
      </c>
      <c r="N15" s="68" t="s">
        <v>2378</v>
      </c>
      <c r="O15" s="19">
        <v>72</v>
      </c>
      <c r="P15" s="8">
        <v>57</v>
      </c>
      <c r="Q15" s="307">
        <v>57</v>
      </c>
    </row>
    <row r="16" spans="1:17" x14ac:dyDescent="0.2">
      <c r="B16" s="5" t="s">
        <v>200</v>
      </c>
      <c r="D16" s="8" t="s">
        <v>127</v>
      </c>
      <c r="E16" s="5">
        <v>4.7</v>
      </c>
      <c r="F16" s="16">
        <v>6.6</v>
      </c>
      <c r="G16" s="16">
        <v>7</v>
      </c>
      <c r="H16" s="16">
        <v>4</v>
      </c>
      <c r="I16" s="68">
        <v>4.9000000000000004</v>
      </c>
      <c r="J16" s="68">
        <v>2.6</v>
      </c>
      <c r="K16" s="68">
        <v>5.7</v>
      </c>
      <c r="L16" s="39">
        <f>L15/L13*100</f>
        <v>4.0697674418604652</v>
      </c>
      <c r="M16" s="39">
        <v>4.8</v>
      </c>
      <c r="N16" s="39">
        <v>6.6</v>
      </c>
      <c r="O16" s="39">
        <v>9</v>
      </c>
      <c r="P16" s="8">
        <v>6.5</v>
      </c>
      <c r="Q16" s="307">
        <v>6.9</v>
      </c>
    </row>
    <row r="17" spans="1:22" x14ac:dyDescent="0.2">
      <c r="A17" s="5" t="s">
        <v>128</v>
      </c>
      <c r="B17" s="5" t="s">
        <v>201</v>
      </c>
      <c r="D17" s="8" t="s">
        <v>129</v>
      </c>
      <c r="E17" s="169">
        <v>811</v>
      </c>
      <c r="F17" s="169">
        <v>837</v>
      </c>
      <c r="G17" s="169">
        <v>909</v>
      </c>
      <c r="H17" s="169">
        <v>825</v>
      </c>
      <c r="I17" s="156">
        <v>728</v>
      </c>
      <c r="J17" s="156">
        <v>910</v>
      </c>
      <c r="K17" s="156">
        <v>904</v>
      </c>
      <c r="L17" s="19">
        <v>772</v>
      </c>
      <c r="M17" s="19">
        <v>1751</v>
      </c>
      <c r="N17" s="19">
        <v>626</v>
      </c>
      <c r="O17" s="19">
        <v>638</v>
      </c>
      <c r="P17" s="8">
        <v>631</v>
      </c>
      <c r="Q17" s="307">
        <v>645</v>
      </c>
    </row>
    <row r="18" spans="1:22" x14ac:dyDescent="0.2">
      <c r="A18" s="5" t="s">
        <v>130</v>
      </c>
      <c r="B18" s="5" t="s">
        <v>202</v>
      </c>
      <c r="D18" s="8" t="s">
        <v>131</v>
      </c>
      <c r="E18" s="169">
        <v>3603</v>
      </c>
      <c r="F18" s="169">
        <v>3247</v>
      </c>
      <c r="G18" s="169">
        <v>-3312</v>
      </c>
      <c r="H18" s="169">
        <v>8281</v>
      </c>
      <c r="I18" s="156">
        <v>-357</v>
      </c>
      <c r="J18" s="156">
        <v>-2271</v>
      </c>
      <c r="K18" s="156">
        <v>19703</v>
      </c>
      <c r="L18" s="19">
        <v>13424</v>
      </c>
      <c r="M18" s="19">
        <v>-367</v>
      </c>
      <c r="N18" s="19">
        <v>-367</v>
      </c>
      <c r="O18" s="19">
        <v>-1925</v>
      </c>
      <c r="P18" s="8">
        <v>-2990</v>
      </c>
      <c r="Q18" s="307">
        <v>-2990</v>
      </c>
    </row>
    <row r="19" spans="1:22" ht="14.25" x14ac:dyDescent="0.2">
      <c r="A19" s="5" t="s">
        <v>132</v>
      </c>
      <c r="B19" s="5" t="s">
        <v>203</v>
      </c>
      <c r="C19" s="8" t="s">
        <v>133</v>
      </c>
      <c r="D19" s="8" t="s">
        <v>134</v>
      </c>
      <c r="E19" s="169">
        <v>532</v>
      </c>
      <c r="F19" s="169">
        <v>532</v>
      </c>
      <c r="G19" s="169">
        <v>559</v>
      </c>
      <c r="H19" s="169">
        <v>416</v>
      </c>
      <c r="I19" s="156">
        <v>272</v>
      </c>
      <c r="J19" s="156">
        <v>452</v>
      </c>
      <c r="K19" s="156">
        <v>390</v>
      </c>
      <c r="L19" s="19">
        <v>269</v>
      </c>
      <c r="M19" s="68" t="s">
        <v>2379</v>
      </c>
      <c r="N19" s="68" t="s">
        <v>2379</v>
      </c>
      <c r="O19" s="8">
        <v>207</v>
      </c>
      <c r="P19" s="8">
        <v>169</v>
      </c>
      <c r="Q19" s="307">
        <v>169</v>
      </c>
    </row>
    <row r="20" spans="1:22" x14ac:dyDescent="0.2">
      <c r="D20" s="8"/>
      <c r="I20" s="68"/>
      <c r="J20" s="8"/>
      <c r="O20" s="8"/>
      <c r="P20" s="8"/>
      <c r="Q20" s="307"/>
    </row>
    <row r="21" spans="1:22" x14ac:dyDescent="0.2">
      <c r="A21" s="4" t="s">
        <v>135</v>
      </c>
      <c r="D21" s="68"/>
      <c r="I21" s="68"/>
      <c r="J21" s="8"/>
      <c r="L21" s="68"/>
      <c r="M21" s="68"/>
      <c r="N21" s="68"/>
      <c r="O21" s="68"/>
      <c r="P21" s="68"/>
      <c r="Q21" s="311"/>
    </row>
    <row r="22" spans="1:22" x14ac:dyDescent="0.2">
      <c r="D22" s="68"/>
      <c r="I22" s="68"/>
      <c r="J22" s="8"/>
      <c r="L22" s="68"/>
      <c r="M22" s="68"/>
      <c r="N22" s="68"/>
      <c r="O22" s="68"/>
      <c r="P22" s="68"/>
      <c r="Q22" s="311"/>
    </row>
    <row r="23" spans="1:22" x14ac:dyDescent="0.2">
      <c r="A23" s="90" t="s">
        <v>136</v>
      </c>
      <c r="D23" s="68"/>
      <c r="I23" s="68"/>
      <c r="J23" s="8"/>
      <c r="L23" s="68"/>
      <c r="M23" s="68"/>
      <c r="N23" s="68"/>
      <c r="O23" s="68"/>
      <c r="P23" s="68"/>
      <c r="Q23" s="311"/>
    </row>
    <row r="24" spans="1:22" x14ac:dyDescent="0.2">
      <c r="A24" s="90" t="s">
        <v>137</v>
      </c>
      <c r="D24" s="68"/>
      <c r="H24" s="8"/>
      <c r="I24" s="68"/>
      <c r="J24" s="8"/>
      <c r="L24" s="68"/>
      <c r="M24" s="68"/>
      <c r="N24" s="68"/>
      <c r="O24" s="68"/>
      <c r="P24" s="68"/>
      <c r="Q24" s="311"/>
    </row>
    <row r="25" spans="1:22" x14ac:dyDescent="0.2">
      <c r="A25" s="5" t="s">
        <v>138</v>
      </c>
      <c r="B25" s="5" t="s">
        <v>204</v>
      </c>
      <c r="D25" s="8" t="s">
        <v>139</v>
      </c>
      <c r="E25" s="171">
        <v>3178</v>
      </c>
      <c r="F25" s="171">
        <v>3028</v>
      </c>
      <c r="G25" s="171">
        <v>3008</v>
      </c>
      <c r="H25" s="171">
        <v>2916</v>
      </c>
      <c r="I25" s="156">
        <v>2808</v>
      </c>
      <c r="J25" s="156">
        <v>2619</v>
      </c>
      <c r="K25" s="156">
        <v>3141</v>
      </c>
      <c r="L25" s="177">
        <v>3102</v>
      </c>
      <c r="M25" s="19">
        <v>2959</v>
      </c>
      <c r="N25" s="19">
        <v>2959</v>
      </c>
      <c r="O25" s="8">
        <v>2887</v>
      </c>
      <c r="P25" s="8">
        <v>2820</v>
      </c>
      <c r="Q25" s="307">
        <v>2820</v>
      </c>
    </row>
    <row r="26" spans="1:22" x14ac:dyDescent="0.2">
      <c r="A26" s="15" t="s">
        <v>140</v>
      </c>
      <c r="B26" s="5" t="s">
        <v>205</v>
      </c>
      <c r="C26" s="8">
        <v>2</v>
      </c>
      <c r="D26" s="8" t="s">
        <v>141</v>
      </c>
      <c r="E26" s="8">
        <v>68.3</v>
      </c>
      <c r="F26" s="8">
        <v>59.5</v>
      </c>
      <c r="G26" s="8">
        <v>56.800000000000004</v>
      </c>
      <c r="H26" s="8">
        <v>58.1</v>
      </c>
      <c r="I26" s="68">
        <v>53.5</v>
      </c>
      <c r="J26" s="68">
        <v>39.1</v>
      </c>
      <c r="K26" s="89">
        <v>34</v>
      </c>
      <c r="L26" s="165">
        <v>34.4</v>
      </c>
      <c r="M26" s="39">
        <v>33</v>
      </c>
      <c r="N26" s="39">
        <v>33</v>
      </c>
      <c r="O26" s="8">
        <v>33.4</v>
      </c>
      <c r="P26" s="8">
        <v>34.799999999999997</v>
      </c>
      <c r="Q26" s="307">
        <v>34.799999999999997</v>
      </c>
    </row>
    <row r="27" spans="1:22" x14ac:dyDescent="0.2">
      <c r="A27" s="5" t="s">
        <v>142</v>
      </c>
      <c r="B27" s="5" t="s">
        <v>206</v>
      </c>
      <c r="D27" s="8" t="s">
        <v>143</v>
      </c>
      <c r="E27" s="8">
        <v>218</v>
      </c>
      <c r="F27" s="8">
        <v>383</v>
      </c>
      <c r="G27" s="8">
        <v>236</v>
      </c>
      <c r="H27" s="8">
        <v>249</v>
      </c>
      <c r="I27" s="68">
        <v>198</v>
      </c>
      <c r="J27" s="68">
        <v>199</v>
      </c>
      <c r="K27" s="68">
        <v>251</v>
      </c>
      <c r="L27" s="165">
        <v>346</v>
      </c>
      <c r="M27" s="19">
        <v>491</v>
      </c>
      <c r="N27" s="19">
        <v>324</v>
      </c>
      <c r="O27" s="8">
        <v>334</v>
      </c>
      <c r="P27" s="8">
        <v>383</v>
      </c>
      <c r="Q27" s="307">
        <v>358</v>
      </c>
    </row>
    <row r="28" spans="1:22" x14ac:dyDescent="0.2">
      <c r="D28" s="68"/>
      <c r="H28" s="8"/>
      <c r="I28" s="8"/>
      <c r="J28" s="8"/>
      <c r="L28" s="68"/>
      <c r="M28" s="170"/>
      <c r="N28" s="170"/>
      <c r="O28" s="68"/>
      <c r="P28" s="68"/>
      <c r="Q28" s="311"/>
    </row>
    <row r="29" spans="1:22" x14ac:dyDescent="0.2">
      <c r="A29" s="90" t="s">
        <v>144</v>
      </c>
      <c r="B29" s="4"/>
      <c r="C29" s="68"/>
      <c r="D29" s="68"/>
      <c r="H29" s="8"/>
      <c r="I29" s="68"/>
      <c r="J29" s="68"/>
      <c r="K29" s="68"/>
      <c r="L29" s="68"/>
      <c r="M29" s="170"/>
      <c r="N29" s="170"/>
      <c r="O29" s="68"/>
      <c r="P29" s="68"/>
      <c r="Q29" s="311"/>
    </row>
    <row r="30" spans="1:22" x14ac:dyDescent="0.2">
      <c r="A30" s="5" t="s">
        <v>145</v>
      </c>
      <c r="B30" s="45" t="s">
        <v>207</v>
      </c>
      <c r="C30" s="68">
        <v>5</v>
      </c>
      <c r="D30" s="8" t="s">
        <v>146</v>
      </c>
      <c r="E30" s="8" t="s">
        <v>2380</v>
      </c>
      <c r="F30" s="8" t="s">
        <v>2380</v>
      </c>
      <c r="G30" s="5">
        <v>692</v>
      </c>
      <c r="H30" s="8">
        <v>708</v>
      </c>
      <c r="I30" s="68">
        <v>696</v>
      </c>
      <c r="J30" s="68">
        <v>665</v>
      </c>
      <c r="K30" s="68">
        <v>549</v>
      </c>
      <c r="L30" s="165">
        <v>549</v>
      </c>
      <c r="M30" s="19">
        <v>616</v>
      </c>
      <c r="N30" s="19">
        <v>616</v>
      </c>
      <c r="O30" s="8">
        <v>659</v>
      </c>
      <c r="P30" s="8">
        <v>609</v>
      </c>
      <c r="Q30" s="307">
        <v>609</v>
      </c>
      <c r="T30" s="4"/>
      <c r="U30" s="4"/>
      <c r="V30" s="4"/>
    </row>
    <row r="31" spans="1:22" x14ac:dyDescent="0.2">
      <c r="A31" s="5" t="s">
        <v>147</v>
      </c>
      <c r="B31" s="45" t="s">
        <v>208</v>
      </c>
      <c r="C31" s="68">
        <v>5</v>
      </c>
      <c r="D31" s="8" t="s">
        <v>148</v>
      </c>
      <c r="E31" s="8" t="s">
        <v>2380</v>
      </c>
      <c r="F31" s="8" t="s">
        <v>2380</v>
      </c>
      <c r="G31" s="5">
        <v>-1</v>
      </c>
      <c r="H31" s="8">
        <v>9</v>
      </c>
      <c r="I31" s="68">
        <v>-25</v>
      </c>
      <c r="J31" s="68">
        <v>7</v>
      </c>
      <c r="K31" s="68">
        <v>11</v>
      </c>
      <c r="L31" s="165">
        <v>3</v>
      </c>
      <c r="M31" s="19">
        <v>15</v>
      </c>
      <c r="N31" s="19">
        <v>5</v>
      </c>
      <c r="O31" s="8">
        <v>12</v>
      </c>
      <c r="P31" s="8">
        <v>16</v>
      </c>
      <c r="Q31" s="307">
        <v>15</v>
      </c>
      <c r="T31" s="50"/>
      <c r="U31" s="50"/>
      <c r="V31" s="50"/>
    </row>
    <row r="32" spans="1:22" x14ac:dyDescent="0.2">
      <c r="D32" s="68"/>
      <c r="H32" s="8"/>
      <c r="I32" s="8"/>
      <c r="J32" s="8"/>
      <c r="L32" s="68"/>
      <c r="M32" s="170"/>
      <c r="N32" s="170"/>
      <c r="O32" s="68"/>
      <c r="P32" s="68"/>
      <c r="Q32" s="311"/>
    </row>
    <row r="33" spans="1:28" x14ac:dyDescent="0.2">
      <c r="A33" s="90" t="s">
        <v>149</v>
      </c>
      <c r="C33" s="68"/>
      <c r="D33" s="68"/>
      <c r="H33" s="8"/>
      <c r="I33" s="68"/>
      <c r="J33" s="68"/>
      <c r="K33" s="68"/>
      <c r="L33" s="68"/>
      <c r="M33" s="170"/>
      <c r="N33" s="170"/>
      <c r="O33" s="68"/>
      <c r="P33" s="68"/>
      <c r="Q33" s="311"/>
    </row>
    <row r="34" spans="1:28" x14ac:dyDescent="0.2">
      <c r="A34" s="5" t="s">
        <v>150</v>
      </c>
      <c r="B34" s="5" t="s">
        <v>209</v>
      </c>
      <c r="C34" s="68"/>
      <c r="D34" s="8" t="s">
        <v>151</v>
      </c>
      <c r="E34" s="169">
        <v>1875</v>
      </c>
      <c r="F34" s="169">
        <v>1651</v>
      </c>
      <c r="G34" s="169">
        <v>1736</v>
      </c>
      <c r="H34" s="312">
        <v>1337</v>
      </c>
      <c r="I34" s="156">
        <v>1359</v>
      </c>
      <c r="J34" s="156">
        <v>1769</v>
      </c>
      <c r="K34" s="156">
        <v>1706</v>
      </c>
      <c r="L34" s="177">
        <v>1509</v>
      </c>
      <c r="M34" s="19">
        <v>1592</v>
      </c>
      <c r="N34" s="19">
        <v>1697</v>
      </c>
      <c r="O34" s="19">
        <v>1663</v>
      </c>
      <c r="P34" s="8">
        <v>1601</v>
      </c>
      <c r="Q34" s="307">
        <v>1601</v>
      </c>
    </row>
    <row r="35" spans="1:28" x14ac:dyDescent="0.2">
      <c r="A35" s="149" t="s">
        <v>152</v>
      </c>
      <c r="B35" s="76" t="s">
        <v>210</v>
      </c>
      <c r="C35" s="68"/>
      <c r="D35" s="8" t="s">
        <v>153</v>
      </c>
      <c r="E35" s="68" t="s">
        <v>2381</v>
      </c>
      <c r="F35" s="68" t="s">
        <v>2381</v>
      </c>
      <c r="G35" s="68" t="s">
        <v>2381</v>
      </c>
      <c r="H35" s="56" t="s">
        <v>2381</v>
      </c>
      <c r="I35" s="68" t="s">
        <v>2381</v>
      </c>
      <c r="J35" s="68" t="s">
        <v>2381</v>
      </c>
      <c r="K35" s="68">
        <v>18.2</v>
      </c>
      <c r="L35" s="165">
        <v>17.3</v>
      </c>
      <c r="M35" s="39">
        <v>16.5</v>
      </c>
      <c r="N35" s="39">
        <v>15.5</v>
      </c>
      <c r="O35" s="26">
        <v>15</v>
      </c>
      <c r="P35" s="8">
        <v>15.2</v>
      </c>
      <c r="Q35" s="307">
        <v>15.2</v>
      </c>
    </row>
    <row r="36" spans="1:28" x14ac:dyDescent="0.2">
      <c r="A36" s="15" t="s">
        <v>154</v>
      </c>
      <c r="B36" s="5" t="s">
        <v>211</v>
      </c>
      <c r="C36" s="68"/>
      <c r="D36" s="8" t="s">
        <v>155</v>
      </c>
      <c r="E36" s="5">
        <v>390</v>
      </c>
      <c r="F36" s="5">
        <v>405</v>
      </c>
      <c r="G36" s="5">
        <v>420</v>
      </c>
      <c r="H36" s="56">
        <v>444</v>
      </c>
      <c r="I36" s="68">
        <v>462</v>
      </c>
      <c r="J36" s="68">
        <v>482</v>
      </c>
      <c r="K36" s="68">
        <v>495</v>
      </c>
      <c r="L36" s="165">
        <v>498</v>
      </c>
      <c r="M36" s="19">
        <v>497</v>
      </c>
      <c r="N36" s="19">
        <v>497</v>
      </c>
      <c r="O36" s="19">
        <v>509</v>
      </c>
      <c r="P36" s="8">
        <v>480</v>
      </c>
      <c r="Q36" s="307">
        <v>480</v>
      </c>
    </row>
    <row r="37" spans="1:28" x14ac:dyDescent="0.2">
      <c r="A37" s="5" t="s">
        <v>156</v>
      </c>
      <c r="B37" s="5" t="s">
        <v>212</v>
      </c>
      <c r="C37" s="68"/>
      <c r="D37" s="8" t="s">
        <v>157</v>
      </c>
      <c r="E37" s="5">
        <v>27</v>
      </c>
      <c r="F37" s="5">
        <v>-111</v>
      </c>
      <c r="G37" s="5">
        <v>-25</v>
      </c>
      <c r="H37" s="56">
        <v>-95</v>
      </c>
      <c r="I37" s="68">
        <v>-113</v>
      </c>
      <c r="J37" s="68">
        <v>-108</v>
      </c>
      <c r="K37" s="68">
        <v>-151</v>
      </c>
      <c r="L37" s="165">
        <v>-307</v>
      </c>
      <c r="M37" s="19">
        <v>-110</v>
      </c>
      <c r="N37" s="19">
        <v>-91</v>
      </c>
      <c r="O37" s="19">
        <v>-100</v>
      </c>
      <c r="P37" s="8">
        <v>-100</v>
      </c>
      <c r="Q37" s="307">
        <v>-110</v>
      </c>
    </row>
    <row r="38" spans="1:28" x14ac:dyDescent="0.2">
      <c r="H38" s="8"/>
      <c r="I38" s="8"/>
      <c r="J38" s="8"/>
      <c r="L38" s="5"/>
      <c r="M38" s="18"/>
      <c r="N38" s="18"/>
      <c r="Q38" s="313"/>
    </row>
    <row r="39" spans="1:28" x14ac:dyDescent="0.2">
      <c r="A39" s="90" t="s">
        <v>158</v>
      </c>
      <c r="D39" s="68"/>
      <c r="H39" s="8"/>
      <c r="I39" s="8"/>
      <c r="J39" s="8"/>
      <c r="L39" s="68"/>
      <c r="M39" s="170"/>
      <c r="N39" s="170"/>
      <c r="O39" s="68"/>
      <c r="P39" s="68"/>
      <c r="Q39" s="311"/>
    </row>
    <row r="40" spans="1:28" x14ac:dyDescent="0.2">
      <c r="A40" s="90" t="s">
        <v>159</v>
      </c>
      <c r="D40" s="68"/>
      <c r="E40" s="8"/>
      <c r="F40" s="8"/>
      <c r="G40" s="8"/>
      <c r="H40" s="8"/>
      <c r="I40" s="68"/>
      <c r="J40" s="8"/>
      <c r="L40" s="68"/>
      <c r="M40" s="170"/>
      <c r="N40" s="170"/>
      <c r="O40" s="68"/>
      <c r="P40" s="68"/>
      <c r="Q40" s="311"/>
    </row>
    <row r="41" spans="1:28" x14ac:dyDescent="0.2">
      <c r="A41" s="5" t="s">
        <v>160</v>
      </c>
      <c r="B41" s="5" t="s">
        <v>213</v>
      </c>
      <c r="D41" s="8" t="s">
        <v>161</v>
      </c>
      <c r="E41" s="171">
        <v>1368</v>
      </c>
      <c r="F41" s="171">
        <v>1375</v>
      </c>
      <c r="G41" s="171">
        <v>1461</v>
      </c>
      <c r="H41" s="171">
        <v>1516</v>
      </c>
      <c r="I41" s="156">
        <v>1488</v>
      </c>
      <c r="J41" s="156">
        <v>1478</v>
      </c>
      <c r="K41" s="156">
        <v>1501</v>
      </c>
      <c r="L41" s="177">
        <v>1535</v>
      </c>
      <c r="M41" s="19">
        <v>1581</v>
      </c>
      <c r="N41" s="19">
        <v>1581</v>
      </c>
      <c r="O41" s="19">
        <v>1562</v>
      </c>
      <c r="P41" s="8">
        <v>1552</v>
      </c>
      <c r="Q41" s="307">
        <v>1552</v>
      </c>
    </row>
    <row r="42" spans="1:28" x14ac:dyDescent="0.2">
      <c r="A42" s="5" t="s">
        <v>162</v>
      </c>
      <c r="B42" s="5" t="s">
        <v>214</v>
      </c>
      <c r="D42" s="8" t="s">
        <v>163</v>
      </c>
      <c r="E42" s="171">
        <v>87</v>
      </c>
      <c r="F42" s="171">
        <v>93</v>
      </c>
      <c r="G42" s="171">
        <v>76</v>
      </c>
      <c r="H42" s="171">
        <v>39</v>
      </c>
      <c r="I42" s="156">
        <v>45</v>
      </c>
      <c r="J42" s="156">
        <v>164</v>
      </c>
      <c r="K42" s="156">
        <v>162</v>
      </c>
      <c r="L42" s="177">
        <v>149</v>
      </c>
      <c r="M42" s="19">
        <v>189</v>
      </c>
      <c r="N42" s="19">
        <v>133</v>
      </c>
      <c r="O42" s="19">
        <v>141</v>
      </c>
      <c r="P42" s="8">
        <v>152</v>
      </c>
      <c r="Q42" s="307">
        <v>145</v>
      </c>
    </row>
    <row r="43" spans="1:28" x14ac:dyDescent="0.2">
      <c r="D43" s="68"/>
      <c r="E43" s="169"/>
      <c r="F43" s="169"/>
      <c r="G43" s="169"/>
      <c r="H43" s="171"/>
      <c r="I43" s="171"/>
      <c r="J43" s="171"/>
      <c r="K43" s="171"/>
      <c r="L43" s="156"/>
      <c r="M43" s="170"/>
      <c r="N43" s="170"/>
      <c r="O43" s="170"/>
      <c r="P43" s="68"/>
      <c r="Q43" s="311"/>
    </row>
    <row r="44" spans="1:28" x14ac:dyDescent="0.2">
      <c r="A44" s="90" t="s">
        <v>164</v>
      </c>
      <c r="D44" s="68"/>
      <c r="E44" s="169"/>
      <c r="F44" s="169"/>
      <c r="G44" s="169"/>
      <c r="H44" s="171"/>
      <c r="I44" s="156"/>
      <c r="J44" s="171"/>
      <c r="K44" s="171"/>
      <c r="L44" s="156"/>
      <c r="M44" s="170"/>
      <c r="N44" s="170"/>
      <c r="O44" s="170"/>
      <c r="P44" s="68"/>
      <c r="Q44" s="311"/>
    </row>
    <row r="45" spans="1:28" x14ac:dyDescent="0.2">
      <c r="A45" s="90" t="s">
        <v>165</v>
      </c>
      <c r="E45" s="169"/>
      <c r="F45" s="169"/>
      <c r="G45" s="169"/>
      <c r="H45" s="171"/>
      <c r="I45" s="156"/>
      <c r="J45" s="171"/>
      <c r="K45" s="171"/>
      <c r="L45" s="169"/>
      <c r="M45" s="18"/>
      <c r="N45" s="18"/>
      <c r="O45" s="18"/>
      <c r="Q45" s="313"/>
      <c r="AA45" s="55"/>
      <c r="AB45" s="55"/>
    </row>
    <row r="46" spans="1:28" ht="14.25" x14ac:dyDescent="0.2">
      <c r="A46" s="5" t="s">
        <v>166</v>
      </c>
      <c r="B46" s="5" t="s">
        <v>215</v>
      </c>
      <c r="D46" s="8" t="s">
        <v>167</v>
      </c>
      <c r="E46" s="168">
        <v>1529</v>
      </c>
      <c r="F46" s="168">
        <v>1587</v>
      </c>
      <c r="G46" s="168">
        <v>1937</v>
      </c>
      <c r="H46" s="214">
        <v>2191</v>
      </c>
      <c r="I46" s="156">
        <v>2160</v>
      </c>
      <c r="J46" s="156">
        <v>2389</v>
      </c>
      <c r="K46" s="156">
        <v>2451</v>
      </c>
      <c r="L46" s="177">
        <v>2356</v>
      </c>
      <c r="M46" s="19">
        <v>2377</v>
      </c>
      <c r="N46" s="19">
        <v>2377</v>
      </c>
      <c r="O46" s="68" t="s">
        <v>2382</v>
      </c>
      <c r="P46" s="8">
        <v>2143</v>
      </c>
      <c r="Q46" s="307">
        <v>2143</v>
      </c>
      <c r="AA46" s="55"/>
      <c r="AB46" s="55"/>
    </row>
    <row r="47" spans="1:28" x14ac:dyDescent="0.2">
      <c r="A47" s="5" t="s">
        <v>168</v>
      </c>
      <c r="B47" s="5" t="s">
        <v>216</v>
      </c>
      <c r="D47" s="8" t="s">
        <v>169</v>
      </c>
      <c r="E47" s="168">
        <v>312</v>
      </c>
      <c r="F47" s="168">
        <v>245</v>
      </c>
      <c r="G47" s="168">
        <v>318</v>
      </c>
      <c r="H47" s="214">
        <v>229</v>
      </c>
      <c r="I47" s="156">
        <v>441</v>
      </c>
      <c r="J47" s="156">
        <v>571</v>
      </c>
      <c r="K47" s="156">
        <v>591</v>
      </c>
      <c r="L47" s="177">
        <v>623</v>
      </c>
      <c r="M47" s="19">
        <v>588</v>
      </c>
      <c r="N47" s="19">
        <v>537</v>
      </c>
      <c r="O47" s="19">
        <v>382</v>
      </c>
      <c r="P47" s="8">
        <v>463</v>
      </c>
      <c r="Q47" s="307">
        <v>459</v>
      </c>
      <c r="R47" s="27"/>
      <c r="S47" s="27"/>
      <c r="AA47" s="55"/>
      <c r="AB47" s="57"/>
    </row>
    <row r="48" spans="1:28" x14ac:dyDescent="0.2">
      <c r="D48" s="8"/>
      <c r="H48" s="8"/>
      <c r="I48" s="8"/>
      <c r="J48" s="8"/>
      <c r="M48" s="19"/>
      <c r="N48" s="19"/>
      <c r="O48" s="19"/>
      <c r="P48" s="8"/>
      <c r="Q48" s="307"/>
    </row>
    <row r="49" spans="1:18" x14ac:dyDescent="0.2">
      <c r="A49" s="90" t="s">
        <v>170</v>
      </c>
      <c r="C49" s="68"/>
      <c r="D49" s="8"/>
      <c r="H49" s="56"/>
      <c r="I49" s="68"/>
      <c r="J49" s="68"/>
      <c r="K49" s="68"/>
      <c r="M49" s="19"/>
      <c r="N49" s="19"/>
      <c r="O49" s="19"/>
      <c r="P49" s="8"/>
      <c r="Q49" s="307"/>
    </row>
    <row r="50" spans="1:18" x14ac:dyDescent="0.2">
      <c r="A50" s="90" t="s">
        <v>171</v>
      </c>
      <c r="D50" s="8"/>
      <c r="H50" s="8"/>
      <c r="I50" s="68"/>
      <c r="J50" s="8"/>
      <c r="M50" s="19"/>
      <c r="N50" s="19"/>
      <c r="O50" s="19"/>
      <c r="P50" s="8"/>
      <c r="Q50" s="307"/>
    </row>
    <row r="51" spans="1:18" x14ac:dyDescent="0.2">
      <c r="A51" s="5" t="s">
        <v>172</v>
      </c>
      <c r="B51" s="5" t="s">
        <v>217</v>
      </c>
      <c r="D51" s="8" t="s">
        <v>173</v>
      </c>
      <c r="E51" s="8">
        <v>559</v>
      </c>
      <c r="F51" s="8">
        <v>579</v>
      </c>
      <c r="G51" s="8">
        <v>585</v>
      </c>
      <c r="H51" s="8">
        <v>604</v>
      </c>
      <c r="I51" s="68">
        <v>640</v>
      </c>
      <c r="J51" s="68">
        <v>702</v>
      </c>
      <c r="K51" s="68">
        <v>719</v>
      </c>
      <c r="L51" s="165">
        <v>778</v>
      </c>
      <c r="M51" s="19">
        <v>812</v>
      </c>
      <c r="N51" s="19">
        <v>812</v>
      </c>
      <c r="O51" s="19">
        <v>835</v>
      </c>
      <c r="P51" s="8">
        <v>849</v>
      </c>
      <c r="Q51" s="307">
        <v>849</v>
      </c>
    </row>
    <row r="52" spans="1:18" x14ac:dyDescent="0.2">
      <c r="A52" s="15" t="s">
        <v>174</v>
      </c>
      <c r="B52" s="5" t="s">
        <v>218</v>
      </c>
      <c r="D52" s="8" t="s">
        <v>175</v>
      </c>
      <c r="E52" s="8">
        <v>3.2</v>
      </c>
      <c r="F52" s="8">
        <v>4.7</v>
      </c>
      <c r="G52" s="8">
        <v>5.6</v>
      </c>
      <c r="H52" s="8">
        <v>5.4</v>
      </c>
      <c r="I52" s="68">
        <v>7.2</v>
      </c>
      <c r="J52" s="68">
        <v>9.3000000000000007</v>
      </c>
      <c r="K52" s="89">
        <v>9</v>
      </c>
      <c r="L52" s="165">
        <v>10.9</v>
      </c>
      <c r="M52" s="39">
        <v>12</v>
      </c>
      <c r="N52" s="39">
        <v>12</v>
      </c>
      <c r="O52" s="39">
        <v>13.2</v>
      </c>
      <c r="P52" s="8"/>
      <c r="Q52" s="307"/>
    </row>
    <row r="53" spans="1:18" x14ac:dyDescent="0.2">
      <c r="A53" s="5" t="s">
        <v>176</v>
      </c>
      <c r="B53" s="5" t="s">
        <v>219</v>
      </c>
      <c r="D53" s="8" t="s">
        <v>177</v>
      </c>
      <c r="E53" s="8">
        <v>29</v>
      </c>
      <c r="F53" s="8">
        <v>28</v>
      </c>
      <c r="G53" s="8">
        <v>32</v>
      </c>
      <c r="H53" s="8">
        <v>27</v>
      </c>
      <c r="I53" s="68">
        <v>27</v>
      </c>
      <c r="J53" s="68">
        <v>28</v>
      </c>
      <c r="K53" s="68">
        <v>33</v>
      </c>
      <c r="L53" s="165">
        <v>35</v>
      </c>
      <c r="M53" s="19">
        <v>65</v>
      </c>
      <c r="N53" s="19">
        <v>28</v>
      </c>
      <c r="O53" s="19">
        <v>30</v>
      </c>
      <c r="P53" s="8">
        <v>33</v>
      </c>
      <c r="Q53" s="307">
        <v>29</v>
      </c>
    </row>
    <row r="54" spans="1:18" x14ac:dyDescent="0.2">
      <c r="D54" s="8"/>
      <c r="H54" s="8"/>
      <c r="I54" s="8"/>
      <c r="J54" s="8"/>
      <c r="M54" s="19"/>
      <c r="N54" s="19"/>
      <c r="O54" s="19"/>
      <c r="P54" s="8"/>
      <c r="Q54" s="307"/>
    </row>
    <row r="55" spans="1:18" x14ac:dyDescent="0.2">
      <c r="A55" s="90" t="s">
        <v>178</v>
      </c>
      <c r="H55" s="8"/>
      <c r="I55" s="8"/>
      <c r="J55" s="8"/>
      <c r="L55" s="5"/>
      <c r="M55" s="18"/>
      <c r="N55" s="18"/>
      <c r="O55" s="18"/>
      <c r="Q55" s="313"/>
    </row>
    <row r="56" spans="1:18" x14ac:dyDescent="0.2">
      <c r="A56" s="90" t="s">
        <v>179</v>
      </c>
      <c r="C56" s="68"/>
      <c r="D56" s="8"/>
      <c r="H56" s="8"/>
      <c r="I56" s="68"/>
      <c r="J56" s="68"/>
      <c r="K56" s="68"/>
      <c r="M56" s="19"/>
      <c r="N56" s="19"/>
      <c r="O56" s="19"/>
      <c r="P56" s="8"/>
      <c r="Q56" s="307"/>
      <c r="R56" s="8"/>
    </row>
    <row r="57" spans="1:18" x14ac:dyDescent="0.2">
      <c r="A57" s="5" t="s">
        <v>180</v>
      </c>
      <c r="B57" s="5" t="s">
        <v>220</v>
      </c>
      <c r="C57" s="68"/>
      <c r="D57" s="8" t="s">
        <v>181</v>
      </c>
      <c r="E57" s="156">
        <v>858</v>
      </c>
      <c r="F57" s="156">
        <v>882</v>
      </c>
      <c r="G57" s="156">
        <v>1018</v>
      </c>
      <c r="H57" s="156">
        <v>1176</v>
      </c>
      <c r="I57" s="156">
        <v>1030</v>
      </c>
      <c r="J57" s="156">
        <v>968</v>
      </c>
      <c r="K57" s="156">
        <v>945</v>
      </c>
      <c r="L57" s="177">
        <v>937</v>
      </c>
      <c r="M57" s="19">
        <v>897</v>
      </c>
      <c r="N57" s="19">
        <v>897</v>
      </c>
      <c r="O57" s="19">
        <v>886</v>
      </c>
      <c r="P57" s="8">
        <v>941</v>
      </c>
      <c r="Q57" s="307">
        <v>941</v>
      </c>
    </row>
    <row r="58" spans="1:18" x14ac:dyDescent="0.2">
      <c r="A58" s="5" t="s">
        <v>182</v>
      </c>
      <c r="B58" s="5" t="s">
        <v>221</v>
      </c>
      <c r="C58" s="68"/>
      <c r="D58" s="8" t="s">
        <v>183</v>
      </c>
      <c r="E58" s="156">
        <v>92</v>
      </c>
      <c r="F58" s="156">
        <v>136</v>
      </c>
      <c r="G58" s="156">
        <v>196</v>
      </c>
      <c r="H58" s="156">
        <v>318</v>
      </c>
      <c r="I58" s="156">
        <v>95</v>
      </c>
      <c r="J58" s="156">
        <v>20</v>
      </c>
      <c r="K58" s="156">
        <v>11</v>
      </c>
      <c r="L58" s="177">
        <v>7</v>
      </c>
      <c r="M58" s="19">
        <v>3</v>
      </c>
      <c r="N58" s="19">
        <v>-25</v>
      </c>
      <c r="O58" s="19">
        <v>4</v>
      </c>
      <c r="P58" s="8">
        <v>-71</v>
      </c>
      <c r="Q58" s="307">
        <v>-73</v>
      </c>
    </row>
    <row r="59" spans="1:18" x14ac:dyDescent="0.2">
      <c r="D59" s="8"/>
      <c r="E59" s="8"/>
      <c r="F59" s="8"/>
      <c r="G59" s="8"/>
      <c r="H59" s="8"/>
      <c r="I59" s="8"/>
      <c r="J59" s="8"/>
    </row>
    <row r="60" spans="1:18" x14ac:dyDescent="0.2">
      <c r="D60" s="8"/>
      <c r="E60" s="8"/>
      <c r="F60" s="8"/>
      <c r="G60" s="8"/>
      <c r="H60" s="8"/>
      <c r="I60" s="8"/>
      <c r="J60" s="8"/>
    </row>
    <row r="61" spans="1:18" x14ac:dyDescent="0.2">
      <c r="A61" s="4"/>
    </row>
    <row r="62" spans="1:18" s="183" customFormat="1" ht="12.75" customHeight="1" x14ac:dyDescent="0.2">
      <c r="A62" s="408" t="s">
        <v>184</v>
      </c>
      <c r="B62" s="408"/>
      <c r="C62" s="408"/>
      <c r="D62" s="408"/>
      <c r="E62" s="408"/>
      <c r="F62" s="408"/>
      <c r="G62" s="408"/>
      <c r="H62" s="408"/>
      <c r="I62" s="408"/>
      <c r="J62" s="408"/>
      <c r="K62" s="408"/>
      <c r="L62" s="408"/>
      <c r="M62" s="408"/>
      <c r="N62" s="408"/>
      <c r="O62" s="408"/>
      <c r="P62" s="408"/>
      <c r="Q62" s="408"/>
    </row>
    <row r="63" spans="1:18" s="183" customFormat="1" ht="26.1" customHeight="1" x14ac:dyDescent="0.2">
      <c r="A63" s="408" t="s">
        <v>185</v>
      </c>
      <c r="B63" s="408"/>
      <c r="C63" s="408"/>
      <c r="D63" s="408"/>
      <c r="E63" s="408"/>
      <c r="F63" s="408"/>
      <c r="G63" s="408"/>
      <c r="H63" s="408"/>
      <c r="I63" s="408"/>
      <c r="J63" s="408"/>
      <c r="K63" s="408"/>
      <c r="L63" s="408"/>
      <c r="M63" s="408"/>
      <c r="N63" s="408"/>
      <c r="O63" s="408"/>
      <c r="P63" s="408"/>
      <c r="Q63" s="408"/>
    </row>
    <row r="64" spans="1:18" s="183" customFormat="1" ht="26.1" customHeight="1" x14ac:dyDescent="0.2">
      <c r="A64" s="408" t="s">
        <v>186</v>
      </c>
      <c r="B64" s="408"/>
      <c r="C64" s="408"/>
      <c r="D64" s="408"/>
      <c r="E64" s="408"/>
      <c r="F64" s="408"/>
      <c r="G64" s="408"/>
      <c r="H64" s="408"/>
      <c r="I64" s="408"/>
      <c r="J64" s="408"/>
      <c r="K64" s="408"/>
      <c r="L64" s="408"/>
      <c r="M64" s="408"/>
      <c r="N64" s="408"/>
      <c r="O64" s="408"/>
      <c r="P64" s="408"/>
      <c r="Q64" s="408"/>
    </row>
    <row r="65" spans="1:17" s="183" customFormat="1" x14ac:dyDescent="0.2">
      <c r="A65" s="409" t="s">
        <v>187</v>
      </c>
      <c r="B65" s="409"/>
      <c r="C65" s="409"/>
      <c r="D65" s="409"/>
      <c r="E65" s="409"/>
      <c r="F65" s="409"/>
      <c r="G65" s="409"/>
      <c r="H65" s="409"/>
      <c r="I65" s="409"/>
      <c r="J65" s="409"/>
      <c r="K65" s="409"/>
      <c r="L65" s="409"/>
      <c r="M65" s="409"/>
      <c r="N65" s="409"/>
      <c r="O65" s="409"/>
      <c r="P65" s="409"/>
      <c r="Q65" s="409"/>
    </row>
    <row r="66" spans="1:17" s="183" customFormat="1" ht="12.75" customHeight="1" x14ac:dyDescent="0.2">
      <c r="A66" s="409" t="s">
        <v>188</v>
      </c>
      <c r="B66" s="409"/>
      <c r="C66" s="409"/>
      <c r="D66" s="409"/>
      <c r="E66" s="409"/>
      <c r="F66" s="409"/>
      <c r="G66" s="409"/>
      <c r="H66" s="409"/>
      <c r="I66" s="409"/>
      <c r="J66" s="409"/>
      <c r="K66" s="409"/>
      <c r="L66" s="409"/>
      <c r="M66" s="409"/>
      <c r="N66" s="409"/>
      <c r="O66" s="409"/>
      <c r="P66" s="409"/>
      <c r="Q66" s="409"/>
    </row>
    <row r="67" spans="1:17" x14ac:dyDescent="0.2">
      <c r="A67" s="185" t="s">
        <v>189</v>
      </c>
      <c r="D67" s="29"/>
      <c r="E67" s="29"/>
      <c r="F67" s="29"/>
      <c r="G67" s="29"/>
      <c r="H67" s="29"/>
      <c r="I67" s="29"/>
      <c r="J67" s="29"/>
    </row>
    <row r="68" spans="1:17" x14ac:dyDescent="0.2">
      <c r="D68" s="29"/>
      <c r="E68" s="29"/>
      <c r="F68" s="29"/>
      <c r="G68" s="29"/>
      <c r="H68" s="29"/>
      <c r="I68" s="29"/>
      <c r="J68" s="29"/>
    </row>
    <row r="69" spans="1:17" x14ac:dyDescent="0.2">
      <c r="D69" s="29"/>
      <c r="E69" s="29"/>
      <c r="F69" s="29"/>
      <c r="G69" s="29"/>
      <c r="H69" s="29"/>
      <c r="I69" s="29"/>
      <c r="J69" s="29"/>
    </row>
    <row r="70" spans="1:17" x14ac:dyDescent="0.2">
      <c r="D70" s="29"/>
      <c r="E70" s="29"/>
      <c r="F70" s="29"/>
      <c r="G70" s="29"/>
      <c r="H70" s="29"/>
      <c r="I70" s="29"/>
      <c r="J70" s="29"/>
    </row>
    <row r="71" spans="1:17" x14ac:dyDescent="0.2">
      <c r="D71" s="29"/>
      <c r="E71" s="29"/>
      <c r="F71" s="29"/>
      <c r="G71" s="29"/>
      <c r="H71" s="29"/>
      <c r="I71" s="29"/>
      <c r="J71" s="29"/>
    </row>
    <row r="72" spans="1:17" x14ac:dyDescent="0.2">
      <c r="D72" s="29"/>
      <c r="E72" s="29"/>
      <c r="F72" s="29"/>
      <c r="G72" s="29"/>
      <c r="H72" s="29"/>
      <c r="I72" s="29"/>
      <c r="J72" s="29"/>
    </row>
    <row r="73" spans="1:17" x14ac:dyDescent="0.2">
      <c r="D73" s="29"/>
      <c r="E73" s="29"/>
      <c r="F73" s="29"/>
      <c r="G73" s="29"/>
      <c r="H73" s="29"/>
      <c r="I73" s="29"/>
      <c r="J73" s="29"/>
    </row>
    <row r="74" spans="1:17" x14ac:dyDescent="0.2">
      <c r="D74" s="29"/>
      <c r="E74" s="29"/>
      <c r="F74" s="29"/>
      <c r="G74" s="29"/>
      <c r="H74" s="29"/>
      <c r="I74" s="29"/>
      <c r="J74" s="29"/>
    </row>
    <row r="76" spans="1:17" x14ac:dyDescent="0.2">
      <c r="D76" s="29"/>
      <c r="E76" s="29"/>
      <c r="F76" s="29"/>
      <c r="G76" s="29"/>
      <c r="H76" s="29"/>
      <c r="I76" s="29"/>
      <c r="J76" s="29"/>
    </row>
    <row r="77" spans="1:17" x14ac:dyDescent="0.2">
      <c r="D77" s="29"/>
      <c r="E77" s="29"/>
      <c r="F77" s="29"/>
      <c r="G77" s="29"/>
      <c r="H77" s="29"/>
      <c r="I77" s="29"/>
      <c r="J77" s="29"/>
    </row>
    <row r="78" spans="1:17" x14ac:dyDescent="0.2">
      <c r="D78" s="29"/>
      <c r="E78" s="29"/>
      <c r="F78" s="29"/>
      <c r="G78" s="29"/>
      <c r="H78" s="29"/>
      <c r="I78" s="29"/>
      <c r="J78" s="29"/>
    </row>
    <row r="79" spans="1:17" x14ac:dyDescent="0.2">
      <c r="D79" s="29"/>
      <c r="E79" s="29"/>
      <c r="F79" s="29"/>
      <c r="G79" s="29"/>
      <c r="H79" s="29"/>
      <c r="I79" s="29"/>
      <c r="J79" s="29"/>
    </row>
    <row r="80" spans="1:17" x14ac:dyDescent="0.2">
      <c r="D80" s="29"/>
      <c r="E80" s="29"/>
      <c r="F80" s="29"/>
      <c r="G80" s="29"/>
      <c r="H80" s="29"/>
      <c r="I80" s="29"/>
      <c r="J80" s="29"/>
    </row>
    <row r="81" spans="4:10" x14ac:dyDescent="0.2">
      <c r="D81" s="29"/>
      <c r="E81" s="29"/>
      <c r="F81" s="29"/>
      <c r="G81" s="29"/>
      <c r="H81" s="29"/>
      <c r="I81" s="29"/>
      <c r="J81" s="29"/>
    </row>
    <row r="82" spans="4:10" x14ac:dyDescent="0.2">
      <c r="D82" s="29"/>
      <c r="E82" s="29"/>
      <c r="F82" s="29"/>
      <c r="G82" s="29"/>
      <c r="H82" s="29"/>
      <c r="I82" s="29"/>
      <c r="J82" s="29"/>
    </row>
  </sheetData>
  <mergeCells count="5">
    <mergeCell ref="A62:Q62"/>
    <mergeCell ref="A63:Q63"/>
    <mergeCell ref="A64:Q64"/>
    <mergeCell ref="A65:Q65"/>
    <mergeCell ref="A66:Q66"/>
  </mergeCells>
  <phoneticPr fontId="13" type="noConversion"/>
  <conditionalFormatting sqref="K11 J12:K12 M11:M12 J57:M58 O57:P58 O11:P12">
    <cfRule type="cellIs" dxfId="3265" priority="56" stopIfTrue="1" operator="equal">
      <formula>"-"</formula>
    </cfRule>
    <cfRule type="containsText" dxfId="3264" priority="57" stopIfTrue="1" operator="containsText" text="leer">
      <formula>NOT(ISERROR(SEARCH("leer",J11)))</formula>
    </cfRule>
  </conditionalFormatting>
  <conditionalFormatting sqref="H35">
    <cfRule type="cellIs" dxfId="3263" priority="1" stopIfTrue="1" operator="equal">
      <formula>"-"</formula>
    </cfRule>
    <cfRule type="containsText" dxfId="3262" priority="2" stopIfTrue="1" operator="containsText" text="leer">
      <formula>NOT(ISERROR(SEARCH("leer",H35)))</formula>
    </cfRule>
  </conditionalFormatting>
  <conditionalFormatting sqref="K56:K58 K33:K37 K40:K42 K49:K53 K44:K47 K29:K31 K16:K27 K6:K14 H8 H25:H27 H10 H14 H16">
    <cfRule type="cellIs" dxfId="3261" priority="55" stopIfTrue="1" operator="equal">
      <formula>"-"</formula>
    </cfRule>
  </conditionalFormatting>
  <conditionalFormatting sqref="J57:J58 I30:J31 I34:J37 I41:J42 I46:J47 I51:J53 J13:J19 J6:J11 H8:I8 H25:J27 I6:I7 H10:I10 I9 H14:I14 I11:I13 H16:I16 I15 I17:I19">
    <cfRule type="cellIs" dxfId="3260" priority="53" stopIfTrue="1" operator="equal">
      <formula>"-"</formula>
    </cfRule>
    <cfRule type="containsText" dxfId="3259" priority="54" stopIfTrue="1" operator="containsText" text="leer">
      <formula>NOT(ISERROR(SEARCH("leer",H6)))</formula>
    </cfRule>
  </conditionalFormatting>
  <conditionalFormatting sqref="I57:I58">
    <cfRule type="cellIs" dxfId="3258" priority="51" stopIfTrue="1" operator="equal">
      <formula>"-"</formula>
    </cfRule>
    <cfRule type="containsText" dxfId="3257" priority="52" stopIfTrue="1" operator="containsText" text="leer">
      <formula>NOT(ISERROR(SEARCH("leer",I57)))</formula>
    </cfRule>
  </conditionalFormatting>
  <conditionalFormatting sqref="I57:I58">
    <cfRule type="cellIs" dxfId="3256" priority="49" stopIfTrue="1" operator="equal">
      <formula>"-"</formula>
    </cfRule>
    <cfRule type="containsText" dxfId="3255" priority="50" stopIfTrue="1" operator="containsText" text="leer">
      <formula>NOT(ISERROR(SEARCH("leer",I57)))</formula>
    </cfRule>
  </conditionalFormatting>
  <conditionalFormatting sqref="I57:I58">
    <cfRule type="cellIs" dxfId="3254" priority="47" stopIfTrue="1" operator="equal">
      <formula>"-"</formula>
    </cfRule>
    <cfRule type="containsText" dxfId="3253" priority="48" stopIfTrue="1" operator="containsText" text="leer">
      <formula>NOT(ISERROR(SEARCH("leer",I57)))</formula>
    </cfRule>
  </conditionalFormatting>
  <conditionalFormatting sqref="I57:I58">
    <cfRule type="cellIs" dxfId="3252" priority="45" stopIfTrue="1" operator="equal">
      <formula>"-"</formula>
    </cfRule>
    <cfRule type="containsText" dxfId="3251" priority="46" stopIfTrue="1" operator="containsText" text="leer">
      <formula>NOT(ISERROR(SEARCH("leer",I57)))</formula>
    </cfRule>
  </conditionalFormatting>
  <conditionalFormatting sqref="I57:I58">
    <cfRule type="cellIs" dxfId="3250" priority="43" stopIfTrue="1" operator="equal">
      <formula>"-"</formula>
    </cfRule>
    <cfRule type="containsText" dxfId="3249" priority="44" stopIfTrue="1" operator="containsText" text="leer">
      <formula>NOT(ISERROR(SEARCH("leer",I57)))</formula>
    </cfRule>
  </conditionalFormatting>
  <conditionalFormatting sqref="H30:H31">
    <cfRule type="cellIs" dxfId="3248" priority="41" stopIfTrue="1" operator="equal">
      <formula>"-"</formula>
    </cfRule>
    <cfRule type="containsText" dxfId="3247" priority="42" stopIfTrue="1" operator="containsText" text="leer">
      <formula>NOT(ISERROR(SEARCH("leer",H30)))</formula>
    </cfRule>
  </conditionalFormatting>
  <conditionalFormatting sqref="H30:H31">
    <cfRule type="cellIs" dxfId="3246" priority="40" stopIfTrue="1" operator="equal">
      <formula>"-"</formula>
    </cfRule>
  </conditionalFormatting>
  <conditionalFormatting sqref="H30:H31">
    <cfRule type="cellIs" dxfId="3245" priority="38" stopIfTrue="1" operator="equal">
      <formula>"-"</formula>
    </cfRule>
    <cfRule type="containsText" dxfId="3244" priority="39" stopIfTrue="1" operator="containsText" text="leer">
      <formula>NOT(ISERROR(SEARCH("leer",H30)))</formula>
    </cfRule>
  </conditionalFormatting>
  <conditionalFormatting sqref="H30:H31">
    <cfRule type="cellIs" dxfId="3243" priority="37" stopIfTrue="1" operator="equal">
      <formula>"-"</formula>
    </cfRule>
  </conditionalFormatting>
  <conditionalFormatting sqref="H34:H37">
    <cfRule type="cellIs" dxfId="3242" priority="35" stopIfTrue="1" operator="equal">
      <formula>"-"</formula>
    </cfRule>
    <cfRule type="containsText" dxfId="3241" priority="36" stopIfTrue="1" operator="containsText" text="leer">
      <formula>NOT(ISERROR(SEARCH("leer",H34)))</formula>
    </cfRule>
  </conditionalFormatting>
  <conditionalFormatting sqref="H34:H37">
    <cfRule type="cellIs" dxfId="3240" priority="34" stopIfTrue="1" operator="equal">
      <formula>"-"</formula>
    </cfRule>
  </conditionalFormatting>
  <conditionalFormatting sqref="H34:H37">
    <cfRule type="cellIs" dxfId="3239" priority="32" stopIfTrue="1" operator="equal">
      <formula>"-"</formula>
    </cfRule>
    <cfRule type="containsText" dxfId="3238" priority="33" stopIfTrue="1" operator="containsText" text="leer">
      <formula>NOT(ISERROR(SEARCH("leer",H34)))</formula>
    </cfRule>
  </conditionalFormatting>
  <conditionalFormatting sqref="H34:H37">
    <cfRule type="cellIs" dxfId="3237" priority="31" stopIfTrue="1" operator="equal">
      <formula>"-"</formula>
    </cfRule>
  </conditionalFormatting>
  <conditionalFormatting sqref="H41:H42">
    <cfRule type="cellIs" dxfId="3236" priority="29" stopIfTrue="1" operator="equal">
      <formula>"-"</formula>
    </cfRule>
    <cfRule type="containsText" dxfId="3235" priority="30" stopIfTrue="1" operator="containsText" text="leer">
      <formula>NOT(ISERROR(SEARCH("leer",H41)))</formula>
    </cfRule>
  </conditionalFormatting>
  <conditionalFormatting sqref="H41:H42">
    <cfRule type="cellIs" dxfId="3234" priority="28" stopIfTrue="1" operator="equal">
      <formula>"-"</formula>
    </cfRule>
  </conditionalFormatting>
  <conditionalFormatting sqref="H41:H42">
    <cfRule type="cellIs" dxfId="3233" priority="26" stopIfTrue="1" operator="equal">
      <formula>"-"</formula>
    </cfRule>
    <cfRule type="containsText" dxfId="3232" priority="27" stopIfTrue="1" operator="containsText" text="leer">
      <formula>NOT(ISERROR(SEARCH("leer",H41)))</formula>
    </cfRule>
  </conditionalFormatting>
  <conditionalFormatting sqref="H41:H42">
    <cfRule type="cellIs" dxfId="3231" priority="25" stopIfTrue="1" operator="equal">
      <formula>"-"</formula>
    </cfRule>
  </conditionalFormatting>
  <conditionalFormatting sqref="H46:H47">
    <cfRule type="cellIs" dxfId="3230" priority="23" stopIfTrue="1" operator="equal">
      <formula>"-"</formula>
    </cfRule>
    <cfRule type="containsText" dxfId="3229" priority="24" stopIfTrue="1" operator="containsText" text="leer">
      <formula>NOT(ISERROR(SEARCH("leer",H46)))</formula>
    </cfRule>
  </conditionalFormatting>
  <conditionalFormatting sqref="H46:H47">
    <cfRule type="cellIs" dxfId="3228" priority="22" stopIfTrue="1" operator="equal">
      <formula>"-"</formula>
    </cfRule>
  </conditionalFormatting>
  <conditionalFormatting sqref="H46:H47">
    <cfRule type="cellIs" dxfId="3227" priority="20" stopIfTrue="1" operator="equal">
      <formula>"-"</formula>
    </cfRule>
    <cfRule type="containsText" dxfId="3226" priority="21" stopIfTrue="1" operator="containsText" text="leer">
      <formula>NOT(ISERROR(SEARCH("leer",H46)))</formula>
    </cfRule>
  </conditionalFormatting>
  <conditionalFormatting sqref="H46:H47">
    <cfRule type="cellIs" dxfId="3225" priority="19" stopIfTrue="1" operator="equal">
      <formula>"-"</formula>
    </cfRule>
  </conditionalFormatting>
  <conditionalFormatting sqref="H51:H53">
    <cfRule type="cellIs" dxfId="3224" priority="17" stopIfTrue="1" operator="equal">
      <formula>"-"</formula>
    </cfRule>
    <cfRule type="containsText" dxfId="3223" priority="18" stopIfTrue="1" operator="containsText" text="leer">
      <formula>NOT(ISERROR(SEARCH("leer",H51)))</formula>
    </cfRule>
  </conditionalFormatting>
  <conditionalFormatting sqref="H51:H53">
    <cfRule type="cellIs" dxfId="3222" priority="16" stopIfTrue="1" operator="equal">
      <formula>"-"</formula>
    </cfRule>
  </conditionalFormatting>
  <conditionalFormatting sqref="H51:H53">
    <cfRule type="cellIs" dxfId="3221" priority="14" stopIfTrue="1" operator="equal">
      <formula>"-"</formula>
    </cfRule>
    <cfRule type="containsText" dxfId="3220" priority="15" stopIfTrue="1" operator="containsText" text="leer">
      <formula>NOT(ISERROR(SEARCH("leer",H51)))</formula>
    </cfRule>
  </conditionalFormatting>
  <conditionalFormatting sqref="H51:H53">
    <cfRule type="cellIs" dxfId="3219" priority="13" stopIfTrue="1" operator="equal">
      <formula>"-"</formula>
    </cfRule>
  </conditionalFormatting>
  <conditionalFormatting sqref="H57:H58">
    <cfRule type="cellIs" dxfId="3218" priority="11" stopIfTrue="1" operator="equal">
      <formula>"-"</formula>
    </cfRule>
    <cfRule type="containsText" dxfId="3217" priority="12" stopIfTrue="1" operator="containsText" text="leer">
      <formula>NOT(ISERROR(SEARCH("leer",H57)))</formula>
    </cfRule>
  </conditionalFormatting>
  <conditionalFormatting sqref="H57:H58">
    <cfRule type="cellIs" dxfId="3216" priority="10" stopIfTrue="1" operator="equal">
      <formula>"-"</formula>
    </cfRule>
  </conditionalFormatting>
  <conditionalFormatting sqref="H57:H58">
    <cfRule type="cellIs" dxfId="3215" priority="8" stopIfTrue="1" operator="equal">
      <formula>"-"</formula>
    </cfRule>
    <cfRule type="containsText" dxfId="3214" priority="9" stopIfTrue="1" operator="containsText" text="leer">
      <formula>NOT(ISERROR(SEARCH("leer",H57)))</formula>
    </cfRule>
  </conditionalFormatting>
  <conditionalFormatting sqref="H57:H58">
    <cfRule type="cellIs" dxfId="3213" priority="7" stopIfTrue="1" operator="equal">
      <formula>"-"</formula>
    </cfRule>
  </conditionalFormatting>
  <conditionalFormatting sqref="H35">
    <cfRule type="cellIs" dxfId="3212" priority="6" stopIfTrue="1" operator="equal">
      <formula>"-"</formula>
    </cfRule>
  </conditionalFormatting>
  <conditionalFormatting sqref="H35">
    <cfRule type="cellIs" dxfId="3211" priority="4" stopIfTrue="1" operator="equal">
      <formula>"-"</formula>
    </cfRule>
    <cfRule type="containsText" dxfId="3210" priority="5" stopIfTrue="1" operator="containsText" text="leer">
      <formula>NOT(ISERROR(SEARCH("leer",H35)))</formula>
    </cfRule>
  </conditionalFormatting>
  <conditionalFormatting sqref="H35">
    <cfRule type="cellIs" dxfId="3209" priority="3" stopIfTrue="1" operator="equal">
      <formula>"-"</formula>
    </cfRule>
  </conditionalFormatting>
  <hyperlinks>
    <hyperlink ref="A1" location="Index!A1" display="zurück"/>
  </hyperlinks>
  <pageMargins left="0.79000000000000015" right="0.79000000000000015" top="0.98" bottom="0.98" header="0.51" footer="0.51"/>
  <pageSetup paperSize="9" scale="41" orientation="portrait" horizontalDpi="4294967292" verticalDpi="4294967292"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B34"/>
  <sheetViews>
    <sheetView showRuler="0" zoomScale="70" zoomScaleNormal="70" workbookViewId="0"/>
  </sheetViews>
  <sheetFormatPr baseColWidth="10" defaultColWidth="10.7109375" defaultRowHeight="12.75" x14ac:dyDescent="0.2"/>
  <cols>
    <col min="1" max="1" width="24.7109375" style="5" customWidth="1"/>
    <col min="2" max="2" width="8.42578125" style="5" bestFit="1" customWidth="1"/>
    <col min="3" max="3" width="8.140625" style="8" bestFit="1" customWidth="1"/>
    <col min="4" max="5" width="12.28515625" style="8" customWidth="1"/>
    <col min="6" max="7" width="11.42578125" style="8" customWidth="1"/>
    <col min="8" max="8" width="9.28515625" style="8" customWidth="1"/>
    <col min="9" max="9" width="9" style="8" customWidth="1"/>
    <col min="10" max="10" width="9.7109375" style="8" customWidth="1"/>
    <col min="11" max="11" width="10" style="8" customWidth="1"/>
    <col min="12" max="12" width="9.85546875" style="8" customWidth="1"/>
    <col min="13" max="14" width="9.7109375" style="5" customWidth="1"/>
    <col min="15" max="15" width="9.28515625" style="5" customWidth="1"/>
    <col min="16" max="16384" width="10.7109375" style="5"/>
  </cols>
  <sheetData>
    <row r="1" spans="1:15" x14ac:dyDescent="0.2">
      <c r="A1" s="92" t="s">
        <v>222</v>
      </c>
      <c r="C1" s="5"/>
      <c r="D1" s="5"/>
      <c r="E1" s="5"/>
      <c r="F1" s="5"/>
      <c r="G1" s="5"/>
      <c r="H1" s="5"/>
      <c r="I1" s="5"/>
      <c r="J1" s="5"/>
      <c r="K1" s="5"/>
      <c r="L1" s="5"/>
    </row>
    <row r="2" spans="1:15" x14ac:dyDescent="0.2">
      <c r="A2" s="92"/>
      <c r="C2" s="5"/>
      <c r="D2" s="5"/>
      <c r="E2" s="5"/>
      <c r="F2" s="5"/>
      <c r="G2" s="5"/>
      <c r="H2" s="5"/>
      <c r="I2" s="5"/>
      <c r="J2" s="5"/>
      <c r="K2" s="5"/>
      <c r="L2" s="5"/>
    </row>
    <row r="3" spans="1:15" x14ac:dyDescent="0.2">
      <c r="A3" s="4" t="s">
        <v>223</v>
      </c>
      <c r="C3" s="5" t="s">
        <v>224</v>
      </c>
      <c r="D3" s="5" t="s">
        <v>225</v>
      </c>
      <c r="E3" s="4">
        <v>2005</v>
      </c>
      <c r="F3" s="4">
        <v>2006</v>
      </c>
      <c r="G3" s="4">
        <v>2007</v>
      </c>
      <c r="H3" s="4">
        <v>2008</v>
      </c>
      <c r="I3" s="4">
        <v>2009</v>
      </c>
      <c r="J3" s="4">
        <v>2010</v>
      </c>
      <c r="K3" s="4">
        <v>2011</v>
      </c>
      <c r="L3" s="4">
        <v>2012</v>
      </c>
      <c r="M3" s="4">
        <v>2013</v>
      </c>
      <c r="N3" s="4">
        <v>2014</v>
      </c>
      <c r="O3" s="314">
        <v>2015</v>
      </c>
    </row>
    <row r="4" spans="1:15" x14ac:dyDescent="0.2">
      <c r="A4" s="4"/>
      <c r="E4" s="5"/>
      <c r="F4" s="5"/>
      <c r="G4" s="5"/>
      <c r="H4" s="5"/>
      <c r="I4" s="5"/>
      <c r="M4" s="8"/>
      <c r="N4" s="8"/>
      <c r="O4" s="307"/>
    </row>
    <row r="5" spans="1:15" x14ac:dyDescent="0.2">
      <c r="A5" s="5" t="s">
        <v>226</v>
      </c>
      <c r="B5" s="5" t="s">
        <v>227</v>
      </c>
      <c r="D5" s="8" t="s">
        <v>228</v>
      </c>
      <c r="E5" s="169">
        <v>50130</v>
      </c>
      <c r="F5" s="169">
        <v>55600</v>
      </c>
      <c r="G5" s="169">
        <v>60085</v>
      </c>
      <c r="H5" s="169">
        <v>71603</v>
      </c>
      <c r="I5" s="156">
        <v>84676</v>
      </c>
      <c r="J5" s="156">
        <v>93310</v>
      </c>
      <c r="K5" s="156">
        <v>108254</v>
      </c>
      <c r="L5" s="177">
        <v>120069</v>
      </c>
      <c r="M5" s="19">
        <v>120383</v>
      </c>
      <c r="N5" s="19">
        <v>124671</v>
      </c>
      <c r="O5" s="308">
        <v>120327</v>
      </c>
    </row>
    <row r="6" spans="1:15" ht="14.25" x14ac:dyDescent="0.2">
      <c r="A6" s="15" t="s">
        <v>229</v>
      </c>
      <c r="B6" s="5" t="s">
        <v>230</v>
      </c>
      <c r="D6" s="8" t="s">
        <v>231</v>
      </c>
      <c r="E6" s="169">
        <v>43630</v>
      </c>
      <c r="F6" s="169">
        <v>48364</v>
      </c>
      <c r="G6" s="169">
        <v>51462</v>
      </c>
      <c r="H6" s="169">
        <v>64204</v>
      </c>
      <c r="I6" s="156">
        <v>77272</v>
      </c>
      <c r="J6" s="156">
        <v>85725</v>
      </c>
      <c r="K6" s="156">
        <v>100707</v>
      </c>
      <c r="L6" s="177">
        <v>110531</v>
      </c>
      <c r="M6" s="68" t="s">
        <v>2383</v>
      </c>
      <c r="N6" s="19">
        <v>112150</v>
      </c>
      <c r="O6" s="308">
        <v>107380</v>
      </c>
    </row>
    <row r="7" spans="1:15" x14ac:dyDescent="0.2">
      <c r="A7" s="15" t="s">
        <v>232</v>
      </c>
      <c r="B7" s="5" t="s">
        <v>233</v>
      </c>
      <c r="D7" s="8" t="s">
        <v>234</v>
      </c>
      <c r="E7" s="169">
        <v>87</v>
      </c>
      <c r="F7" s="169">
        <v>87</v>
      </c>
      <c r="G7" s="169">
        <v>86</v>
      </c>
      <c r="H7" s="169">
        <v>90</v>
      </c>
      <c r="I7" s="156">
        <v>91</v>
      </c>
      <c r="J7" s="156">
        <v>92</v>
      </c>
      <c r="K7" s="156">
        <v>93</v>
      </c>
      <c r="L7" s="177">
        <f>L6/L5*100</f>
        <v>92.056234331925808</v>
      </c>
      <c r="M7" s="19">
        <v>91</v>
      </c>
      <c r="N7" s="19">
        <v>90</v>
      </c>
      <c r="O7" s="308">
        <v>89</v>
      </c>
    </row>
    <row r="8" spans="1:15" x14ac:dyDescent="0.2">
      <c r="A8" s="5" t="s">
        <v>235</v>
      </c>
      <c r="B8" s="5" t="s">
        <v>236</v>
      </c>
      <c r="D8" s="8" t="s">
        <v>237</v>
      </c>
      <c r="E8" s="169">
        <v>922</v>
      </c>
      <c r="F8" s="169">
        <v>1605</v>
      </c>
      <c r="G8" s="169">
        <v>2470</v>
      </c>
      <c r="H8" s="169">
        <v>2857</v>
      </c>
      <c r="I8" s="156">
        <v>3534</v>
      </c>
      <c r="J8" s="156">
        <v>4224</v>
      </c>
      <c r="K8" s="156">
        <v>4879</v>
      </c>
      <c r="L8" s="177">
        <v>3145</v>
      </c>
      <c r="M8" s="19">
        <v>5637</v>
      </c>
      <c r="N8" s="19">
        <v>5010</v>
      </c>
      <c r="O8" s="308">
        <v>4385</v>
      </c>
    </row>
    <row r="9" spans="1:15" x14ac:dyDescent="0.2">
      <c r="L9" s="5"/>
    </row>
    <row r="10" spans="1:15" x14ac:dyDescent="0.2">
      <c r="A10" s="4"/>
      <c r="D10" s="23"/>
      <c r="E10" s="23"/>
      <c r="F10" s="23"/>
      <c r="G10" s="23"/>
      <c r="H10" s="23"/>
    </row>
    <row r="11" spans="1:15" x14ac:dyDescent="0.2">
      <c r="A11" s="29" t="s">
        <v>238</v>
      </c>
      <c r="L11" s="5"/>
    </row>
    <row r="12" spans="1:15" x14ac:dyDescent="0.2">
      <c r="L12" s="5"/>
    </row>
    <row r="13" spans="1:15" x14ac:dyDescent="0.2">
      <c r="L13" s="5"/>
    </row>
    <row r="14" spans="1:15" x14ac:dyDescent="0.2">
      <c r="L14" s="5"/>
    </row>
    <row r="15" spans="1:15" x14ac:dyDescent="0.2">
      <c r="L15" s="5"/>
    </row>
    <row r="16" spans="1:15" x14ac:dyDescent="0.2">
      <c r="L16" s="5"/>
    </row>
    <row r="17" spans="1:28" x14ac:dyDescent="0.2">
      <c r="A17" s="4"/>
      <c r="L17" s="5"/>
    </row>
    <row r="18" spans="1:28" x14ac:dyDescent="0.2">
      <c r="L18" s="5"/>
    </row>
    <row r="19" spans="1:28" x14ac:dyDescent="0.2">
      <c r="L19" s="5"/>
    </row>
    <row r="20" spans="1:28" x14ac:dyDescent="0.2">
      <c r="L20" s="5"/>
    </row>
    <row r="21" spans="1:28" x14ac:dyDescent="0.2">
      <c r="A21" s="4"/>
    </row>
    <row r="22" spans="1:28" x14ac:dyDescent="0.2">
      <c r="L22" s="71"/>
      <c r="M22" s="8"/>
      <c r="N22" s="8"/>
      <c r="O22" s="8"/>
      <c r="P22" s="8"/>
    </row>
    <row r="23" spans="1:28" x14ac:dyDescent="0.2">
      <c r="A23" s="14"/>
      <c r="L23" s="71"/>
      <c r="M23" s="8"/>
      <c r="N23" s="8"/>
      <c r="O23" s="8"/>
      <c r="P23" s="8"/>
    </row>
    <row r="24" spans="1:28" x14ac:dyDescent="0.2">
      <c r="A24" s="49"/>
      <c r="L24" s="78"/>
      <c r="M24" s="8"/>
      <c r="N24" s="8"/>
      <c r="O24" s="8"/>
      <c r="P24" s="8"/>
    </row>
    <row r="28" spans="1:28" x14ac:dyDescent="0.2">
      <c r="A28" s="14"/>
    </row>
    <row r="30" spans="1:28" x14ac:dyDescent="0.2">
      <c r="A30" s="4"/>
      <c r="M30" s="8"/>
      <c r="N30" s="8"/>
      <c r="O30" s="8"/>
      <c r="P30" s="8"/>
    </row>
    <row r="32" spans="1:28" ht="15" x14ac:dyDescent="0.25">
      <c r="Q32" s="77"/>
      <c r="W32" s="45"/>
      <c r="X32" s="45"/>
      <c r="Y32" s="45"/>
      <c r="Z32" s="45"/>
      <c r="AA32" s="45"/>
      <c r="AB32" s="45"/>
    </row>
    <row r="33" spans="13:18" x14ac:dyDescent="0.2">
      <c r="Q33" s="45"/>
    </row>
    <row r="34" spans="13:18" x14ac:dyDescent="0.2">
      <c r="M34" s="8"/>
      <c r="N34" s="8"/>
      <c r="O34" s="8"/>
      <c r="P34" s="8"/>
      <c r="Q34" s="45"/>
      <c r="R34" s="45"/>
    </row>
  </sheetData>
  <phoneticPr fontId="13" type="noConversion"/>
  <conditionalFormatting sqref="H7">
    <cfRule type="cellIs" dxfId="3208" priority="1" stopIfTrue="1" operator="equal">
      <formula>"-"</formula>
    </cfRule>
  </conditionalFormatting>
  <conditionalFormatting sqref="K5:K8">
    <cfRule type="cellIs" dxfId="3207" priority="27" stopIfTrue="1" operator="equal">
      <formula>"-"</formula>
    </cfRule>
  </conditionalFormatting>
  <conditionalFormatting sqref="J5:J8">
    <cfRule type="cellIs" dxfId="3206" priority="25" stopIfTrue="1" operator="equal">
      <formula>"-"</formula>
    </cfRule>
    <cfRule type="containsText" dxfId="3205" priority="26" stopIfTrue="1" operator="containsText" text="leer">
      <formula>NOT(ISERROR(SEARCH("leer",J5)))</formula>
    </cfRule>
  </conditionalFormatting>
  <conditionalFormatting sqref="I5:I8">
    <cfRule type="cellIs" dxfId="3204" priority="23" stopIfTrue="1" operator="equal">
      <formula>"-"</formula>
    </cfRule>
    <cfRule type="containsText" dxfId="3203" priority="24" stopIfTrue="1" operator="containsText" text="leer">
      <formula>NOT(ISERROR(SEARCH("leer",I5)))</formula>
    </cfRule>
  </conditionalFormatting>
  <conditionalFormatting sqref="I5:I8">
    <cfRule type="cellIs" dxfId="3202" priority="21" stopIfTrue="1" operator="equal">
      <formula>"-"</formula>
    </cfRule>
    <cfRule type="containsText" dxfId="3201" priority="22" stopIfTrue="1" operator="containsText" text="leer">
      <formula>NOT(ISERROR(SEARCH("leer",I5)))</formula>
    </cfRule>
  </conditionalFormatting>
  <conditionalFormatting sqref="I5:I8">
    <cfRule type="cellIs" dxfId="3200" priority="19" stopIfTrue="1" operator="equal">
      <formula>"-"</formula>
    </cfRule>
    <cfRule type="containsText" dxfId="3199" priority="20" stopIfTrue="1" operator="containsText" text="leer">
      <formula>NOT(ISERROR(SEARCH("leer",I5)))</formula>
    </cfRule>
  </conditionalFormatting>
  <conditionalFormatting sqref="I5:I8">
    <cfRule type="cellIs" dxfId="3198" priority="17" stopIfTrue="1" operator="equal">
      <formula>"-"</formula>
    </cfRule>
    <cfRule type="containsText" dxfId="3197" priority="18" stopIfTrue="1" operator="containsText" text="leer">
      <formula>NOT(ISERROR(SEARCH("leer",I5)))</formula>
    </cfRule>
  </conditionalFormatting>
  <conditionalFormatting sqref="I5:I8">
    <cfRule type="cellIs" dxfId="3196" priority="15" stopIfTrue="1" operator="equal">
      <formula>"-"</formula>
    </cfRule>
    <cfRule type="containsText" dxfId="3195" priority="16" stopIfTrue="1" operator="containsText" text="leer">
      <formula>NOT(ISERROR(SEARCH("leer",I5)))</formula>
    </cfRule>
  </conditionalFormatting>
  <conditionalFormatting sqref="I5:I8">
    <cfRule type="cellIs" dxfId="3194" priority="13" stopIfTrue="1" operator="equal">
      <formula>"-"</formula>
    </cfRule>
    <cfRule type="containsText" dxfId="3193" priority="14" stopIfTrue="1" operator="containsText" text="leer">
      <formula>NOT(ISERROR(SEARCH("leer",I5)))</formula>
    </cfRule>
  </conditionalFormatting>
  <conditionalFormatting sqref="H5:H6 H8">
    <cfRule type="cellIs" dxfId="3192" priority="11" stopIfTrue="1" operator="equal">
      <formula>"-"</formula>
    </cfRule>
    <cfRule type="containsText" dxfId="3191" priority="12" stopIfTrue="1" operator="containsText" text="leer">
      <formula>NOT(ISERROR(SEARCH("leer",H5)))</formula>
    </cfRule>
  </conditionalFormatting>
  <conditionalFormatting sqref="H5:H6 H8">
    <cfRule type="cellIs" dxfId="3190" priority="10" stopIfTrue="1" operator="equal">
      <formula>"-"</formula>
    </cfRule>
  </conditionalFormatting>
  <conditionalFormatting sqref="H5:H6 H8">
    <cfRule type="cellIs" dxfId="3189" priority="8" stopIfTrue="1" operator="equal">
      <formula>"-"</formula>
    </cfRule>
    <cfRule type="containsText" dxfId="3188" priority="9" stopIfTrue="1" operator="containsText" text="leer">
      <formula>NOT(ISERROR(SEARCH("leer",H5)))</formula>
    </cfRule>
  </conditionalFormatting>
  <conditionalFormatting sqref="H5:H6 H8">
    <cfRule type="cellIs" dxfId="3187" priority="7" stopIfTrue="1" operator="equal">
      <formula>"-"</formula>
    </cfRule>
  </conditionalFormatting>
  <conditionalFormatting sqref="H7">
    <cfRule type="cellIs" dxfId="3186" priority="5" stopIfTrue="1" operator="equal">
      <formula>"-"</formula>
    </cfRule>
    <cfRule type="containsText" dxfId="3185" priority="6" stopIfTrue="1" operator="containsText" text="leer">
      <formula>NOT(ISERROR(SEARCH("leer",H7)))</formula>
    </cfRule>
  </conditionalFormatting>
  <conditionalFormatting sqref="H7">
    <cfRule type="cellIs" dxfId="3184" priority="4" stopIfTrue="1" operator="equal">
      <formula>"-"</formula>
    </cfRule>
  </conditionalFormatting>
  <conditionalFormatting sqref="H7">
    <cfRule type="cellIs" dxfId="3183" priority="2" stopIfTrue="1" operator="equal">
      <formula>"-"</formula>
    </cfRule>
    <cfRule type="containsText" dxfId="3182" priority="3" stopIfTrue="1" operator="containsText" text="leer">
      <formula>NOT(ISERROR(SEARCH("leer",H7)))</formula>
    </cfRule>
  </conditionalFormatting>
  <hyperlinks>
    <hyperlink ref="A1" location="Index!A1" display="zurück"/>
  </hyperlinks>
  <pageMargins left="0.79000000000000015" right="0.79000000000000015" top="0.98" bottom="0.98" header="0.51" footer="0.51"/>
  <pageSetup paperSize="9" scale="52" orientation="portrait" horizontalDpi="4294967292" verticalDpi="4294967292"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B22"/>
  <sheetViews>
    <sheetView showRuler="0" zoomScale="70" zoomScaleNormal="70" workbookViewId="0"/>
  </sheetViews>
  <sheetFormatPr baseColWidth="10" defaultColWidth="10.7109375" defaultRowHeight="12.75" x14ac:dyDescent="0.2"/>
  <cols>
    <col min="1" max="1" width="40.42578125" style="5" customWidth="1"/>
    <col min="2" max="2" width="8.42578125" style="5" bestFit="1" customWidth="1"/>
    <col min="3" max="3" width="8.140625" style="8" bestFit="1" customWidth="1"/>
    <col min="4" max="5" width="12.28515625" style="8" customWidth="1"/>
    <col min="6" max="7" width="11.42578125" style="8" customWidth="1"/>
    <col min="8" max="10" width="10.7109375" style="8" customWidth="1"/>
    <col min="11" max="11" width="11.42578125" style="8" customWidth="1"/>
    <col min="12" max="12" width="10.7109375" style="8"/>
    <col min="13" max="16384" width="10.7109375" style="5"/>
  </cols>
  <sheetData>
    <row r="1" spans="1:16" x14ac:dyDescent="0.2">
      <c r="A1" s="92" t="s">
        <v>239</v>
      </c>
      <c r="C1" s="5"/>
      <c r="D1" s="5"/>
      <c r="E1" s="5"/>
      <c r="F1" s="5"/>
      <c r="G1" s="5"/>
      <c r="H1" s="5"/>
      <c r="I1" s="5"/>
      <c r="J1" s="5"/>
      <c r="K1" s="5"/>
      <c r="L1" s="5"/>
    </row>
    <row r="2" spans="1:16" x14ac:dyDescent="0.2">
      <c r="A2" s="92"/>
      <c r="C2" s="5"/>
      <c r="D2" s="5"/>
      <c r="E2" s="5"/>
      <c r="F2" s="5"/>
      <c r="G2" s="5"/>
      <c r="H2" s="5"/>
      <c r="I2" s="5"/>
      <c r="J2" s="5"/>
      <c r="K2" s="5"/>
      <c r="L2" s="5"/>
    </row>
    <row r="3" spans="1:16" x14ac:dyDescent="0.2">
      <c r="A3" s="4" t="s">
        <v>240</v>
      </c>
      <c r="C3" s="5" t="s">
        <v>241</v>
      </c>
      <c r="D3" s="5" t="s">
        <v>242</v>
      </c>
      <c r="E3" s="4">
        <v>2005</v>
      </c>
      <c r="F3" s="4">
        <v>2006</v>
      </c>
      <c r="G3" s="4">
        <v>2007</v>
      </c>
      <c r="H3" s="4">
        <v>2008</v>
      </c>
      <c r="I3" s="4">
        <v>2009</v>
      </c>
      <c r="J3" s="4">
        <v>2010</v>
      </c>
      <c r="K3" s="4">
        <v>2011</v>
      </c>
      <c r="L3" s="23">
        <v>2012</v>
      </c>
      <c r="M3" s="23">
        <v>2013</v>
      </c>
      <c r="N3" s="4">
        <v>2014</v>
      </c>
      <c r="O3" s="314">
        <v>2015</v>
      </c>
    </row>
    <row r="4" spans="1:16" x14ac:dyDescent="0.2">
      <c r="A4" s="4"/>
      <c r="C4" s="115"/>
      <c r="E4" s="4"/>
      <c r="F4" s="4"/>
      <c r="G4" s="4"/>
      <c r="H4" s="4"/>
      <c r="I4" s="4"/>
      <c r="J4" s="4"/>
      <c r="K4" s="4"/>
      <c r="M4" s="8"/>
      <c r="N4" s="8"/>
      <c r="O4" s="307"/>
    </row>
    <row r="5" spans="1:16" x14ac:dyDescent="0.2">
      <c r="A5" s="29" t="s">
        <v>243</v>
      </c>
      <c r="B5" s="5" t="s">
        <v>244</v>
      </c>
      <c r="C5" s="8">
        <v>1</v>
      </c>
      <c r="D5" s="8" t="s">
        <v>245</v>
      </c>
      <c r="E5" s="8" t="s">
        <v>2381</v>
      </c>
      <c r="F5" s="8" t="s">
        <v>2381</v>
      </c>
      <c r="G5" s="5">
        <v>938</v>
      </c>
      <c r="H5" s="5">
        <v>977</v>
      </c>
      <c r="I5" s="68">
        <v>824</v>
      </c>
      <c r="J5" s="68">
        <v>931</v>
      </c>
      <c r="K5" s="68">
        <v>965</v>
      </c>
      <c r="L5" s="165">
        <v>13424</v>
      </c>
      <c r="M5" s="8">
        <v>-367</v>
      </c>
      <c r="N5" s="19">
        <v>-1925</v>
      </c>
      <c r="O5" s="308">
        <v>-2990</v>
      </c>
    </row>
    <row r="6" spans="1:16" x14ac:dyDescent="0.2">
      <c r="A6" s="5" t="s">
        <v>246</v>
      </c>
      <c r="B6" s="5" t="s">
        <v>247</v>
      </c>
      <c r="D6" s="8" t="s">
        <v>248</v>
      </c>
      <c r="E6" s="5">
        <v>347</v>
      </c>
      <c r="F6" s="5">
        <v>540</v>
      </c>
      <c r="G6" s="5">
        <v>644</v>
      </c>
      <c r="H6" s="5">
        <v>516</v>
      </c>
      <c r="I6" s="68">
        <v>431</v>
      </c>
      <c r="J6" s="68">
        <v>364</v>
      </c>
      <c r="K6" s="68">
        <v>429</v>
      </c>
      <c r="L6" s="165">
        <v>443</v>
      </c>
      <c r="M6" s="8">
        <v>453</v>
      </c>
      <c r="N6" s="19">
        <v>443</v>
      </c>
      <c r="O6" s="308">
        <v>437</v>
      </c>
    </row>
    <row r="7" spans="1:16" x14ac:dyDescent="0.2">
      <c r="A7" s="5" t="s">
        <v>249</v>
      </c>
      <c r="B7" s="5" t="s">
        <v>250</v>
      </c>
      <c r="D7" s="8" t="s">
        <v>251</v>
      </c>
      <c r="E7" s="5">
        <v>176</v>
      </c>
      <c r="F7" s="5">
        <v>195</v>
      </c>
      <c r="G7" s="5">
        <v>322</v>
      </c>
      <c r="H7" s="5">
        <v>326</v>
      </c>
      <c r="I7" s="68">
        <v>270</v>
      </c>
      <c r="J7" s="68">
        <v>176</v>
      </c>
      <c r="K7" s="68">
        <v>239</v>
      </c>
      <c r="L7" s="165">
        <v>228</v>
      </c>
      <c r="M7" s="8">
        <v>249</v>
      </c>
      <c r="N7" s="19">
        <v>250</v>
      </c>
      <c r="O7" s="308">
        <v>317</v>
      </c>
    </row>
    <row r="8" spans="1:16" x14ac:dyDescent="0.2">
      <c r="A8" s="5" t="s">
        <v>252</v>
      </c>
      <c r="B8" s="5" t="s">
        <v>253</v>
      </c>
      <c r="D8" s="8" t="s">
        <v>254</v>
      </c>
      <c r="E8" s="5">
        <v>153</v>
      </c>
      <c r="F8" s="5">
        <v>310</v>
      </c>
      <c r="G8" s="5">
        <v>281</v>
      </c>
      <c r="H8" s="5">
        <v>147</v>
      </c>
      <c r="I8" s="68">
        <v>109</v>
      </c>
      <c r="J8" s="68">
        <v>163</v>
      </c>
      <c r="K8" s="68">
        <v>168</v>
      </c>
      <c r="L8" s="165">
        <v>162</v>
      </c>
      <c r="M8" s="8">
        <v>115</v>
      </c>
      <c r="N8" s="19">
        <v>124</v>
      </c>
      <c r="O8" s="308">
        <v>57</v>
      </c>
    </row>
    <row r="9" spans="1:16" x14ac:dyDescent="0.2">
      <c r="A9" s="149" t="s">
        <v>255</v>
      </c>
      <c r="B9" s="5" t="s">
        <v>256</v>
      </c>
      <c r="D9" s="8" t="s">
        <v>257</v>
      </c>
      <c r="E9" s="68">
        <v>0</v>
      </c>
      <c r="F9" s="68">
        <v>0</v>
      </c>
      <c r="G9" s="68">
        <v>0</v>
      </c>
      <c r="H9" s="68">
        <v>0</v>
      </c>
      <c r="I9" s="68">
        <v>0</v>
      </c>
      <c r="J9" s="68">
        <v>0</v>
      </c>
      <c r="K9" s="68">
        <v>11</v>
      </c>
      <c r="L9" s="165">
        <v>19</v>
      </c>
      <c r="M9" s="8">
        <v>48</v>
      </c>
      <c r="N9" s="19">
        <v>64</v>
      </c>
      <c r="O9" s="308">
        <v>47</v>
      </c>
    </row>
    <row r="10" spans="1:16" x14ac:dyDescent="0.2">
      <c r="A10" s="5" t="s">
        <v>258</v>
      </c>
      <c r="B10" s="5" t="s">
        <v>259</v>
      </c>
      <c r="D10" s="8" t="s">
        <v>260</v>
      </c>
      <c r="E10" s="5">
        <v>18</v>
      </c>
      <c r="F10" s="5">
        <v>35</v>
      </c>
      <c r="G10" s="5">
        <v>41</v>
      </c>
      <c r="H10" s="5">
        <v>43</v>
      </c>
      <c r="I10" s="68">
        <v>52</v>
      </c>
      <c r="J10" s="68">
        <v>25</v>
      </c>
      <c r="K10" s="68">
        <v>11</v>
      </c>
      <c r="L10" s="165">
        <v>34</v>
      </c>
      <c r="M10" s="8">
        <v>41</v>
      </c>
      <c r="N10" s="19">
        <v>5</v>
      </c>
      <c r="O10" s="308">
        <v>16</v>
      </c>
    </row>
    <row r="11" spans="1:16" x14ac:dyDescent="0.2">
      <c r="A11" s="5" t="s">
        <v>261</v>
      </c>
      <c r="B11" s="5" t="s">
        <v>262</v>
      </c>
      <c r="D11" s="8" t="s">
        <v>263</v>
      </c>
      <c r="E11" s="5">
        <v>100</v>
      </c>
      <c r="F11" s="5">
        <v>100</v>
      </c>
      <c r="G11" s="5">
        <v>100</v>
      </c>
      <c r="H11" s="5">
        <v>100</v>
      </c>
      <c r="I11" s="68">
        <v>100</v>
      </c>
      <c r="J11" s="68">
        <v>100</v>
      </c>
      <c r="K11" s="68">
        <v>100</v>
      </c>
      <c r="L11" s="165">
        <v>100</v>
      </c>
      <c r="M11" s="8">
        <v>100</v>
      </c>
      <c r="N11" s="19">
        <v>100</v>
      </c>
      <c r="O11" s="308">
        <v>100</v>
      </c>
    </row>
    <row r="12" spans="1:16" x14ac:dyDescent="0.2">
      <c r="A12" s="49"/>
      <c r="L12" s="78"/>
      <c r="M12" s="8"/>
      <c r="N12" s="8"/>
      <c r="O12" s="8"/>
      <c r="P12" s="8"/>
    </row>
    <row r="14" spans="1:16" ht="14.25" x14ac:dyDescent="0.2">
      <c r="A14" s="29" t="s">
        <v>264</v>
      </c>
    </row>
    <row r="16" spans="1:16" x14ac:dyDescent="0.2">
      <c r="A16" s="14"/>
    </row>
    <row r="18" spans="1:28" x14ac:dyDescent="0.2">
      <c r="A18" s="4"/>
      <c r="M18" s="8"/>
      <c r="N18" s="8"/>
      <c r="O18" s="8"/>
      <c r="P18" s="8"/>
    </row>
    <row r="20" spans="1:28" ht="15" x14ac:dyDescent="0.25">
      <c r="Q20" s="77"/>
      <c r="W20" s="45"/>
      <c r="X20" s="45"/>
      <c r="Y20" s="45"/>
      <c r="Z20" s="45"/>
      <c r="AA20" s="45"/>
      <c r="AB20" s="45"/>
    </row>
    <row r="21" spans="1:28" x14ac:dyDescent="0.2">
      <c r="Q21" s="45"/>
    </row>
    <row r="22" spans="1:28" x14ac:dyDescent="0.2">
      <c r="M22" s="8"/>
      <c r="N22" s="8"/>
      <c r="O22" s="8"/>
      <c r="P22" s="8"/>
      <c r="Q22" s="45"/>
      <c r="R22" s="45"/>
    </row>
  </sheetData>
  <phoneticPr fontId="13" type="noConversion"/>
  <conditionalFormatting sqref="H5:J11">
    <cfRule type="cellIs" dxfId="3181" priority="1" stopIfTrue="1" operator="equal">
      <formula>"-"</formula>
    </cfRule>
    <cfRule type="containsText" dxfId="3180" priority="2" stopIfTrue="1" operator="containsText" text="leer">
      <formula>NOT(ISERROR(SEARCH("leer",H5)))</formula>
    </cfRule>
  </conditionalFormatting>
  <conditionalFormatting sqref="L9:O9 K5:K11 H5:H11">
    <cfRule type="cellIs" dxfId="3179" priority="3" stopIfTrue="1" operator="equal">
      <formula>"-"</formula>
    </cfRule>
  </conditionalFormatting>
  <hyperlinks>
    <hyperlink ref="A1" location="Index!A1" display="zurück"/>
  </hyperlinks>
  <pageMargins left="0.79000000000000015" right="0.79000000000000015" top="0.98" bottom="0.98" header="0.51" footer="0.51"/>
  <pageSetup paperSize="9" scale="45" orientation="portrait" horizontalDpi="4294967292" verticalDpi="4294967292"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o c u m e n t C o n f i g / > 
</file>

<file path=customXml/itemProps1.xml><?xml version="1.0" encoding="utf-8"?>
<ds:datastoreItem xmlns:ds="http://schemas.openxmlformats.org/officeDocument/2006/customXml" ds:itemID="{41A8AA03-6348-476F-AAB9-FC4FF6F4B7BF}">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46</vt:i4>
      </vt:variant>
      <vt:variant>
        <vt:lpstr>Benannte Bereiche</vt:lpstr>
      </vt:variant>
      <vt:variant>
        <vt:i4>7</vt:i4>
      </vt:variant>
    </vt:vector>
  </HeadingPairs>
  <TitlesOfParts>
    <vt:vector size="53" baseType="lpstr">
      <vt:lpstr>Index</vt:lpstr>
      <vt:lpstr>Principes et critères</vt:lpstr>
      <vt:lpstr>Contenus du rapport</vt:lpstr>
      <vt:lpstr>Qualité du rapport</vt:lpstr>
      <vt:lpstr>Délimitation du rapport</vt:lpstr>
      <vt:lpstr>Rythme de publication</vt:lpstr>
      <vt:lpstr>Résultat</vt:lpstr>
      <vt:lpstr>Financement</vt:lpstr>
      <vt:lpstr>Cash-flow et investissements</vt:lpstr>
      <vt:lpstr>Valeur de la marque</vt:lpstr>
      <vt:lpstr>Volumes</vt:lpstr>
      <vt:lpstr>Volume trafic des paiements</vt:lpstr>
      <vt:lpstr>Satisfaction de la clientèle</vt:lpstr>
      <vt:lpstr>Comparaison des prix</vt:lpstr>
      <vt:lpstr>Délais d’acheminement</vt:lpstr>
      <vt:lpstr>Traitement des justificatifs</vt:lpstr>
      <vt:lpstr>Temps d’attente au guichet</vt:lpstr>
      <vt:lpstr>Offices de poste</vt:lpstr>
      <vt:lpstr>Densité des points d’accès</vt:lpstr>
      <vt:lpstr>Parts de marché</vt:lpstr>
      <vt:lpstr>Effectif</vt:lpstr>
      <vt:lpstr>Fluctuation du personnel</vt:lpstr>
      <vt:lpstr>Apprentis</vt:lpstr>
      <vt:lpstr>Relève</vt:lpstr>
      <vt:lpstr>Rapports de travail</vt:lpstr>
      <vt:lpstr>Indemnités</vt:lpstr>
      <vt:lpstr>Caisse de pensions</vt:lpstr>
      <vt:lpstr>Répartition des sexes</vt:lpstr>
      <vt:lpstr>Femmes management</vt:lpstr>
      <vt:lpstr>Diversité linguistique</vt:lpstr>
      <vt:lpstr>Nationalités</vt:lpstr>
      <vt:lpstr>Démographie</vt:lpstr>
      <vt:lpstr>Temps partiel</vt:lpstr>
      <vt:lpstr>Gestion de la santé</vt:lpstr>
      <vt:lpstr>Satisfaction du personnel</vt:lpstr>
      <vt:lpstr>Motivation et engagement</vt:lpstr>
      <vt:lpstr>Bourse de l’emploi</vt:lpstr>
      <vt:lpstr>Besoins énergétiques</vt:lpstr>
      <vt:lpstr>Impact sur le climat</vt:lpstr>
      <vt:lpstr>Matériel</vt:lpstr>
      <vt:lpstr>Pollution atmosphérique</vt:lpstr>
      <vt:lpstr>Chaîne de livraison</vt:lpstr>
      <vt:lpstr>Bienfaisance et sponsoring</vt:lpstr>
      <vt:lpstr>Infractions à la loi</vt:lpstr>
      <vt:lpstr>Emplois dans les régions</vt:lpstr>
      <vt:lpstr>Répartition valeur ajoutée</vt:lpstr>
      <vt:lpstr>'Comparaison des prix'!Druckbereich</vt:lpstr>
      <vt:lpstr>Index!Druckbereich</vt:lpstr>
      <vt:lpstr>Grundsatz_zur_Berichtsabgrenzung</vt:lpstr>
      <vt:lpstr>Grundsätze_und_Prinzipien_der_integrierten_Berichterstattung</vt:lpstr>
      <vt:lpstr>Grundsätze_zur_Berichtsqualität</vt:lpstr>
      <vt:lpstr>Grundsätze_zur_Bestimmung_der_Berichtsinhalte</vt:lpstr>
      <vt:lpstr>Publikationsrhythmus</vt:lpstr>
    </vt:vector>
  </TitlesOfParts>
  <Company>Swiss Post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wildr</dc:creator>
  <cp:lastModifiedBy>Hulliger Oliver, F111</cp:lastModifiedBy>
  <cp:lastPrinted>2015-02-12T15:28:44Z</cp:lastPrinted>
  <dcterms:created xsi:type="dcterms:W3CDTF">2007-08-14T08:04:06Z</dcterms:created>
  <dcterms:modified xsi:type="dcterms:W3CDTF">2016-09-07T07:06:55Z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m.graphomate.charts.GraphomateChart.AddonConfigIdProperty">
    <vt:lpwstr>{41A8AA03-6348-476F-AAB9-FC4FF6F4B7BF}</vt:lpwstr>
  </property>
</Properties>
</file>