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5" yWindow="5955" windowWidth="28770" windowHeight="7320" tabRatio="924"/>
  </bookViews>
  <sheets>
    <sheet name="Index" sheetId="40" r:id="rId1"/>
    <sheet name="Principles" sheetId="62" r:id="rId2"/>
    <sheet name="Report content" sheetId="67" r:id="rId3"/>
    <sheet name="Report quality" sheetId="68" r:id="rId4"/>
    <sheet name="Report scope" sheetId="69" r:id="rId5"/>
    <sheet name="Frequency of publication" sheetId="70" r:id="rId6"/>
    <sheet name="Result" sheetId="23" r:id="rId7"/>
    <sheet name="Financing" sheetId="26" r:id="rId8"/>
    <sheet name="Cash flow &amp; investments" sheetId="24" r:id="rId9"/>
    <sheet name="Brand value" sheetId="22" r:id="rId10"/>
    <sheet name="Volumes" sheetId="31" r:id="rId11"/>
    <sheet name="Volume of payment transactions" sheetId="76" r:id="rId12"/>
    <sheet name="Customer satisfaction" sheetId="10" r:id="rId13"/>
    <sheet name="Price comparison" sheetId="18" r:id="rId14"/>
    <sheet name="Delivery times" sheetId="32" r:id="rId15"/>
    <sheet name="Processing of payment slips" sheetId="37" r:id="rId16"/>
    <sheet name="Queuing times at counters" sheetId="73" r:id="rId17"/>
    <sheet name="Post offices" sheetId="7" r:id="rId18"/>
    <sheet name="Density of NAPs" sheetId="75" r:id="rId19"/>
    <sheet name="Market shares" sheetId="39" r:id="rId20"/>
    <sheet name="Headcount" sheetId="27" r:id="rId21"/>
    <sheet name="Staff turnover" sheetId="38" r:id="rId22"/>
    <sheet name="Trainees" sheetId="28" r:id="rId23"/>
    <sheet name="Young talent" sheetId="29" r:id="rId24"/>
    <sheet name="Employment conditions" sheetId="59" r:id="rId25"/>
    <sheet name="Remuneration" sheetId="14" r:id="rId26"/>
    <sheet name="Pension fund" sheetId="58" r:id="rId27"/>
    <sheet name="Gender distribution" sheetId="57" r:id="rId28"/>
    <sheet name="Women in management" sheetId="63" r:id="rId29"/>
    <sheet name="Language diversity" sheetId="55" r:id="rId30"/>
    <sheet name="Nationalities" sheetId="56" r:id="rId31"/>
    <sheet name="Demographics" sheetId="35" r:id="rId32"/>
    <sheet name="Part-time" sheetId="34" r:id="rId33"/>
    <sheet name="Health management" sheetId="45" r:id="rId34"/>
    <sheet name="Employee satisfaction" sheetId="41" r:id="rId35"/>
    <sheet name="Motivation and commitment" sheetId="11" r:id="rId36"/>
    <sheet name="Job center" sheetId="44" r:id="rId37"/>
    <sheet name="Energy consumption" sheetId="77" r:id="rId38"/>
    <sheet name="Carbon footprint" sheetId="82" r:id="rId39"/>
    <sheet name="Materials" sheetId="78" r:id="rId40"/>
    <sheet name="Air pollution" sheetId="83" r:id="rId41"/>
    <sheet name="Supply chain" sheetId="84" r:id="rId42"/>
    <sheet name="Charity and sponsorship" sheetId="33" r:id="rId43"/>
    <sheet name="Breaches of the law" sheetId="60" r:id="rId44"/>
    <sheet name="Jobs in regions" sheetId="13" r:id="rId45"/>
    <sheet name="Distribution of added value" sheetId="36" r:id="rId46"/>
  </sheets>
  <externalReferences>
    <externalReference r:id="rId47"/>
  </externalReferences>
  <definedNames>
    <definedName name="_xlnm._FilterDatabase" localSheetId="40" hidden="1">'Air pollution'!$E$22:$N$22</definedName>
    <definedName name="_xlnm._FilterDatabase" localSheetId="9" hidden="1">'Brand value'!$E$16:$I$16</definedName>
    <definedName name="_xlnm._FilterDatabase" localSheetId="43" hidden="1">'Breaches of the law'!$E$17:$G$17</definedName>
    <definedName name="_xlnm._FilterDatabase" localSheetId="38" hidden="1">'Carbon footprint'!$D$69:$BE$69</definedName>
    <definedName name="_xlnm._FilterDatabase" localSheetId="8" hidden="1">'[1]Cash flow &amp;amp; investments'!$E$29:$M$29</definedName>
    <definedName name="_xlnm._FilterDatabase" localSheetId="12" hidden="1">'Customer satisfaction'!$E$34:$U$34</definedName>
    <definedName name="_xlnm._FilterDatabase" localSheetId="14" hidden="1">'Delivery times'!$C$31:$O$31</definedName>
    <definedName name="_xlnm._FilterDatabase" localSheetId="31" hidden="1">Demographics!$E$21:$N$21</definedName>
    <definedName name="_xlnm._FilterDatabase" localSheetId="34" hidden="1">'Employee satisfaction'!$E$23:$P$23</definedName>
    <definedName name="_xlnm._FilterDatabase" localSheetId="24" hidden="1">'Employment conditions'!$E$29:$O$29</definedName>
    <definedName name="_xlnm._FilterDatabase" localSheetId="37" hidden="1">'Energy consumption'!$F$72:$BF$72</definedName>
    <definedName name="_xlnm._FilterDatabase" localSheetId="7" hidden="1">Financing!$E$25:$J$25</definedName>
    <definedName name="_xlnm._FilterDatabase" localSheetId="27" hidden="1">'Gender distribution'!$E$17:$J$17</definedName>
    <definedName name="_xlnm._FilterDatabase" localSheetId="20" hidden="1">Headcount!$D$69:$BA$69</definedName>
    <definedName name="_xlnm._FilterDatabase" localSheetId="33" hidden="1">'Health management'!$E$49:$AH$49</definedName>
    <definedName name="_xlnm._FilterDatabase" localSheetId="36" hidden="1">'Job center'!$E$13:$I$13</definedName>
    <definedName name="_xlnm._FilterDatabase" localSheetId="44" hidden="1">'Jobs in regions'!$F$93:$BV$93</definedName>
    <definedName name="_xlnm._FilterDatabase" localSheetId="29" hidden="1">'Language diversity'!$E$16:$K$16</definedName>
    <definedName name="_xlnm._FilterDatabase" localSheetId="39" hidden="1">Materials!$E$15:$I$15</definedName>
    <definedName name="_xlnm._FilterDatabase" localSheetId="35" hidden="1">'Motivation and commitment'!$E$47:$AL$47</definedName>
    <definedName name="_xlnm._FilterDatabase" localSheetId="30" hidden="1">Nationalities!$E$25:$P$25</definedName>
    <definedName name="_xlnm._FilterDatabase" localSheetId="32" hidden="1">'Part-time'!$E$32:$Y$32</definedName>
    <definedName name="_xlnm._FilterDatabase" localSheetId="17" hidden="1">'Post offices'!$E$26:$M$26</definedName>
    <definedName name="_xlnm._FilterDatabase" localSheetId="13" hidden="1">'Price comparison'!$A$59:$M$59</definedName>
    <definedName name="_xlnm._FilterDatabase" localSheetId="15" hidden="1">'Processing of payment slips'!$D$19:$H$19</definedName>
    <definedName name="_xlnm._FilterDatabase" localSheetId="16" hidden="1">'Queuing times at counters'!$D$16:$G$16</definedName>
    <definedName name="_xlnm._FilterDatabase" localSheetId="25" hidden="1">Remuneration!$D$32:$L$32</definedName>
    <definedName name="_xlnm._FilterDatabase" localSheetId="6" hidden="1">Result!$S$153:$BV$153</definedName>
    <definedName name="_xlnm._FilterDatabase" localSheetId="21" hidden="1">'Staff turnover'!$D$53:$AJ$53</definedName>
    <definedName name="_xlnm._FilterDatabase" localSheetId="41" hidden="1">'Supply chain'!$F$14:$J$14</definedName>
    <definedName name="_xlnm._FilterDatabase" localSheetId="22" hidden="1">Trainees!$E$44:$X$44</definedName>
    <definedName name="_xlnm._FilterDatabase" localSheetId="11" hidden="1">'Volume of payment transactions'!$E$34:$V$34</definedName>
    <definedName name="_xlnm._FilterDatabase" localSheetId="10" hidden="1">Volumes!$E$109:$CO$109</definedName>
    <definedName name="_xlnm._FilterDatabase" localSheetId="28" hidden="1">'Women in management'!$E$21:$L$21</definedName>
    <definedName name="_xlnm._FilterDatabase" localSheetId="23" hidden="1">'Young talent'!$E$21:$I$21</definedName>
    <definedName name="_xlnm.Print_Area" localSheetId="0">Index!$A$1:$I$59</definedName>
    <definedName name="_xlnm.Print_Area" localSheetId="13">'Price comparison'!$A$1:$L$20</definedName>
    <definedName name="Grundsatz_zur_Berichtsabgrenzung">'Report scope'!$A$3</definedName>
    <definedName name="Grundsätze_und_Prinzipien_der_integrierten_Berichterstattung">Principles!$A$3</definedName>
    <definedName name="Grundsätze_zur_Berichtsqualität">'Report quality'!$A$3</definedName>
    <definedName name="Grundsätze_zur_Bestimmung_der_Berichtsinhalte">'Report content'!$A$3</definedName>
    <definedName name="Publikationsrhythmus">'Frequency of publication'!$A$3</definedName>
  </definedNames>
  <calcPr calcId="145621"/>
  <customWorkbookViews>
    <customWorkbookView name="hulligero - Persönliche Ansicht" guid="{F0335B52-931C-4173-85AE-87F3D6604B59}" mergeInterval="0" personalView="1" maximized="1" xWindow="1" yWindow="1" windowWidth="1280" windowHeight="765" activeSheetId="1"/>
    <customWorkbookView name="hodelm - Persönliche Ansicht" guid="{A4328FE7-0B36-4A96-9E82-0C2C10ECE34E}" mergeInterval="0" personalView="1" maximized="1" xWindow="1" yWindow="1" windowWidth="1024" windowHeight="509" activeSheetId="8"/>
    <customWorkbookView name="Annina Bernath - Persönliche Ansicht" guid="{09D980A6-7F22-44D6-B957-3B1FFC43B461}" mergeInterval="0" personalView="1" maximized="1" xWindow="1" yWindow="1" windowWidth="1280" windowHeight="765" activeSheetId="6"/>
    <customWorkbookView name="sutermarc - Persönliche Ansicht" guid="{34161360-80E4-4153-B1A5-19E7BBEDD5ED}" mergeInterval="0" personalView="1" maximized="1" windowWidth="900" windowHeight="847" activeSheetId="1"/>
    <customWorkbookView name="hodelhaslerm - Persönliche Ansicht" guid="{F90AD2DC-6F63-4FE7-9F4E-99C162A8727E}" mergeInterval="0" personalView="1" maximized="1" windowWidth="1276" windowHeight="783" activeSheetId="8"/>
    <customWorkbookView name="braunsteinc - Persönliche Ansicht" guid="{A8A9853C-301B-405A-92F6-9DCC8EB91B52}" mergeInterval="0" personalView="1" maximized="1" windowWidth="1276" windowHeight="808" activeSheetId="7"/>
    <customWorkbookView name="linigerh - Persönliche Ansicht" guid="{8144D8E7-8996-490F-8ACB-C7957A150DAC}" mergeInterval="0" personalView="1" maximized="1" windowWidth="1276" windowHeight="808" activeSheetId="1"/>
    <customWorkbookView name="bernatha - Persönliche Ansicht" guid="{4221DF2B-D9E6-40BE-9C37-8B5A92E46F7B}" mergeInterval="0" personalView="1" maximized="1" xWindow="1" yWindow="1" windowWidth="1280" windowHeight="807" activeSheetId="3"/>
    <customWorkbookView name="Andreas Sturm - Personal View" guid="{595D07C0-E761-11DC-9357-001B6391840E}" mergeInterval="0" personalView="1" yWindow="105" windowWidth="1551" windowHeight="1003" activeSheetId="9"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H14" i="36" l="1"/>
  <c r="AH13" i="36"/>
  <c r="AH12" i="36"/>
  <c r="AH11" i="36"/>
  <c r="AH10" i="36"/>
  <c r="AH9" i="36"/>
  <c r="AH8" i="36"/>
  <c r="AH7" i="36"/>
  <c r="AH6" i="36"/>
  <c r="AH5" i="36"/>
  <c r="N71" i="13"/>
  <c r="N69" i="13"/>
  <c r="F9" i="83"/>
  <c r="E9" i="83"/>
  <c r="F8" i="83"/>
  <c r="E8" i="83"/>
  <c r="F7" i="83"/>
  <c r="E7" i="83"/>
  <c r="F6" i="83"/>
  <c r="E6" i="83"/>
  <c r="K41" i="82"/>
  <c r="J41" i="82"/>
  <c r="I41" i="82"/>
  <c r="H41" i="82"/>
  <c r="G41" i="82"/>
  <c r="F41" i="82"/>
  <c r="E41" i="82"/>
  <c r="K38" i="82"/>
  <c r="J38" i="82"/>
  <c r="I38" i="82"/>
  <c r="H38" i="82"/>
  <c r="G38" i="82"/>
  <c r="F38" i="82"/>
  <c r="E38" i="82"/>
  <c r="K37" i="82"/>
  <c r="K36" i="82" s="1"/>
  <c r="J37" i="82"/>
  <c r="J36" i="82" s="1"/>
  <c r="I37" i="82"/>
  <c r="H37" i="82"/>
  <c r="H36" i="82" s="1"/>
  <c r="G37" i="82"/>
  <c r="G36" i="82" s="1"/>
  <c r="F37" i="82"/>
  <c r="F36" i="82" s="1"/>
  <c r="E37" i="82"/>
  <c r="I36" i="82"/>
  <c r="E36" i="82"/>
  <c r="K34" i="82"/>
  <c r="J34" i="82"/>
  <c r="I34" i="82"/>
  <c r="H34" i="82"/>
  <c r="G34" i="82"/>
  <c r="F34" i="82"/>
  <c r="E34" i="82"/>
  <c r="K29" i="82"/>
  <c r="J29" i="82"/>
  <c r="I29" i="82"/>
  <c r="H29" i="82"/>
  <c r="G29" i="82"/>
  <c r="F29" i="82"/>
  <c r="E29" i="82"/>
  <c r="K26" i="82"/>
  <c r="J26" i="82"/>
  <c r="J25" i="82" s="1"/>
  <c r="I26" i="82"/>
  <c r="I25" i="82" s="1"/>
  <c r="I24" i="82" s="1"/>
  <c r="H26" i="82"/>
  <c r="G26" i="82"/>
  <c r="F26" i="82"/>
  <c r="F25" i="82" s="1"/>
  <c r="E26" i="82"/>
  <c r="E25" i="82"/>
  <c r="K14" i="82"/>
  <c r="K12" i="82" s="1"/>
  <c r="J14" i="82"/>
  <c r="I14" i="82"/>
  <c r="I12" i="82" s="1"/>
  <c r="H14" i="82"/>
  <c r="H12" i="82" s="1"/>
  <c r="G14" i="82"/>
  <c r="G12" i="82" s="1"/>
  <c r="F14" i="82"/>
  <c r="E14" i="82"/>
  <c r="E12" i="82" s="1"/>
  <c r="J12" i="82"/>
  <c r="F12" i="82"/>
  <c r="K8" i="82"/>
  <c r="J8" i="82"/>
  <c r="I8" i="82"/>
  <c r="I7" i="82" s="1"/>
  <c r="H8" i="82"/>
  <c r="G8" i="82"/>
  <c r="F8" i="82"/>
  <c r="E8" i="82"/>
  <c r="E7" i="82" s="1"/>
  <c r="K44" i="77"/>
  <c r="J44" i="77"/>
  <c r="I44" i="77"/>
  <c r="H44" i="77"/>
  <c r="G44" i="77"/>
  <c r="F44" i="77"/>
  <c r="E44" i="77"/>
  <c r="K35" i="77"/>
  <c r="J35" i="77"/>
  <c r="I35" i="77"/>
  <c r="H35" i="77"/>
  <c r="G35" i="77"/>
  <c r="F35" i="77"/>
  <c r="E35" i="77"/>
  <c r="K24" i="77"/>
  <c r="I24" i="77"/>
  <c r="H24" i="77"/>
  <c r="G24" i="77"/>
  <c r="E24" i="77"/>
  <c r="K23" i="77"/>
  <c r="K22" i="77" s="1"/>
  <c r="J23" i="77"/>
  <c r="J24" i="77" s="1"/>
  <c r="I23" i="77"/>
  <c r="H23" i="77"/>
  <c r="H22" i="77" s="1"/>
  <c r="G23" i="77"/>
  <c r="G22" i="77" s="1"/>
  <c r="F23" i="77"/>
  <c r="F24" i="77" s="1"/>
  <c r="E23" i="77"/>
  <c r="I22" i="77"/>
  <c r="E22" i="77"/>
  <c r="J9" i="77"/>
  <c r="I9" i="77"/>
  <c r="H9" i="77"/>
  <c r="F9" i="77"/>
  <c r="E9" i="77"/>
  <c r="K8" i="77"/>
  <c r="K9" i="77" s="1"/>
  <c r="J8" i="77"/>
  <c r="I8" i="77"/>
  <c r="I42" i="77" s="1"/>
  <c r="I41" i="77" s="1"/>
  <c r="H8" i="77"/>
  <c r="H42" i="77" s="1"/>
  <c r="H41" i="77" s="1"/>
  <c r="G8" i="77"/>
  <c r="G9" i="77" s="1"/>
  <c r="F8" i="77"/>
  <c r="E8" i="77"/>
  <c r="E42" i="77" s="1"/>
  <c r="E41" i="77" s="1"/>
  <c r="J7" i="77"/>
  <c r="F7" i="77"/>
  <c r="P6" i="44"/>
  <c r="Q29" i="45"/>
  <c r="P20" i="45"/>
  <c r="O20" i="45"/>
  <c r="N20" i="45"/>
  <c r="P5" i="38"/>
  <c r="H7" i="82" l="1"/>
  <c r="E24" i="82"/>
  <c r="G25" i="82"/>
  <c r="G24" i="82" s="1"/>
  <c r="K25" i="82"/>
  <c r="K24" i="82" s="1"/>
  <c r="F7" i="82"/>
  <c r="J7" i="82"/>
  <c r="H25" i="82"/>
  <c r="G7" i="82"/>
  <c r="K7" i="82"/>
  <c r="F24" i="82"/>
  <c r="J24" i="82"/>
  <c r="H24" i="82"/>
  <c r="J43" i="77"/>
  <c r="F42" i="77"/>
  <c r="F41" i="77" s="1"/>
  <c r="J42" i="77"/>
  <c r="J41" i="77" s="1"/>
  <c r="K43" i="77"/>
  <c r="G7" i="77"/>
  <c r="K7" i="77"/>
  <c r="F22" i="77"/>
  <c r="J22" i="77"/>
  <c r="G42" i="77"/>
  <c r="G41" i="77" s="1"/>
  <c r="K42" i="77"/>
  <c r="K41" i="77" s="1"/>
  <c r="H43" i="77"/>
  <c r="H7" i="77"/>
  <c r="E43" i="77"/>
  <c r="I43" i="77"/>
  <c r="E7" i="77"/>
  <c r="I7" i="77"/>
  <c r="L7" i="26"/>
  <c r="M16" i="23"/>
  <c r="O14" i="23"/>
  <c r="M14" i="23"/>
  <c r="P10" i="23"/>
  <c r="O10" i="23"/>
  <c r="N10" i="23"/>
  <c r="M10" i="23"/>
  <c r="M8" i="23"/>
  <c r="G43" i="77" l="1"/>
  <c r="F43" i="77"/>
</calcChain>
</file>

<file path=xl/sharedStrings.xml><?xml version="1.0" encoding="utf-8"?>
<sst xmlns="http://schemas.openxmlformats.org/spreadsheetml/2006/main" count="3091" uniqueCount="2230">
  <si>
    <r>
      <rPr>
        <b/>
        <sz val="14"/>
        <rFont val="Frutiger 45 Light"/>
        <family val="2"/>
      </rPr>
      <t>Key figures for the Swiss Post Annual Report 2016</t>
    </r>
  </si>
  <si>
    <r>
      <rPr>
        <b/>
        <sz val="12"/>
        <rFont val="Frutiger 45 Light"/>
        <family val="2"/>
      </rPr>
      <t>Principles of integrated reporting</t>
    </r>
  </si>
  <si>
    <r>
      <rPr>
        <u/>
        <sz val="10"/>
        <color rgb="FF0000FF"/>
        <rFont val="Frutiger 45 Light"/>
        <family val="2"/>
      </rPr>
      <t>Principles of integrated reporting</t>
    </r>
  </si>
  <si>
    <r>
      <rPr>
        <u/>
        <sz val="10"/>
        <color rgb="FF0000FF"/>
        <rFont val="Frutiger 45 Light"/>
        <family val="2"/>
      </rPr>
      <t>Principles governing report content</t>
    </r>
  </si>
  <si>
    <r>
      <rPr>
        <u/>
        <sz val="10"/>
        <color rgb="FF0000FF"/>
        <rFont val="Frutiger 45 Light"/>
        <family val="2"/>
      </rPr>
      <t>Principles governing report quality</t>
    </r>
  </si>
  <si>
    <r>
      <rPr>
        <u/>
        <sz val="10"/>
        <color rgb="FF0000FF"/>
        <rFont val="Frutiger 45 Light"/>
        <family val="2"/>
      </rPr>
      <t>Principle governing report scope</t>
    </r>
  </si>
  <si>
    <r>
      <rPr>
        <u/>
        <sz val="10"/>
        <color rgb="FF0000FF"/>
        <rFont val="Frutiger 45 Light"/>
        <family val="2"/>
      </rPr>
      <t>Frequency of publication</t>
    </r>
  </si>
  <si>
    <r>
      <rPr>
        <b/>
        <sz val="12"/>
        <rFont val="Frutiger 45 Light"/>
        <family val="2"/>
      </rPr>
      <t>Key figures</t>
    </r>
  </si>
  <si>
    <r>
      <rPr>
        <b/>
        <sz val="10"/>
        <rFont val="Frutiger 45 Light"/>
        <family val="2"/>
      </rPr>
      <t>Finances</t>
    </r>
  </si>
  <si>
    <r>
      <rPr>
        <u/>
        <sz val="10"/>
        <color rgb="FF0000FF"/>
        <rFont val="Frutiger 45 Light"/>
        <family val="2"/>
      </rPr>
      <t>Financial results by Group and segment</t>
    </r>
  </si>
  <si>
    <r>
      <rPr>
        <u/>
        <sz val="10"/>
        <color rgb="FF0000FF"/>
        <rFont val="Frutiger 45 Light"/>
        <family val="2"/>
      </rPr>
      <t>Financing</t>
    </r>
  </si>
  <si>
    <r>
      <rPr>
        <u/>
        <sz val="10"/>
        <color rgb="FF0000FF"/>
        <rFont val="Frutiger 45 Light"/>
        <family val="2"/>
      </rPr>
      <t>Cash flow and investments</t>
    </r>
  </si>
  <si>
    <r>
      <rPr>
        <u/>
        <sz val="10"/>
        <color rgb="FF0000FF"/>
        <rFont val="Frutiger 45 Light"/>
        <family val="2"/>
      </rPr>
      <t>Brand value</t>
    </r>
  </si>
  <si>
    <r>
      <rPr>
        <b/>
        <sz val="10"/>
        <rFont val="Frutiger 45 Light"/>
        <family val="2"/>
      </rPr>
      <t>Volumes</t>
    </r>
  </si>
  <si>
    <r>
      <rPr>
        <u/>
        <sz val="10"/>
        <color rgb="FF0000FF"/>
        <rFont val="Frutiger 45 Light"/>
        <family val="2"/>
      </rPr>
      <t>Volume trends in the segments and units</t>
    </r>
  </si>
  <si>
    <r>
      <rPr>
        <u/>
        <sz val="10"/>
        <color rgb="FF0000FF"/>
        <rFont val="Frutiger 45 Light"/>
        <family val="2"/>
      </rPr>
      <t>Volume of payment transactions</t>
    </r>
  </si>
  <si>
    <r>
      <rPr>
        <b/>
        <sz val="10"/>
        <rFont val="Frutiger 45 Light"/>
        <family val="2"/>
      </rPr>
      <t>Customers and service quality</t>
    </r>
  </si>
  <si>
    <r>
      <rPr>
        <u/>
        <sz val="10"/>
        <color rgb="FF0000FF"/>
        <rFont val="Frutiger 45 Light"/>
        <family val="2"/>
      </rPr>
      <t>Customer satisfaction</t>
    </r>
  </si>
  <si>
    <r>
      <rPr>
        <u/>
        <sz val="10"/>
        <color rgb="FF0000FF"/>
        <rFont val="Frutiger 45 Light"/>
        <family val="2"/>
      </rPr>
      <t>Price comparison (letter price index, parcel price index)</t>
    </r>
  </si>
  <si>
    <r>
      <rPr>
        <u/>
        <sz val="10"/>
        <color rgb="FF0000FF"/>
        <rFont val="Frutiger 45 Light"/>
        <family val="2"/>
      </rPr>
      <t>Delivery times for letters and parcels</t>
    </r>
  </si>
  <si>
    <r>
      <rPr>
        <u/>
        <sz val="10"/>
        <color rgb="FF0000FF"/>
        <rFont val="Frutiger 45 Light"/>
        <family val="2"/>
      </rPr>
      <t>Timely processing of payment slips (PostFinance)</t>
    </r>
  </si>
  <si>
    <r>
      <rPr>
        <u/>
        <sz val="10"/>
        <color rgb="FF0000FF"/>
        <rFont val="Frutiger 45 Light"/>
        <family val="2"/>
      </rPr>
      <t>Queuing times at counters</t>
    </r>
  </si>
  <si>
    <r>
      <rPr>
        <u/>
        <sz val="10"/>
        <color rgb="FF0000FF"/>
        <rFont val="Frutiger 45 Light"/>
        <family val="2"/>
      </rPr>
      <t>Post offices</t>
    </r>
  </si>
  <si>
    <r>
      <rPr>
        <u/>
        <sz val="10"/>
        <color rgb="FF0000FF"/>
        <rFont val="Frutiger 45 Light"/>
        <family val="2"/>
      </rPr>
      <t>Density of network access points (country comparison)</t>
    </r>
  </si>
  <si>
    <r>
      <rPr>
        <u/>
        <sz val="10"/>
        <color rgb="FF0000FF"/>
        <rFont val="Frutiger 45 Light"/>
        <family val="2"/>
      </rPr>
      <t>Market shares</t>
    </r>
  </si>
  <si>
    <r>
      <rPr>
        <b/>
        <sz val="10"/>
        <rFont val="Frutiger 45 Light"/>
        <family val="2"/>
      </rPr>
      <t>Employees</t>
    </r>
  </si>
  <si>
    <r>
      <rPr>
        <u/>
        <sz val="10"/>
        <color rgb="FF0000FF"/>
        <rFont val="Frutiger 45 Light"/>
        <family val="2"/>
      </rPr>
      <t>Headcount</t>
    </r>
  </si>
  <si>
    <r>
      <rPr>
        <u/>
        <sz val="10"/>
        <color rgb="FF0000FF"/>
        <rFont val="Frutiger 45 Light"/>
        <family val="2"/>
      </rPr>
      <t>Staff turnover</t>
    </r>
  </si>
  <si>
    <r>
      <rPr>
        <u/>
        <sz val="10"/>
        <color rgb="FF0000FF"/>
        <rFont val="Frutiger 45 Light"/>
        <family val="2"/>
      </rPr>
      <t>Trainees</t>
    </r>
  </si>
  <si>
    <r>
      <rPr>
        <u/>
        <sz val="10"/>
        <color rgb="FF0000FF"/>
        <rFont val="Frutiger 45 Light"/>
        <family val="2"/>
      </rPr>
      <t>Young talent</t>
    </r>
  </si>
  <si>
    <r>
      <rPr>
        <u/>
        <sz val="10"/>
        <color rgb="FF0000FF"/>
        <rFont val="Frutiger 45 Light"/>
        <family val="2"/>
      </rPr>
      <t>Employment conditions</t>
    </r>
  </si>
  <si>
    <r>
      <rPr>
        <u/>
        <sz val="10"/>
        <color rgb="FF0000FF"/>
        <rFont val="Frutiger 45 Light"/>
        <family val="2"/>
      </rPr>
      <t>Remuneration</t>
    </r>
  </si>
  <si>
    <r>
      <rPr>
        <u/>
        <sz val="10"/>
        <color rgb="FF0000FF"/>
        <rFont val="Frutiger 45 Light"/>
        <family val="2"/>
      </rPr>
      <t>Pension fund</t>
    </r>
  </si>
  <si>
    <r>
      <rPr>
        <u/>
        <sz val="10"/>
        <color rgb="FF0000FF"/>
        <rFont val="Frutiger 45 Light"/>
        <family val="2"/>
      </rPr>
      <t>Gender distribution</t>
    </r>
  </si>
  <si>
    <r>
      <rPr>
        <u/>
        <sz val="10"/>
        <color rgb="FF0000FF"/>
        <rFont val="Frutiger 45 Light"/>
        <family val="2"/>
      </rPr>
      <t>Women in management</t>
    </r>
  </si>
  <si>
    <r>
      <rPr>
        <u/>
        <sz val="10"/>
        <color rgb="FF0000FF"/>
        <rFont val="Frutiger 45 Light"/>
        <family val="2"/>
      </rPr>
      <t>Language diversity</t>
    </r>
  </si>
  <si>
    <r>
      <rPr>
        <u/>
        <sz val="10"/>
        <color rgb="FF0000FF"/>
        <rFont val="Frutiger 45 Light"/>
        <family val="2"/>
      </rPr>
      <t>Nationalities</t>
    </r>
  </si>
  <si>
    <r>
      <rPr>
        <u/>
        <sz val="10"/>
        <color rgb="FF0000FF"/>
        <rFont val="Frutiger 45 Light"/>
        <family val="2"/>
      </rPr>
      <t>Demographics (age distribution)</t>
    </r>
  </si>
  <si>
    <r>
      <rPr>
        <u/>
        <sz val="10"/>
        <color rgb="FF0000FF"/>
        <rFont val="Frutiger 45 Light"/>
        <family val="2"/>
      </rPr>
      <t>Part-time</t>
    </r>
  </si>
  <si>
    <r>
      <rPr>
        <u/>
        <sz val="10"/>
        <color rgb="FF0000FF"/>
        <rFont val="Frutiger 45 Light"/>
        <family val="2"/>
      </rPr>
      <t>Health management (accidents, illness and days lost to accidents)</t>
    </r>
  </si>
  <si>
    <r>
      <rPr>
        <u/>
        <sz val="10"/>
        <color rgb="FF0000FF"/>
        <rFont val="Frutiger 45 Light"/>
        <family val="2"/>
      </rPr>
      <t>Employee satisfaction</t>
    </r>
  </si>
  <si>
    <r>
      <rPr>
        <u/>
        <sz val="10"/>
        <color rgb="FF0000FF"/>
        <rFont val="Frutiger 45 Light"/>
        <family val="2"/>
      </rPr>
      <t>Motivation and commitment</t>
    </r>
  </si>
  <si>
    <r>
      <rPr>
        <u/>
        <sz val="10"/>
        <color rgb="FF0000FF"/>
        <rFont val="Frutiger 45 Light"/>
        <family val="2"/>
      </rPr>
      <t>Job center</t>
    </r>
  </si>
  <si>
    <r>
      <rPr>
        <b/>
        <sz val="10"/>
        <rFont val="Frutiger 45 Light"/>
        <family val="2"/>
      </rPr>
      <t>Environment</t>
    </r>
  </si>
  <si>
    <r>
      <rPr>
        <u/>
        <sz val="10"/>
        <color rgb="FF0000FF"/>
        <rFont val="Frutiger 45 Light"/>
        <family val="2"/>
      </rPr>
      <t>Energy consumption</t>
    </r>
  </si>
  <si>
    <r>
      <rPr>
        <u/>
        <sz val="10"/>
        <color rgb="FF0000FF"/>
        <rFont val="Frutiger 45 Light"/>
        <family val="2"/>
      </rPr>
      <t>Carbon footprint</t>
    </r>
  </si>
  <si>
    <r>
      <rPr>
        <u/>
        <sz val="10"/>
        <color rgb="FF0000FF"/>
        <rFont val="Frutiger 45 Light"/>
        <family val="2"/>
      </rPr>
      <t>Paper, water, waste</t>
    </r>
  </si>
  <si>
    <r>
      <rPr>
        <u/>
        <sz val="10"/>
        <color rgb="FF0000FF"/>
        <rFont val="Frutiger 45 Light"/>
        <family val="2"/>
      </rPr>
      <t>Air pollution</t>
    </r>
  </si>
  <si>
    <r>
      <rPr>
        <b/>
        <sz val="10"/>
        <rFont val="Frutiger 45 Light"/>
        <family val="2"/>
      </rPr>
      <t>Society</t>
    </r>
  </si>
  <si>
    <r>
      <rPr>
        <u/>
        <sz val="10"/>
        <color rgb="FF0000FF"/>
        <rFont val="Frutiger 45 Light"/>
        <family val="2"/>
      </rPr>
      <t>Supply chain</t>
    </r>
  </si>
  <si>
    <r>
      <rPr>
        <u/>
        <sz val="10"/>
        <color rgb="FF0000FF"/>
        <rFont val="Frutiger 45 Light"/>
        <family val="2"/>
      </rPr>
      <t>Charity and sponsorship</t>
    </r>
  </si>
  <si>
    <r>
      <rPr>
        <u/>
        <sz val="10"/>
        <color rgb="FF0000FF"/>
        <rFont val="Frutiger 45 Light"/>
        <family val="2"/>
      </rPr>
      <t>Breaches of the law</t>
    </r>
  </si>
  <si>
    <r>
      <rPr>
        <u/>
        <sz val="10"/>
        <color rgb="FF0000FF"/>
        <rFont val="Frutiger 45 Light"/>
        <family val="2"/>
      </rPr>
      <t>Jobs in regions (cantonal distribution, peripheral regions)</t>
    </r>
  </si>
  <si>
    <r>
      <rPr>
        <u/>
        <sz val="10"/>
        <color rgb="FF0000FF"/>
        <rFont val="Frutiger 45 Light"/>
        <family val="2"/>
      </rPr>
      <t>Distribution of added value</t>
    </r>
  </si>
  <si>
    <r>
      <rPr>
        <u/>
        <sz val="10"/>
        <color rgb="FF0000FF"/>
        <rFont val="Frutiger 45 Light"/>
        <family val="2"/>
      </rPr>
      <t>Back</t>
    </r>
  </si>
  <si>
    <r>
      <rPr>
        <b/>
        <sz val="12"/>
        <rFont val="Frutiger 45 Light"/>
        <family val="2"/>
      </rPr>
      <t>Principles of integrated reporting</t>
    </r>
  </si>
  <si>
    <r>
      <rPr>
        <sz val="10"/>
        <rFont val="Frutiger 45 Light"/>
        <family val="2"/>
      </rPr>
      <t>GRI indicator</t>
    </r>
  </si>
  <si>
    <r>
      <rPr>
        <sz val="10"/>
        <rFont val="Frutiger 45 Light"/>
        <family val="2"/>
      </rPr>
      <t>G4-18</t>
    </r>
  </si>
  <si>
    <r>
      <rPr>
        <sz val="10"/>
        <rFont val="Frutiger 45 Light"/>
        <family val="2"/>
      </rPr>
      <t>The Annual Report 2016 is the tenth integrated report by Swiss Post covering the social and environmental facets as well as the financial aspects of our activities (sustainability reporting).</t>
    </r>
  </si>
  <si>
    <r>
      <rPr>
        <sz val="10"/>
        <rFont val="Frutiger 45 Light"/>
        <family val="2"/>
      </rPr>
      <t>For the Annual Report, we undertake to apply the principles of sustainability reporting outlined below and to make ongoing improvements in this respect.</t>
    </r>
  </si>
  <si>
    <r>
      <rPr>
        <sz val="10"/>
        <rFont val="Frutiger 45 Light"/>
        <family val="2"/>
      </rPr>
      <t>We are aware that, in issuing our integrated report, we are only in the initial stages of applying and complying with these principles and criteria. With this in mind, the following principles should be seen as a series of steps and objectives to be worked towards over time.</t>
    </r>
  </si>
  <si>
    <r>
      <rPr>
        <u/>
        <sz val="10"/>
        <color rgb="FF0000FF"/>
        <rFont val="Frutiger 45 Light"/>
        <family val="2"/>
      </rPr>
      <t>Back</t>
    </r>
  </si>
  <si>
    <r>
      <rPr>
        <b/>
        <sz val="11"/>
        <rFont val="Frutiger 45 Light"/>
        <family val="2"/>
      </rPr>
      <t>Principles governing report content</t>
    </r>
  </si>
  <si>
    <r>
      <rPr>
        <sz val="10"/>
        <rFont val="Frutiger 45 Light"/>
        <family val="2"/>
      </rPr>
      <t>GRI indicator</t>
    </r>
  </si>
  <si>
    <r>
      <rPr>
        <sz val="10"/>
        <rFont val="Frutiger 45 Light"/>
        <family val="2"/>
      </rPr>
      <t>G4-18, G4-26</t>
    </r>
  </si>
  <si>
    <r>
      <rPr>
        <b/>
        <sz val="10"/>
        <rFont val="Frutiger 45 Light"/>
        <family val="2"/>
      </rPr>
      <t>Materiality</t>
    </r>
  </si>
  <si>
    <r>
      <rPr>
        <sz val="10"/>
        <rFont val="Frutiger 45 Light"/>
        <family val="2"/>
      </rPr>
      <t>We report on all aspects of our business activities that we believe to be relevant to sustainable development and whose inclusion will enable a thorough assessment of our performance.</t>
    </r>
  </si>
  <si>
    <r>
      <rPr>
        <b/>
        <sz val="10"/>
        <rFont val="Frutiger 45 Light"/>
        <family val="2"/>
      </rPr>
      <t>Inclusiveness</t>
    </r>
  </si>
  <si>
    <r>
      <rPr>
        <sz val="10"/>
        <rFont val="Frutiger 45 Light"/>
        <family val="2"/>
      </rPr>
      <t>With the aim of improving the quality and usefulness of our sustainability communications, we endeavour to include our main stakeholders either directly or indirectly in the reporting and communication process.1) We take our main stakeholders into account when selecting key figures and determining the scope and form of the report. For this reason we seek to ensure that the report’s form and content fulfil the needs of the various groups at which it is aimed.</t>
    </r>
  </si>
  <si>
    <r>
      <rPr>
        <b/>
        <sz val="10"/>
        <rFont val="Frutiger 45 Light"/>
        <family val="2"/>
      </rPr>
      <t>Sustainability context</t>
    </r>
  </si>
  <si>
    <r>
      <rPr>
        <sz val="10"/>
        <rFont val="Frutiger 45 Light"/>
        <family val="2"/>
      </rPr>
      <t>We endeavour to present our own performance in working towards sustainable development in a wider economic, social and environmental context.</t>
    </r>
  </si>
  <si>
    <r>
      <rPr>
        <b/>
        <sz val="10"/>
        <rFont val="Frutiger 45 Light"/>
        <family val="2"/>
      </rPr>
      <t>Completeness</t>
    </r>
  </si>
  <si>
    <r>
      <rPr>
        <sz val="10"/>
        <rFont val="Frutiger 45 Light"/>
        <family val="2"/>
      </rPr>
      <t>We communicate the relevant information required to enable our main stakeholders to assess our performance in working towards sustainable development, both within the defined scope and during the reporting period. In doing so, we give particular consideration to current social policy issues at national and international level.</t>
    </r>
  </si>
  <si>
    <r>
      <rPr>
        <sz val="9"/>
        <rFont val="Frutiger 45 Light"/>
        <family val="2"/>
      </rPr>
      <t>1) We include the stakeholders by carrying out a standardized stakeholder survey and through our membership and participation in the following organizations, institutions and initiatives:</t>
    </r>
  </si>
  <si>
    <r>
      <rPr>
        <sz val="9"/>
        <rFont val="Frutiger 45 Light"/>
        <family val="2"/>
      </rPr>
      <t>– öbu – works for sustainability</t>
    </r>
  </si>
  <si>
    <r>
      <rPr>
        <sz val="9"/>
        <rFont val="Frutiger 45 Light"/>
        <family val="2"/>
      </rPr>
      <t>öbu is a network comprising more than 400 Swiss businesses. The association’s aim is the further development of the Swiss business sector in line with the principles of sustainability.</t>
    </r>
  </si>
  <si>
    <r>
      <rPr>
        <sz val="9"/>
        <rFont val="Frutiger 45 Light"/>
        <family val="2"/>
      </rPr>
      <t>– WWF Climate Savers:</t>
    </r>
  </si>
  <si>
    <r>
      <rPr>
        <sz val="9"/>
        <rFont val="Frutiger 45 Light"/>
        <family val="2"/>
      </rPr>
      <t xml:space="preserve">Swiss Post has been a member since the first quarter of 2009. The WWF Climate Savers partners have pledged to optimize energy consumption within their operations and to generate as few CO2 emissions as possible with their products. </t>
    </r>
  </si>
  <si>
    <r>
      <rPr>
        <sz val="9"/>
        <rFont val="Frutiger 45 Light"/>
        <family val="2"/>
      </rPr>
      <t>– International Post Corporation (IPC): Environmental Measurement and Monitoring System (EMMS):</t>
    </r>
  </si>
  <si>
    <r>
      <rPr>
        <sz val="9"/>
        <rFont val="Frutiger 45 Light"/>
        <family val="2"/>
      </rPr>
      <t>Reporting of environmental policies, environmental performance and results in accordance with the common reporting structure</t>
    </r>
  </si>
  <si>
    <r>
      <rPr>
        <sz val="9"/>
        <rFont val="Frutiger 45 Light"/>
        <family val="2"/>
      </rPr>
      <t>– PostEurop (PE): Greenhouse Gas Reduction Programme</t>
    </r>
  </si>
  <si>
    <r>
      <rPr>
        <sz val="9"/>
        <rFont val="Frutiger 45 Light"/>
        <family val="2"/>
      </rPr>
      <t>Co-development of standards and annual reporting</t>
    </r>
  </si>
  <si>
    <r>
      <rPr>
        <sz val="9"/>
        <rFont val="Frutiger 45 Light"/>
        <family val="2"/>
      </rPr>
      <t>– Universal Postal Union project team “Sustainability”:</t>
    </r>
  </si>
  <si>
    <r>
      <rPr>
        <sz val="9"/>
        <rFont val="Frutiger 45 Light"/>
        <family val="2"/>
      </rPr>
      <t>– This project team is tasked with raising the member countries’ awareness of environmental issues and proposing specific measures for them to implement.</t>
    </r>
  </si>
  <si>
    <r>
      <rPr>
        <u/>
        <sz val="10"/>
        <color rgb="FF0000FF"/>
        <rFont val="Frutiger 45 Light"/>
        <family val="2"/>
      </rPr>
      <t>Back</t>
    </r>
  </si>
  <si>
    <r>
      <rPr>
        <b/>
        <sz val="11"/>
        <rFont val="Frutiger 45 Light"/>
        <family val="2"/>
      </rPr>
      <t>Principles governing report quality</t>
    </r>
  </si>
  <si>
    <r>
      <rPr>
        <b/>
        <sz val="10"/>
        <rFont val="Frutiger 45 Light"/>
        <family val="2"/>
      </rPr>
      <t>Balance</t>
    </r>
  </si>
  <si>
    <r>
      <rPr>
        <sz val="10"/>
        <rFont val="Frutiger 45 Light"/>
        <family val="2"/>
      </rPr>
      <t>We aim to present an unbiased, balanced and objective picture of our performance in working towards sustainable company development.</t>
    </r>
  </si>
  <si>
    <r>
      <rPr>
        <b/>
        <sz val="10"/>
        <rFont val="Frutiger 45 Light"/>
        <family val="2"/>
      </rPr>
      <t>Comparability</t>
    </r>
  </si>
  <si>
    <r>
      <rPr>
        <sz val="10"/>
        <rFont val="Frutiger 45 Light"/>
        <family val="2"/>
      </rPr>
      <t>We ensure that the main key figures are comparable over time. In order to do so, we disclose any changes to the report’s scope over time and communicate the main changes in the product, service and/or company portfolio and in the value creation process. We also disclose changes in methodology.</t>
    </r>
  </si>
  <si>
    <r>
      <rPr>
        <b/>
        <sz val="10"/>
        <rFont val="Frutiger 45 Light"/>
        <family val="2"/>
      </rPr>
      <t>Accuracy</t>
    </r>
  </si>
  <si>
    <r>
      <rPr>
        <sz val="10"/>
        <rFont val="Frutiger 45 Light"/>
        <family val="2"/>
      </rPr>
      <t>We endeavour to report qualitative and quantitative information that is sufficiently accurate with regard to the significance of that information. The users of the information should be able to make their assessment on the basis of reliable information.</t>
    </r>
  </si>
  <si>
    <r>
      <rPr>
        <b/>
        <sz val="10"/>
        <rFont val="Frutiger 45 Light"/>
        <family val="2"/>
      </rPr>
      <t>Timeliness</t>
    </r>
  </si>
  <si>
    <r>
      <rPr>
        <sz val="10"/>
        <rFont val="Frutiger 45 Light"/>
        <family val="2"/>
      </rPr>
      <t>The comprehensive integrated reporting documents are prepared annually. We aim to capture and communicate the information and data as soon as possible. During the year, we communicate information in as timely a manner and as close to the events described as possible – mainly via the Internet.</t>
    </r>
  </si>
  <si>
    <r>
      <rPr>
        <b/>
        <sz val="10"/>
        <rFont val="Frutiger 45 Light"/>
        <family val="2"/>
      </rPr>
      <t>Clarity</t>
    </r>
  </si>
  <si>
    <r>
      <rPr>
        <sz val="10"/>
        <rFont val="Frutiger 45 Light"/>
        <family val="2"/>
      </rPr>
      <t>We endeavour to prepare the information so that it is understandable and accessible to the main users of the integrated report.</t>
    </r>
  </si>
  <si>
    <r>
      <rPr>
        <b/>
        <sz val="10"/>
        <rFont val="Frutiger 45 Light"/>
        <family val="2"/>
      </rPr>
      <t>Reliability</t>
    </r>
  </si>
  <si>
    <r>
      <rPr>
        <sz val="10"/>
        <rFont val="Frutiger 45 Light"/>
        <family val="2"/>
      </rPr>
      <t>We aim to make the reporting process transparent. We disclose the processes, methods and assumptions underlying the information contained in the report, thereby ensuring the report’s credibility and rendering the information more useful to users. We capture, analyse and communicate our data and information in such a way that its reliability can be examined by internal and external auditors.</t>
    </r>
  </si>
  <si>
    <r>
      <rPr>
        <u/>
        <sz val="10"/>
        <color rgb="FF0000FF"/>
        <rFont val="Frutiger 45 Light"/>
        <family val="2"/>
      </rPr>
      <t>Back</t>
    </r>
  </si>
  <si>
    <r>
      <rPr>
        <b/>
        <sz val="11"/>
        <rFont val="Frutiger 45 Light"/>
        <family val="2"/>
      </rPr>
      <t>Principle governing report scope</t>
    </r>
  </si>
  <si>
    <r>
      <rPr>
        <sz val="10"/>
        <rFont val="Frutiger 45 Light"/>
        <family val="2"/>
      </rPr>
      <t>GRI indicator</t>
    </r>
  </si>
  <si>
    <r>
      <rPr>
        <sz val="10"/>
        <rFont val="Frutiger 45 Light"/>
        <family val="2"/>
      </rPr>
      <t>G4-17</t>
    </r>
  </si>
  <si>
    <r>
      <rPr>
        <sz val="10"/>
        <rFont val="Frutiger 45 Light"/>
        <family val="2"/>
      </rPr>
      <t>As a rule, the information in this table of figures relates to a single financial year (1 January to 31 December) and includes</t>
    </r>
  </si>
  <si>
    <r>
      <rPr>
        <sz val="10"/>
        <rFont val="Frutiger 45 Light"/>
        <family val="2"/>
      </rPr>
      <t>– all activities, products and services</t>
    </r>
  </si>
  <si>
    <r>
      <rPr>
        <sz val="10"/>
        <rFont val="Frutiger 45 Light"/>
        <family val="2"/>
      </rPr>
      <t>– in all countries</t>
    </r>
  </si>
  <si>
    <r>
      <rPr>
        <sz val="10"/>
        <rFont val="Frutiger 45 Light"/>
        <family val="2"/>
      </rPr>
      <t>– at all companies</t>
    </r>
  </si>
  <si>
    <r>
      <rPr>
        <sz val="10"/>
        <rFont val="Frutiger 45 Light"/>
        <family val="2"/>
      </rPr>
      <t>Exceptions to this principle are noted in each case.</t>
    </r>
  </si>
  <si>
    <r>
      <rPr>
        <u/>
        <sz val="10"/>
        <color rgb="FF0000FF"/>
        <rFont val="Frutiger 45 Light"/>
        <family val="2"/>
      </rPr>
      <t>Back</t>
    </r>
  </si>
  <si>
    <r>
      <rPr>
        <b/>
        <sz val="11"/>
        <rFont val="Frutiger 45 Light"/>
        <family val="2"/>
      </rPr>
      <t>Frequency of publication</t>
    </r>
  </si>
  <si>
    <r>
      <rPr>
        <sz val="10"/>
        <rFont val="Frutiger 45 Light"/>
        <family val="2"/>
      </rPr>
      <t>The Annual Report is published once a year. It integrates and replaces the environmental report (last report: 2005) and the social report (last report: 2004, updated employee key figures: 2005).</t>
    </r>
  </si>
  <si>
    <r>
      <rPr>
        <u/>
        <sz val="10"/>
        <color rgb="FF0000FF"/>
        <rFont val="Frutiger 45 Light"/>
        <family val="2"/>
      </rPr>
      <t>Back</t>
    </r>
  </si>
  <si>
    <r>
      <rPr>
        <b/>
        <sz val="10"/>
        <rFont val="Frutiger 45 Light"/>
        <family val="2"/>
      </rPr>
      <t>Result</t>
    </r>
  </si>
  <si>
    <r>
      <rPr>
        <sz val="10"/>
        <rFont val="Frutiger 45 Light"/>
        <family val="2"/>
      </rPr>
      <t>Footnotes</t>
    </r>
  </si>
  <si>
    <r>
      <rPr>
        <sz val="10"/>
        <rFont val="Frutiger 45 Light"/>
        <family val="2"/>
      </rPr>
      <t>GRI indicator</t>
    </r>
  </si>
  <si>
    <r>
      <rPr>
        <b/>
        <sz val="10"/>
        <rFont val="Frutiger 45 Light"/>
        <family val="2"/>
      </rPr>
      <t>Group</t>
    </r>
  </si>
  <si>
    <r>
      <rPr>
        <sz val="10"/>
        <rFont val="Frutiger 45 Light"/>
        <family val="2"/>
      </rPr>
      <t>Operating income</t>
    </r>
  </si>
  <si>
    <r>
      <rPr>
        <sz val="10"/>
        <rFont val="Frutiger 45 Light"/>
        <family val="2"/>
      </rPr>
      <t>EC1</t>
    </r>
  </si>
  <si>
    <r>
      <rPr>
        <sz val="10"/>
        <rFont val="Frutiger 45 Light"/>
        <family val="2"/>
      </rPr>
      <t>Generated abroad</t>
    </r>
  </si>
  <si>
    <r>
      <rPr>
        <sz val="10"/>
        <rFont val="Frutiger 45 Light"/>
        <family val="2"/>
      </rPr>
      <t>EC1</t>
    </r>
  </si>
  <si>
    <r>
      <rPr>
        <sz val="10"/>
        <rFont val="Frutiger 45 Light"/>
        <family val="2"/>
      </rPr>
      <t>EC1</t>
    </r>
  </si>
  <si>
    <r>
      <rPr>
        <sz val="10"/>
        <rFont val="Frutiger 45 Light"/>
        <family val="2"/>
      </rPr>
      <t>Reserved services</t>
    </r>
  </si>
  <si>
    <r>
      <rPr>
        <sz val="10"/>
        <rFont val="Frutiger 45 Light"/>
        <family val="2"/>
      </rPr>
      <t>EC1</t>
    </r>
  </si>
  <si>
    <r>
      <rPr>
        <sz val="10"/>
        <rFont val="Frutiger 45 Light"/>
        <family val="2"/>
      </rPr>
      <t>EC1</t>
    </r>
  </si>
  <si>
    <r>
      <rPr>
        <sz val="10"/>
        <rFont val="Frutiger 45 Light"/>
        <family val="2"/>
      </rPr>
      <t>Operating expenses</t>
    </r>
  </si>
  <si>
    <r>
      <rPr>
        <sz val="10"/>
        <rFont val="Frutiger 45 Light"/>
        <family val="2"/>
      </rPr>
      <t>EC1</t>
    </r>
  </si>
  <si>
    <r>
      <rPr>
        <sz val="10"/>
        <rFont val="Frutiger 45 Light"/>
        <family val="2"/>
      </rPr>
      <t>Personnel expenses</t>
    </r>
  </si>
  <si>
    <r>
      <rPr>
        <sz val="10"/>
        <rFont val="Frutiger 45 Light"/>
        <family val="2"/>
      </rPr>
      <t>EC1</t>
    </r>
  </si>
  <si>
    <r>
      <rPr>
        <sz val="10"/>
        <rFont val="Frutiger 45 Light"/>
        <family val="2"/>
      </rPr>
      <t>Operating profit</t>
    </r>
  </si>
  <si>
    <r>
      <rPr>
        <sz val="10"/>
        <rFont val="Frutiger 45 Light"/>
        <family val="2"/>
      </rPr>
      <t>EC1</t>
    </r>
  </si>
  <si>
    <r>
      <rPr>
        <sz val="10"/>
        <rFont val="Frutiger 45 Light"/>
        <family val="2"/>
      </rPr>
      <t>As a share of operating income</t>
    </r>
  </si>
  <si>
    <r>
      <rPr>
        <sz val="10"/>
        <rFont val="Frutiger 45 Light"/>
        <family val="2"/>
      </rPr>
      <t>EC1</t>
    </r>
  </si>
  <si>
    <r>
      <rPr>
        <sz val="10"/>
        <rFont val="Frutiger 45 Light"/>
        <family val="2"/>
      </rPr>
      <t>Generated abroad</t>
    </r>
  </si>
  <si>
    <r>
      <rPr>
        <sz val="10"/>
        <rFont val="Frutiger 45 Light"/>
        <family val="2"/>
      </rPr>
      <t>EC1</t>
    </r>
  </si>
  <si>
    <r>
      <rPr>
        <sz val="10"/>
        <rFont val="Frutiger 45 Light"/>
        <family val="2"/>
      </rPr>
      <t>EC1</t>
    </r>
  </si>
  <si>
    <r>
      <rPr>
        <sz val="10"/>
        <rFont val="Frutiger 45 Light"/>
        <family val="2"/>
      </rPr>
      <t>Group profit</t>
    </r>
  </si>
  <si>
    <r>
      <rPr>
        <sz val="10"/>
        <rFont val="Frutiger 45 Light"/>
        <family val="2"/>
      </rPr>
      <t>EC1</t>
    </r>
  </si>
  <si>
    <r>
      <rPr>
        <sz val="10"/>
        <rFont val="Frutiger 45 Light"/>
        <family val="2"/>
      </rPr>
      <t>Cash flow from operating activities</t>
    </r>
  </si>
  <si>
    <r>
      <rPr>
        <sz val="10"/>
        <rFont val="Frutiger 45 Light"/>
        <family val="2"/>
      </rPr>
      <t>EC1</t>
    </r>
  </si>
  <si>
    <r>
      <rPr>
        <sz val="10"/>
        <rFont val="Frutiger 45 Light"/>
        <family val="2"/>
      </rPr>
      <t>Economic value added</t>
    </r>
  </si>
  <si>
    <r>
      <rPr>
        <sz val="10"/>
        <rFont val="Frutiger 45 Light"/>
        <family val="2"/>
      </rPr>
      <t>EC1</t>
    </r>
  </si>
  <si>
    <r>
      <rPr>
        <b/>
        <sz val="10"/>
        <rFont val="Frutiger 45 Light"/>
        <family val="2"/>
      </rPr>
      <t>Segments</t>
    </r>
  </si>
  <si>
    <r>
      <rPr>
        <b/>
        <i/>
        <sz val="10"/>
        <rFont val="Frutiger 45 Light"/>
        <family val="2"/>
      </rPr>
      <t>– Communication market</t>
    </r>
  </si>
  <si>
    <r>
      <rPr>
        <b/>
        <i/>
        <sz val="10"/>
        <rFont val="Frutiger 45 Light"/>
        <family val="2"/>
      </rPr>
      <t>PostMail</t>
    </r>
  </si>
  <si>
    <r>
      <rPr>
        <sz val="10"/>
        <rFont val="Frutiger 45 Light"/>
        <family val="2"/>
      </rPr>
      <t>Operating income</t>
    </r>
  </si>
  <si>
    <r>
      <rPr>
        <sz val="10"/>
        <rFont val="Frutiger 45 Light"/>
        <family val="2"/>
      </rPr>
      <t>EC1</t>
    </r>
  </si>
  <si>
    <r>
      <rPr>
        <sz val="10"/>
        <rFont val="Frutiger 45 Light"/>
        <family val="2"/>
      </rPr>
      <t>Reserved services</t>
    </r>
  </si>
  <si>
    <r>
      <rPr>
        <sz val="10"/>
        <rFont val="Frutiger 45 Light"/>
        <family val="2"/>
      </rPr>
      <t>2, 4</t>
    </r>
  </si>
  <si>
    <r>
      <rPr>
        <sz val="10"/>
        <rFont val="Frutiger 45 Light"/>
        <family val="2"/>
      </rPr>
      <t>EC1</t>
    </r>
  </si>
  <si>
    <r>
      <rPr>
        <sz val="10"/>
        <rFont val="Frutiger 45 Light"/>
        <family val="2"/>
      </rPr>
      <t>Operating profit</t>
    </r>
  </si>
  <si>
    <r>
      <rPr>
        <sz val="10"/>
        <rFont val="Frutiger 45 Light"/>
        <family val="2"/>
      </rPr>
      <t>EC1</t>
    </r>
  </si>
  <si>
    <r>
      <rPr>
        <b/>
        <i/>
        <sz val="10"/>
        <rFont val="Frutiger 45 Light"/>
        <family val="2"/>
      </rPr>
      <t>Swiss Post Solutions</t>
    </r>
  </si>
  <si>
    <r>
      <rPr>
        <sz val="10"/>
        <rFont val="Frutiger 45 Light"/>
        <family val="2"/>
      </rPr>
      <t>Operating income</t>
    </r>
  </si>
  <si>
    <r>
      <rPr>
        <sz val="10"/>
        <rFont val="Frutiger 45 Light"/>
        <family val="2"/>
      </rPr>
      <t>EC1</t>
    </r>
  </si>
  <si>
    <r>
      <rPr>
        <sz val="10"/>
        <rFont val="Frutiger 45 Light"/>
        <family val="2"/>
      </rPr>
      <t>Operating profit</t>
    </r>
  </si>
  <si>
    <r>
      <rPr>
        <sz val="10"/>
        <rFont val="Frutiger 45 Light"/>
        <family val="2"/>
      </rPr>
      <t>EC1</t>
    </r>
  </si>
  <si>
    <r>
      <rPr>
        <b/>
        <i/>
        <sz val="10"/>
        <rFont val="Frutiger 45 Light"/>
        <family val="2"/>
      </rPr>
      <t>Post Offices &amp; Sales</t>
    </r>
  </si>
  <si>
    <r>
      <rPr>
        <sz val="10"/>
        <rFont val="Frutiger 45 Light"/>
        <family val="2"/>
      </rPr>
      <t>Operating income</t>
    </r>
  </si>
  <si>
    <r>
      <rPr>
        <sz val="10"/>
        <rFont val="Frutiger 45 Light"/>
        <family val="2"/>
      </rPr>
      <t>EC1</t>
    </r>
  </si>
  <si>
    <r>
      <rPr>
        <sz val="10"/>
        <rFont val="Frutiger 45 Light"/>
        <family val="2"/>
      </rPr>
      <t>Reserved services</t>
    </r>
  </si>
  <si>
    <r>
      <rPr>
        <sz val="10"/>
        <rFont val="Frutiger 45 Light"/>
        <family val="2"/>
      </rPr>
      <t>EC1</t>
    </r>
  </si>
  <si>
    <r>
      <rPr>
        <sz val="10"/>
        <rFont val="Frutiger 45 Light"/>
        <family val="2"/>
      </rPr>
      <t>Net sales – other brand-name items</t>
    </r>
  </si>
  <si>
    <r>
      <rPr>
        <sz val="10"/>
        <rFont val="Frutiger 45 Light"/>
        <family val="2"/>
      </rPr>
      <t>EC1</t>
    </r>
  </si>
  <si>
    <r>
      <rPr>
        <sz val="10"/>
        <rFont val="Frutiger 45 Light"/>
        <family val="2"/>
      </rPr>
      <t>Operating profit</t>
    </r>
  </si>
  <si>
    <r>
      <rPr>
        <sz val="10"/>
        <rFont val="Frutiger 45 Light"/>
        <family val="2"/>
      </rPr>
      <t>EC1</t>
    </r>
  </si>
  <si>
    <r>
      <rPr>
        <b/>
        <i/>
        <sz val="10"/>
        <rFont val="Frutiger 45 Light"/>
        <family val="2"/>
      </rPr>
      <t>– Logistics market</t>
    </r>
  </si>
  <si>
    <r>
      <rPr>
        <b/>
        <i/>
        <sz val="10"/>
        <rFont val="Frutiger 45 Light"/>
        <family val="2"/>
      </rPr>
      <t>PostLogistics</t>
    </r>
  </si>
  <si>
    <r>
      <rPr>
        <sz val="10"/>
        <rFont val="Frutiger 45 Light"/>
        <family val="2"/>
      </rPr>
      <t>Operating income</t>
    </r>
  </si>
  <si>
    <r>
      <rPr>
        <sz val="10"/>
        <rFont val="Frutiger 45 Light"/>
        <family val="2"/>
      </rPr>
      <t>EC1</t>
    </r>
  </si>
  <si>
    <r>
      <rPr>
        <sz val="10"/>
        <rFont val="Frutiger 45 Light"/>
        <family val="2"/>
      </rPr>
      <t>Operating profit</t>
    </r>
  </si>
  <si>
    <r>
      <rPr>
        <sz val="10"/>
        <rFont val="Frutiger 45 Light"/>
        <family val="2"/>
      </rPr>
      <t>EC1</t>
    </r>
  </si>
  <si>
    <r>
      <rPr>
        <b/>
        <i/>
        <sz val="10"/>
        <rFont val="Frutiger 45 Light"/>
        <family val="2"/>
      </rPr>
      <t>– Financial services market</t>
    </r>
  </si>
  <si>
    <r>
      <rPr>
        <b/>
        <i/>
        <sz val="10"/>
        <rFont val="Frutiger 45 Light"/>
        <family val="2"/>
      </rPr>
      <t>PostFinance</t>
    </r>
  </si>
  <si>
    <r>
      <rPr>
        <sz val="10"/>
        <rFont val="Frutiger 45 Light"/>
        <family val="2"/>
      </rPr>
      <t>Operating income</t>
    </r>
  </si>
  <si>
    <r>
      <rPr>
        <sz val="10"/>
        <rFont val="Frutiger 45 Light"/>
        <family val="2"/>
      </rPr>
      <t>EC1</t>
    </r>
  </si>
  <si>
    <r>
      <rPr>
        <sz val="10"/>
        <rFont val="Frutiger 45 Light"/>
        <family val="2"/>
      </rPr>
      <t>Operating profit</t>
    </r>
  </si>
  <si>
    <r>
      <rPr>
        <sz val="10"/>
        <rFont val="Frutiger 45 Light"/>
        <family val="2"/>
      </rPr>
      <t>EC1</t>
    </r>
  </si>
  <si>
    <r>
      <rPr>
        <b/>
        <i/>
        <sz val="10"/>
        <rFont val="Frutiger 45 Light"/>
        <family val="2"/>
      </rPr>
      <t>– Passenger transport market</t>
    </r>
  </si>
  <si>
    <r>
      <rPr>
        <b/>
        <i/>
        <sz val="10"/>
        <rFont val="Frutiger 45 Light"/>
        <family val="2"/>
      </rPr>
      <t>PostBus</t>
    </r>
  </si>
  <si>
    <r>
      <rPr>
        <sz val="10"/>
        <rFont val="Frutiger 45 Light"/>
        <family val="2"/>
      </rPr>
      <t>Operating income</t>
    </r>
  </si>
  <si>
    <r>
      <rPr>
        <sz val="10"/>
        <rFont val="Frutiger 45 Light"/>
        <family val="2"/>
      </rPr>
      <t>EC1</t>
    </r>
  </si>
  <si>
    <r>
      <rPr>
        <sz val="10"/>
        <rFont val="Frutiger 45 Light"/>
        <family val="2"/>
      </rPr>
      <t>Generated abroad</t>
    </r>
  </si>
  <si>
    <r>
      <rPr>
        <sz val="10"/>
        <rFont val="Frutiger 45 Light"/>
        <family val="2"/>
      </rPr>
      <t>EC1</t>
    </r>
  </si>
  <si>
    <r>
      <rPr>
        <sz val="10"/>
        <rFont val="Frutiger 45 Light"/>
        <family val="2"/>
      </rPr>
      <t>Operating profit</t>
    </r>
  </si>
  <si>
    <r>
      <rPr>
        <sz val="10"/>
        <rFont val="Frutiger 45 Light"/>
        <family val="2"/>
      </rPr>
      <t>EC1</t>
    </r>
  </si>
  <si>
    <r>
      <rPr>
        <b/>
        <i/>
        <sz val="10"/>
        <rFont val="Frutiger 45 Light"/>
        <family val="2"/>
      </rPr>
      <t>– Other</t>
    </r>
  </si>
  <si>
    <r>
      <rPr>
        <b/>
        <i/>
        <sz val="10"/>
        <rFont val="Frutiger 45 Light"/>
        <family val="2"/>
      </rPr>
      <t>Other</t>
    </r>
  </si>
  <si>
    <r>
      <rPr>
        <sz val="10"/>
        <rFont val="Frutiger 45 Light"/>
        <family val="2"/>
      </rPr>
      <t>Operating income</t>
    </r>
  </si>
  <si>
    <r>
      <rPr>
        <sz val="10"/>
        <rFont val="Frutiger 45 Light"/>
        <family val="2"/>
      </rPr>
      <t>EC1</t>
    </r>
  </si>
  <si>
    <r>
      <rPr>
        <sz val="10"/>
        <rFont val="Frutiger 45 Light"/>
        <family val="2"/>
      </rPr>
      <t>Operating profit</t>
    </r>
  </si>
  <si>
    <r>
      <rPr>
        <sz val="10"/>
        <rFont val="Frutiger 45 Light"/>
        <family val="2"/>
      </rPr>
      <t>EC1</t>
    </r>
  </si>
  <si>
    <r>
      <rPr>
        <sz val="9"/>
        <rFont val="Frutiger 45 Light"/>
        <family val="2"/>
      </rPr>
      <t>2) The reserved service is the universal postal service that is offered exclusively by Swiss Post and which Swiss Post must provide. The reserved service is the monopoly.</t>
    </r>
  </si>
  <si>
    <r>
      <rPr>
        <sz val="9"/>
        <rFont val="Frutiger 45 Light"/>
        <family val="2"/>
      </rPr>
      <t>3) Swiss Post Value Added (PVA) is an absolute figure (CHF million) indicating how much added value the company as a whole or a specific segment generates. Value added is created when, after being adjusted for tax, operating profit exceeds the required interest on invested capital.</t>
    </r>
  </si>
  <si>
    <r>
      <rPr>
        <sz val="9"/>
        <rFont val="Frutiger 45 Light"/>
        <family val="2"/>
      </rPr>
      <t>4) Product responsibility for products aimed at private customers was transferred from Post Offices &amp; Sales to PostLogistics and PostMail on 1 January 2016. Post Offices &amp; Sales therefore no longer discloses any operating income from reserved services, which is recognized exclusively in operating income from PostMail.</t>
    </r>
  </si>
  <si>
    <r>
      <rPr>
        <sz val="9"/>
        <rFont val="Frutiger 45 Light"/>
        <family val="2"/>
      </rPr>
      <t>5) In 2007, subsidiaries in the PostMail (DocumentServices AG, SwissSign AG) and PostLogistics (yellowworld AG) segments were assigned to the Swiss Post Solutions segment.</t>
    </r>
  </si>
  <si>
    <t>%</t>
  </si>
  <si>
    <t>%</t>
  </si>
  <si>
    <t>%</t>
  </si>
  <si>
    <t>%</t>
  </si>
  <si>
    <r>
      <rPr>
        <u/>
        <sz val="10"/>
        <color rgb="FF0000FF"/>
        <rFont val="Frutiger 45 Light"/>
        <family val="2"/>
      </rPr>
      <t>Back</t>
    </r>
  </si>
  <si>
    <r>
      <rPr>
        <b/>
        <sz val="10"/>
        <rFont val="Frutiger 45 Light"/>
        <family val="2"/>
      </rPr>
      <t>Financing</t>
    </r>
  </si>
  <si>
    <r>
      <rPr>
        <sz val="10"/>
        <rFont val="Frutiger 45 Light"/>
        <family val="2"/>
      </rPr>
      <t>Footnotes</t>
    </r>
  </si>
  <si>
    <r>
      <rPr>
        <sz val="10"/>
        <rFont val="Frutiger 45 Light"/>
        <family val="2"/>
      </rPr>
      <t>GRI indicator</t>
    </r>
  </si>
  <si>
    <r>
      <rPr>
        <sz val="10"/>
        <rFont val="Frutiger 45 Light"/>
        <family val="2"/>
      </rPr>
      <t>Total assets</t>
    </r>
  </si>
  <si>
    <r>
      <rPr>
        <sz val="10"/>
        <rFont val="Frutiger 45 Light"/>
        <family val="2"/>
      </rPr>
      <t>CHF million</t>
    </r>
  </si>
  <si>
    <r>
      <rPr>
        <sz val="10"/>
        <rFont val="Frutiger 45 Light"/>
        <family val="2"/>
      </rPr>
      <t>G4-9</t>
    </r>
  </si>
  <si>
    <r>
      <rPr>
        <sz val="10"/>
        <rFont val="Frutiger 45 Light"/>
        <family val="2"/>
      </rPr>
      <t>PostFinance customer deposits</t>
    </r>
  </si>
  <si>
    <r>
      <rPr>
        <sz val="10"/>
        <rFont val="Frutiger 45 Light"/>
        <family val="2"/>
      </rPr>
      <t>CHF million</t>
    </r>
  </si>
  <si>
    <r>
      <rPr>
        <sz val="10"/>
        <rFont val="Frutiger 45 Light"/>
        <family val="2"/>
      </rPr>
      <t>G4-9</t>
    </r>
  </si>
  <si>
    <r>
      <rPr>
        <sz val="10"/>
        <rFont val="Frutiger 45 Light"/>
        <family val="2"/>
      </rPr>
      <t>Share of total assets</t>
    </r>
  </si>
  <si>
    <r>
      <rPr>
        <sz val="10"/>
        <rFont val="Frutiger 45 Light"/>
        <family val="2"/>
      </rPr>
      <t>%</t>
    </r>
  </si>
  <si>
    <r>
      <rPr>
        <sz val="10"/>
        <rFont val="Frutiger 45 Light"/>
        <family val="2"/>
      </rPr>
      <t>G4-9</t>
    </r>
  </si>
  <si>
    <r>
      <rPr>
        <sz val="10"/>
        <rFont val="Frutiger 45 Light"/>
        <family val="2"/>
      </rPr>
      <t>Equity</t>
    </r>
  </si>
  <si>
    <r>
      <rPr>
        <sz val="10"/>
        <rFont val="Frutiger 45 Light"/>
        <family val="2"/>
      </rPr>
      <t>CHF million</t>
    </r>
  </si>
  <si>
    <r>
      <rPr>
        <sz val="10"/>
        <rFont val="Frutiger 45 Light"/>
        <family val="2"/>
      </rPr>
      <t>G4-9</t>
    </r>
  </si>
  <si>
    <r>
      <rPr>
        <u/>
        <sz val="10"/>
        <color rgb="FF0000FF"/>
        <rFont val="Frutiger 45 Light"/>
        <family val="2"/>
      </rPr>
      <t>Back</t>
    </r>
  </si>
  <si>
    <r>
      <rPr>
        <b/>
        <sz val="10"/>
        <rFont val="Frutiger 45 Light"/>
        <family val="2"/>
      </rPr>
      <t>Cash flow and investments</t>
    </r>
  </si>
  <si>
    <r>
      <rPr>
        <sz val="10"/>
        <rFont val="Frutiger 45 Light"/>
        <family val="2"/>
      </rPr>
      <t>Footnotes</t>
    </r>
  </si>
  <si>
    <r>
      <rPr>
        <sz val="10"/>
        <rFont val="Frutiger 45 Light"/>
        <family val="2"/>
      </rPr>
      <t>GRI indicator</t>
    </r>
  </si>
  <si>
    <r>
      <rPr>
        <sz val="10"/>
        <rFont val="Frutiger 45 Light"/>
        <family val="2"/>
      </rPr>
      <t>Cash flow from operating activities</t>
    </r>
  </si>
  <si>
    <r>
      <rPr>
        <sz val="10"/>
        <rFont val="Frutiger 45 Light"/>
        <family val="2"/>
      </rPr>
      <t>CHF million</t>
    </r>
  </si>
  <si>
    <r>
      <rPr>
        <sz val="10"/>
        <rFont val="Frutiger 45 Light"/>
        <family val="2"/>
      </rPr>
      <t>G4-9</t>
    </r>
  </si>
  <si>
    <r>
      <rPr>
        <sz val="10"/>
        <rFont val="Frutiger 45 Light"/>
        <family val="2"/>
      </rPr>
      <t>Investments</t>
    </r>
  </si>
  <si>
    <r>
      <rPr>
        <sz val="10"/>
        <rFont val="Frutiger 45 Light"/>
        <family val="2"/>
      </rPr>
      <t>CHF million</t>
    </r>
  </si>
  <si>
    <r>
      <rPr>
        <sz val="10"/>
        <rFont val="Frutiger 45 Light"/>
        <family val="2"/>
      </rPr>
      <t>G4-9</t>
    </r>
  </si>
  <si>
    <r>
      <rPr>
        <sz val="10"/>
        <rFont val="Frutiger 45 Light"/>
        <family val="2"/>
      </rPr>
      <t xml:space="preserve">   Other tangible fixed assets, intangible assets</t>
    </r>
  </si>
  <si>
    <r>
      <rPr>
        <sz val="10"/>
        <rFont val="Frutiger 45 Light"/>
        <family val="2"/>
      </rPr>
      <t>CHF million</t>
    </r>
  </si>
  <si>
    <r>
      <rPr>
        <sz val="10"/>
        <rFont val="Frutiger 45 Light"/>
        <family val="2"/>
      </rPr>
      <t>G4-9</t>
    </r>
  </si>
  <si>
    <r>
      <rPr>
        <sz val="10"/>
        <rFont val="Frutiger 45 Light"/>
        <family val="2"/>
      </rPr>
      <t xml:space="preserve">   Operating property</t>
    </r>
  </si>
  <si>
    <r>
      <rPr>
        <sz val="10"/>
        <rFont val="Frutiger 45 Light"/>
        <family val="2"/>
      </rPr>
      <t>CHF million</t>
    </r>
  </si>
  <si>
    <r>
      <rPr>
        <sz val="10"/>
        <rFont val="Frutiger 45 Light"/>
        <family val="2"/>
      </rPr>
      <t>G4-9</t>
    </r>
  </si>
  <si>
    <r>
      <rPr>
        <sz val="10"/>
        <rFont val="Frutiger 45 Light"/>
        <family val="2"/>
      </rPr>
      <t>Investment property</t>
    </r>
  </si>
  <si>
    <r>
      <rPr>
        <sz val="10"/>
        <rFont val="Frutiger 45 Light"/>
        <family val="2"/>
      </rPr>
      <t>CHF million</t>
    </r>
  </si>
  <si>
    <r>
      <rPr>
        <sz val="10"/>
        <rFont val="Frutiger 45 Light"/>
        <family val="2"/>
      </rPr>
      <t>G4-9</t>
    </r>
  </si>
  <si>
    <r>
      <rPr>
        <sz val="10"/>
        <rFont val="Frutiger 45 Light"/>
        <family val="2"/>
      </rPr>
      <t xml:space="preserve">   Participations</t>
    </r>
  </si>
  <si>
    <r>
      <rPr>
        <sz val="10"/>
        <rFont val="Frutiger 45 Light"/>
        <family val="2"/>
      </rPr>
      <t>CHF million</t>
    </r>
  </si>
  <si>
    <r>
      <rPr>
        <sz val="10"/>
        <rFont val="Frutiger 45 Light"/>
        <family val="2"/>
      </rPr>
      <t>G4-9</t>
    </r>
  </si>
  <si>
    <r>
      <rPr>
        <sz val="10"/>
        <rFont val="Frutiger 45 Light"/>
        <family val="2"/>
      </rPr>
      <t>Degree of self-financed investment</t>
    </r>
  </si>
  <si>
    <r>
      <rPr>
        <sz val="10"/>
        <rFont val="Frutiger 45 Light"/>
        <family val="2"/>
      </rPr>
      <t>%</t>
    </r>
  </si>
  <si>
    <r>
      <rPr>
        <sz val="10"/>
        <rFont val="Frutiger 45 Light"/>
        <family val="2"/>
      </rPr>
      <t>G4-9</t>
    </r>
  </si>
  <si>
    <r>
      <rPr>
        <vertAlign val="superscript"/>
        <sz val="10"/>
        <rFont val="Frutiger 45 Light"/>
        <family val="2"/>
      </rPr>
      <t>1)</t>
    </r>
    <r>
      <rPr>
        <sz val="10"/>
        <rFont val="Frutiger 45 Light"/>
        <family val="2"/>
      </rPr>
      <t xml:space="preserve"> The changes in the items from financial services (PostFinance) are reported in the cash flow statement for 2016, 2015, 2014, 2013 and 2012.</t>
    </r>
  </si>
  <si>
    <r>
      <rPr>
        <u/>
        <sz val="10"/>
        <color rgb="FF0000FF"/>
        <rFont val="Frutiger 45 Light"/>
        <family val="2"/>
      </rPr>
      <t>Back</t>
    </r>
  </si>
  <si>
    <r>
      <rPr>
        <b/>
        <sz val="10"/>
        <rFont val="Frutiger 45 Light"/>
        <family val="2"/>
      </rPr>
      <t>Brand value</t>
    </r>
  </si>
  <si>
    <r>
      <rPr>
        <sz val="10"/>
        <rFont val="Frutiger 45 Light"/>
        <family val="2"/>
      </rPr>
      <t>Footnotes</t>
    </r>
  </si>
  <si>
    <r>
      <rPr>
        <sz val="10"/>
        <rFont val="Frutiger 45 Light"/>
        <family val="2"/>
      </rPr>
      <t>GRI indicator</t>
    </r>
  </si>
  <si>
    <r>
      <rPr>
        <sz val="10"/>
        <rFont val="Frutiger 45 Light"/>
        <family val="2"/>
      </rPr>
      <t>Monetary value of the Swiss Post brand</t>
    </r>
  </si>
  <si>
    <r>
      <rPr>
        <sz val="10"/>
        <rFont val="Frutiger 45 Light"/>
        <family val="2"/>
      </rPr>
      <t>CHF million</t>
    </r>
  </si>
  <si>
    <r>
      <rPr>
        <sz val="10"/>
        <rFont val="Frutiger 45 Light"/>
        <family val="2"/>
      </rPr>
      <t>G4-4</t>
    </r>
  </si>
  <si>
    <r>
      <rPr>
        <sz val="10"/>
        <rFont val="Frutiger 45 Light"/>
        <family val="2"/>
      </rPr>
      <t xml:space="preserve">   Percentage attributable to core Swiss Post brand</t>
    </r>
  </si>
  <si>
    <r>
      <rPr>
        <sz val="10"/>
        <rFont val="Frutiger 45 Light"/>
        <family val="2"/>
      </rPr>
      <t>%</t>
    </r>
  </si>
  <si>
    <r>
      <rPr>
        <sz val="10"/>
        <rFont val="Frutiger 45 Light"/>
        <family val="2"/>
      </rPr>
      <t>1, 2</t>
    </r>
  </si>
  <si>
    <r>
      <rPr>
        <sz val="10"/>
        <rFont val="Frutiger 45 Light"/>
        <family val="2"/>
      </rPr>
      <t>G4-4</t>
    </r>
  </si>
  <si>
    <r>
      <rPr>
        <sz val="10"/>
        <rFont val="Frutiger 45 Light"/>
        <family val="2"/>
      </rPr>
      <t xml:space="preserve">   Percentage attributable to flagship brands PostFinance and PostBus</t>
    </r>
  </si>
  <si>
    <r>
      <rPr>
        <sz val="10"/>
        <rFont val="Frutiger 45 Light"/>
        <family val="2"/>
      </rPr>
      <t>%</t>
    </r>
  </si>
  <si>
    <r>
      <rPr>
        <sz val="10"/>
        <rFont val="Frutiger 45 Light"/>
        <family val="2"/>
      </rPr>
      <t>1, 2</t>
    </r>
  </si>
  <si>
    <r>
      <rPr>
        <sz val="10"/>
        <rFont val="Frutiger 45 Light"/>
        <family val="2"/>
      </rPr>
      <t>G4-4</t>
    </r>
  </si>
  <si>
    <r>
      <rPr>
        <sz val="9"/>
        <rFont val="Frutiger 45 Light"/>
        <family val="2"/>
      </rPr>
      <t>1)</t>
    </r>
    <r>
      <rPr>
        <sz val="9"/>
        <rFont val="Frutiger 45 Light"/>
        <family val="2"/>
      </rPr>
      <t xml:space="preserve"> As of 2008, integration of PostMail and PostLogistics into the core brand, i.e. the percentage attributable to flagship brands now includes only PostFinance and PostBus.</t>
    </r>
  </si>
  <si>
    <r>
      <rPr>
        <sz val="9"/>
        <rFont val="Frutiger 45 Light"/>
        <family val="2"/>
      </rPr>
      <t>2) The monetary value of brands has no longer been calculated since 2012.</t>
    </r>
  </si>
  <si>
    <r>
      <rPr>
        <u/>
        <sz val="10"/>
        <color rgb="FF0000FF"/>
        <rFont val="Frutiger 45 Light"/>
        <family val="2"/>
      </rPr>
      <t>Back</t>
    </r>
  </si>
  <si>
    <r>
      <rPr>
        <b/>
        <sz val="10"/>
        <rFont val="Frutiger 45 Light"/>
        <family val="2"/>
      </rPr>
      <t>Group volume trends in the segments and units</t>
    </r>
  </si>
  <si>
    <r>
      <rPr>
        <sz val="10"/>
        <rFont val="Frutiger 45 Light"/>
        <family val="2"/>
      </rPr>
      <t>Footnotes</t>
    </r>
  </si>
  <si>
    <r>
      <rPr>
        <sz val="10"/>
        <rFont val="Frutiger 45 Light"/>
        <family val="2"/>
      </rPr>
      <t>GRI indicator</t>
    </r>
  </si>
  <si>
    <r>
      <rPr>
        <b/>
        <sz val="10"/>
        <rFont val="Frutiger 45 Light"/>
        <family val="2"/>
      </rPr>
      <t>Group</t>
    </r>
  </si>
  <si>
    <r>
      <rPr>
        <sz val="10"/>
        <rFont val="Frutiger 45 Light"/>
        <family val="2"/>
      </rPr>
      <t>Addressed letters</t>
    </r>
  </si>
  <si>
    <r>
      <rPr>
        <sz val="10"/>
        <rFont val="Frutiger 45 Light"/>
        <family val="2"/>
      </rPr>
      <t>Millions of items sent</t>
    </r>
  </si>
  <si>
    <r>
      <rPr>
        <sz val="10"/>
        <rFont val="Frutiger 45 Light"/>
        <family val="2"/>
      </rPr>
      <t>G4-9</t>
    </r>
  </si>
  <si>
    <r>
      <rPr>
        <sz val="10"/>
        <rFont val="Frutiger 45 Light"/>
        <family val="2"/>
      </rPr>
      <t>Parcel volume</t>
    </r>
  </si>
  <si>
    <r>
      <rPr>
        <sz val="10"/>
        <rFont val="Frutiger 45 Light"/>
        <family val="2"/>
      </rPr>
      <t>Millions of items sent</t>
    </r>
  </si>
  <si>
    <r>
      <rPr>
        <sz val="10"/>
        <rFont val="Frutiger 45 Light"/>
        <family val="2"/>
      </rPr>
      <t>G4-9</t>
    </r>
  </si>
  <si>
    <r>
      <rPr>
        <sz val="10"/>
        <rFont val="Frutiger 45 Light"/>
        <family val="2"/>
      </rPr>
      <t>Average customer deposits (PostFinance)</t>
    </r>
  </si>
  <si>
    <r>
      <rPr>
        <sz val="10"/>
        <rFont val="Frutiger 45 Light"/>
        <family val="2"/>
      </rPr>
      <t>CHF million</t>
    </r>
  </si>
  <si>
    <r>
      <rPr>
        <sz val="10"/>
        <rFont val="Frutiger 45 Light"/>
        <family val="2"/>
      </rPr>
      <t>G4-9</t>
    </r>
  </si>
  <si>
    <r>
      <rPr>
        <sz val="10"/>
        <rFont val="Frutiger 45 Light"/>
        <family val="2"/>
      </rPr>
      <t>Number of passengers in Switzerland</t>
    </r>
  </si>
  <si>
    <r>
      <rPr>
        <sz val="10"/>
        <rFont val="Frutiger 45 Light"/>
        <family val="2"/>
      </rPr>
      <t>In millions</t>
    </r>
  </si>
  <si>
    <r>
      <rPr>
        <sz val="10"/>
        <rFont val="Frutiger 45 Light"/>
        <family val="2"/>
      </rPr>
      <t>G4-9</t>
    </r>
  </si>
  <si>
    <r>
      <rPr>
        <b/>
        <sz val="10"/>
        <rFont val="Frutiger 45 Light"/>
        <family val="2"/>
      </rPr>
      <t>PostMail</t>
    </r>
  </si>
  <si>
    <r>
      <rPr>
        <sz val="10"/>
        <rFont val="Frutiger 45 Light"/>
        <family val="2"/>
      </rPr>
      <t>Addressed letters</t>
    </r>
  </si>
  <si>
    <r>
      <rPr>
        <sz val="10"/>
        <rFont val="Frutiger 45 Light"/>
        <family val="2"/>
      </rPr>
      <t>Millions of items sent</t>
    </r>
  </si>
  <si>
    <r>
      <rPr>
        <sz val="10"/>
        <rFont val="Frutiger 45 Light"/>
        <family val="2"/>
      </rPr>
      <t>G4-9</t>
    </r>
  </si>
  <si>
    <r>
      <rPr>
        <sz val="10"/>
        <rFont val="Frutiger 45 Light"/>
        <family val="2"/>
      </rPr>
      <t>Millions of items sent</t>
    </r>
  </si>
  <si>
    <r>
      <rPr>
        <sz val="10"/>
        <rFont val="Frutiger 45 Light"/>
        <family val="2"/>
      </rPr>
      <t>G4-9</t>
    </r>
  </si>
  <si>
    <r>
      <rPr>
        <sz val="10"/>
        <rFont val="Frutiger 45 Light"/>
        <family val="2"/>
      </rPr>
      <t>Millions of items sent</t>
    </r>
  </si>
  <si>
    <r>
      <rPr>
        <sz val="10"/>
        <rFont val="Frutiger 45 Light"/>
        <family val="2"/>
      </rPr>
      <t>G4-9</t>
    </r>
  </si>
  <si>
    <r>
      <rPr>
        <sz val="10"/>
        <rFont val="Frutiger 45 Light"/>
        <family val="2"/>
      </rPr>
      <t>Unaddressed items</t>
    </r>
  </si>
  <si>
    <r>
      <rPr>
        <sz val="10"/>
        <rFont val="Frutiger 45 Light"/>
        <family val="2"/>
      </rPr>
      <t>Millions of items sent</t>
    </r>
  </si>
  <si>
    <r>
      <rPr>
        <sz val="10"/>
        <rFont val="Frutiger 45 Light"/>
        <family val="2"/>
      </rPr>
      <t>G4-9</t>
    </r>
  </si>
  <si>
    <r>
      <rPr>
        <sz val="10"/>
        <rFont val="Frutiger 45 Light"/>
        <family val="2"/>
      </rPr>
      <t>Newspapers</t>
    </r>
  </si>
  <si>
    <r>
      <rPr>
        <sz val="10"/>
        <rFont val="Frutiger 45 Light"/>
        <family val="2"/>
      </rPr>
      <t>Millions of items sent</t>
    </r>
  </si>
  <si>
    <r>
      <rPr>
        <sz val="10"/>
        <rFont val="Frutiger 45 Light"/>
        <family val="2"/>
      </rPr>
      <t>G4-9</t>
    </r>
  </si>
  <si>
    <r>
      <rPr>
        <sz val="10"/>
        <rFont val="Frutiger 45 Light"/>
        <family val="2"/>
      </rPr>
      <t>Millions of items sent</t>
    </r>
  </si>
  <si>
    <r>
      <rPr>
        <sz val="10"/>
        <rFont val="Frutiger 45 Light"/>
        <family val="2"/>
      </rPr>
      <t>G4-9</t>
    </r>
  </si>
  <si>
    <r>
      <rPr>
        <sz val="10"/>
        <rFont val="Frutiger 45 Light"/>
        <family val="2"/>
      </rPr>
      <t>Letter imports</t>
    </r>
  </si>
  <si>
    <r>
      <rPr>
        <sz val="10"/>
        <rFont val="Frutiger 45 Light"/>
        <family val="2"/>
      </rPr>
      <t>Millions of items sent</t>
    </r>
  </si>
  <si>
    <r>
      <rPr>
        <sz val="10"/>
        <rFont val="Frutiger 45 Light"/>
        <family val="2"/>
      </rPr>
      <t>G4-9</t>
    </r>
  </si>
  <si>
    <r>
      <rPr>
        <sz val="10"/>
        <rFont val="Frutiger 45 Light"/>
        <family val="2"/>
      </rPr>
      <t>Newspaper exports</t>
    </r>
  </si>
  <si>
    <r>
      <rPr>
        <sz val="10"/>
        <rFont val="Frutiger 45 Light"/>
        <family val="2"/>
      </rPr>
      <t>Millions of items sent</t>
    </r>
  </si>
  <si>
    <r>
      <rPr>
        <sz val="10"/>
        <rFont val="Frutiger 45 Light"/>
        <family val="2"/>
      </rPr>
      <t>G4-9</t>
    </r>
  </si>
  <si>
    <r>
      <rPr>
        <sz val="10"/>
        <rFont val="Frutiger 45 Light"/>
        <family val="2"/>
      </rPr>
      <t>Newspaper imports</t>
    </r>
  </si>
  <si>
    <r>
      <rPr>
        <sz val="10"/>
        <rFont val="Frutiger 45 Light"/>
        <family val="2"/>
      </rPr>
      <t>Millions of items sent</t>
    </r>
  </si>
  <si>
    <r>
      <rPr>
        <sz val="10"/>
        <rFont val="Frutiger 45 Light"/>
        <family val="2"/>
      </rPr>
      <t>G4-9</t>
    </r>
  </si>
  <si>
    <r>
      <rPr>
        <sz val="10"/>
        <rFont val="Frutiger 45 Light"/>
        <family val="2"/>
      </rPr>
      <t>Volume in millions</t>
    </r>
  </si>
  <si>
    <r>
      <rPr>
        <b/>
        <sz val="10"/>
        <rFont val="Frutiger 45 Light"/>
        <family val="2"/>
      </rPr>
      <t>PostLogistics</t>
    </r>
  </si>
  <si>
    <r>
      <rPr>
        <sz val="10"/>
        <rFont val="Frutiger 45 Light"/>
        <family val="2"/>
      </rPr>
      <t>Millions of items sent</t>
    </r>
  </si>
  <si>
    <r>
      <rPr>
        <sz val="10"/>
        <rFont val="Frutiger 45 Light"/>
        <family val="2"/>
      </rPr>
      <t>G4-9</t>
    </r>
  </si>
  <si>
    <r>
      <rPr>
        <sz val="10"/>
        <rFont val="Frutiger 45 Light"/>
        <family val="2"/>
      </rPr>
      <t>Millions of items sent</t>
    </r>
  </si>
  <si>
    <r>
      <rPr>
        <sz val="10"/>
        <rFont val="Frutiger 45 Light"/>
        <family val="2"/>
      </rPr>
      <t>G4-9</t>
    </r>
  </si>
  <si>
    <r>
      <rPr>
        <sz val="10"/>
        <rFont val="Frutiger 45 Light"/>
        <family val="2"/>
      </rPr>
      <t>Swiss Express, business customers</t>
    </r>
  </si>
  <si>
    <r>
      <rPr>
        <sz val="10"/>
        <rFont val="Frutiger 45 Light"/>
        <family val="2"/>
      </rPr>
      <t>Millions of items sent</t>
    </r>
  </si>
  <si>
    <r>
      <rPr>
        <sz val="10"/>
        <rFont val="Frutiger 45 Light"/>
        <family val="2"/>
      </rPr>
      <t>G4-9</t>
    </r>
  </si>
  <si>
    <r>
      <rPr>
        <sz val="10"/>
        <rFont val="Frutiger 45 Light"/>
        <family val="2"/>
      </rPr>
      <t>G4-9</t>
    </r>
  </si>
  <si>
    <r>
      <rPr>
        <sz val="10"/>
        <rFont val="Frutiger 45 Light"/>
        <family val="2"/>
      </rPr>
      <t>G4-9</t>
    </r>
  </si>
  <si>
    <r>
      <rPr>
        <sz val="10"/>
        <rFont val="Frutiger 45 Light"/>
        <family val="2"/>
      </rPr>
      <t>Millions of items sent</t>
    </r>
  </si>
  <si>
    <r>
      <rPr>
        <sz val="10"/>
        <rFont val="Frutiger 45 Light"/>
        <family val="2"/>
      </rPr>
      <t>G4-9</t>
    </r>
  </si>
  <si>
    <r>
      <rPr>
        <sz val="10"/>
        <rFont val="Frutiger 45 Light"/>
        <family val="2"/>
      </rPr>
      <t>Millions of items sent</t>
    </r>
  </si>
  <si>
    <r>
      <rPr>
        <sz val="10"/>
        <rFont val="Frutiger 45 Light"/>
        <family val="2"/>
      </rPr>
      <t>G4-9</t>
    </r>
  </si>
  <si>
    <r>
      <rPr>
        <sz val="10"/>
        <rFont val="Frutiger 45 Light"/>
        <family val="2"/>
      </rPr>
      <t>Courier exports (TNT Swiss Post AG)</t>
    </r>
  </si>
  <si>
    <r>
      <rPr>
        <b/>
        <sz val="10"/>
        <rFont val="Frutiger 45 Light"/>
        <family val="2"/>
      </rPr>
      <t>Swiss Post Solutions</t>
    </r>
  </si>
  <si>
    <r>
      <rPr>
        <sz val="10"/>
        <rFont val="Frutiger 45 Light"/>
        <family val="2"/>
      </rPr>
      <t>Phone calls (Customer Care)</t>
    </r>
  </si>
  <si>
    <r>
      <rPr>
        <sz val="10"/>
        <rFont val="Frutiger 45 Light"/>
        <family val="2"/>
      </rPr>
      <t>Volume in millions</t>
    </r>
  </si>
  <si>
    <r>
      <rPr>
        <sz val="10"/>
        <rFont val="Frutiger 45 Light"/>
        <family val="2"/>
      </rPr>
      <t>G4-9</t>
    </r>
  </si>
  <si>
    <r>
      <rPr>
        <sz val="10"/>
        <rFont val="Frutiger 45 Light"/>
        <family val="2"/>
      </rPr>
      <t>Scanned pages (Document Solutions)</t>
    </r>
  </si>
  <si>
    <r>
      <rPr>
        <sz val="10"/>
        <rFont val="Frutiger 45 Light"/>
        <family val="2"/>
      </rPr>
      <t>Volume in millions</t>
    </r>
  </si>
  <si>
    <r>
      <rPr>
        <sz val="10"/>
        <rFont val="Frutiger 45 Light"/>
        <family val="2"/>
      </rPr>
      <t>G4-9</t>
    </r>
  </si>
  <si>
    <r>
      <rPr>
        <sz val="10"/>
        <rFont val="Frutiger 45 Light"/>
        <family val="2"/>
      </rPr>
      <t>Personalized cards (Cards)</t>
    </r>
  </si>
  <si>
    <r>
      <rPr>
        <sz val="10"/>
        <rFont val="Frutiger 45 Light"/>
        <family val="2"/>
      </rPr>
      <t>Volume in millions</t>
    </r>
  </si>
  <si>
    <r>
      <rPr>
        <sz val="10"/>
        <rFont val="Frutiger 45 Light"/>
        <family val="2"/>
      </rPr>
      <t>G4-9</t>
    </r>
  </si>
  <si>
    <r>
      <rPr>
        <sz val="10"/>
        <rFont val="Frutiger 45 Light"/>
        <family val="2"/>
      </rPr>
      <t>Non-personalized cards (Cards)</t>
    </r>
  </si>
  <si>
    <r>
      <rPr>
        <sz val="10"/>
        <rFont val="Frutiger 45 Light"/>
        <family val="2"/>
      </rPr>
      <t>Volume in millions</t>
    </r>
  </si>
  <si>
    <r>
      <rPr>
        <sz val="10"/>
        <rFont val="Frutiger 45 Light"/>
        <family val="2"/>
      </rPr>
      <t>G4-9</t>
    </r>
  </si>
  <si>
    <r>
      <rPr>
        <sz val="10"/>
        <rFont val="Frutiger 45 Light"/>
        <family val="2"/>
      </rPr>
      <t>Consignments produced (Document Output)</t>
    </r>
  </si>
  <si>
    <r>
      <rPr>
        <sz val="10"/>
        <rFont val="Frutiger 45 Light"/>
        <family val="2"/>
      </rPr>
      <t>Volume in millions</t>
    </r>
  </si>
  <si>
    <r>
      <rPr>
        <sz val="10"/>
        <rFont val="Frutiger 45 Light"/>
        <family val="2"/>
      </rPr>
      <t>G4-9</t>
    </r>
  </si>
  <si>
    <r>
      <rPr>
        <sz val="10"/>
        <rFont val="Frutiger 45 Light"/>
        <family val="2"/>
      </rPr>
      <t>Completed order volumes (SPS total)</t>
    </r>
  </si>
  <si>
    <r>
      <rPr>
        <sz val="10"/>
        <rFont val="Frutiger 45 Light"/>
        <family val="2"/>
      </rPr>
      <t>CHF million</t>
    </r>
  </si>
  <si>
    <r>
      <rPr>
        <sz val="10"/>
        <rFont val="Frutiger 45 Light"/>
        <family val="2"/>
      </rPr>
      <t>G4-9</t>
    </r>
  </si>
  <si>
    <r>
      <rPr>
        <b/>
        <sz val="10"/>
        <rFont val="Frutiger 45 Light"/>
        <family val="2"/>
      </rPr>
      <t>Post Offices &amp; Sales</t>
    </r>
  </si>
  <si>
    <r>
      <rPr>
        <sz val="10"/>
        <rFont val="Frutiger 45 Light"/>
        <family val="2"/>
      </rPr>
      <t>Net sales – other brand-name items</t>
    </r>
  </si>
  <si>
    <r>
      <rPr>
        <sz val="10"/>
        <rFont val="Frutiger 45 Light"/>
        <family val="2"/>
      </rPr>
      <t>CHF million</t>
    </r>
  </si>
  <si>
    <r>
      <rPr>
        <sz val="10"/>
        <rFont val="Frutiger 45 Light"/>
        <family val="2"/>
      </rPr>
      <t>G4-9</t>
    </r>
  </si>
  <si>
    <r>
      <rPr>
        <sz val="10"/>
        <rFont val="Frutiger 45 Light"/>
        <family val="2"/>
      </rPr>
      <t>Inpayments accepted</t>
    </r>
  </si>
  <si>
    <r>
      <rPr>
        <sz val="10"/>
        <rFont val="Frutiger 45 Light"/>
        <family val="2"/>
      </rPr>
      <t>Volume in millions</t>
    </r>
  </si>
  <si>
    <r>
      <rPr>
        <sz val="10"/>
        <rFont val="Frutiger 45 Light"/>
        <family val="2"/>
      </rPr>
      <t>G4-9</t>
    </r>
  </si>
  <si>
    <r>
      <rPr>
        <b/>
        <sz val="10"/>
        <rFont val="Frutiger 45 Light"/>
        <family val="2"/>
      </rPr>
      <t>PostFinance</t>
    </r>
  </si>
  <si>
    <r>
      <rPr>
        <sz val="10"/>
        <rFont val="Frutiger 45 Light"/>
        <family val="2"/>
      </rPr>
      <t>Inflow of new money</t>
    </r>
  </si>
  <si>
    <r>
      <rPr>
        <sz val="10"/>
        <rFont val="Frutiger 45 Light"/>
        <family val="2"/>
      </rPr>
      <t>CHF million</t>
    </r>
  </si>
  <si>
    <r>
      <rPr>
        <sz val="10"/>
        <rFont val="Frutiger 45 Light"/>
        <family val="2"/>
      </rPr>
      <t>G4-9</t>
    </r>
  </si>
  <si>
    <r>
      <rPr>
        <sz val="10"/>
        <rFont val="Frutiger 45 Light"/>
        <family val="2"/>
      </rPr>
      <t>Number of customer accounts</t>
    </r>
  </si>
  <si>
    <r>
      <rPr>
        <sz val="10"/>
        <rFont val="Frutiger 45 Light"/>
        <family val="2"/>
      </rPr>
      <t>In thousands</t>
    </r>
  </si>
  <si>
    <r>
      <rPr>
        <sz val="10"/>
        <rFont val="Frutiger 45 Light"/>
        <family val="2"/>
      </rPr>
      <t>G4-9</t>
    </r>
  </si>
  <si>
    <r>
      <rPr>
        <sz val="10"/>
        <rFont val="Frutiger 45 Light"/>
        <family val="2"/>
      </rPr>
      <t>Average balance of customer assets</t>
    </r>
  </si>
  <si>
    <r>
      <rPr>
        <sz val="10"/>
        <rFont val="Frutiger 45 Light"/>
        <family val="2"/>
      </rPr>
      <t>CHF million</t>
    </r>
  </si>
  <si>
    <r>
      <rPr>
        <sz val="10"/>
        <rFont val="Frutiger 45 Light"/>
        <family val="2"/>
      </rPr>
      <t>G4-9</t>
    </r>
  </si>
  <si>
    <r>
      <rPr>
        <sz val="10"/>
        <rFont val="Frutiger 45 Light"/>
        <family val="2"/>
      </rPr>
      <t>Average balance of customer deposits</t>
    </r>
  </si>
  <si>
    <r>
      <rPr>
        <sz val="10"/>
        <rFont val="Frutiger 45 Light"/>
        <family val="2"/>
      </rPr>
      <t>CHF million</t>
    </r>
  </si>
  <si>
    <r>
      <rPr>
        <sz val="10"/>
        <rFont val="Frutiger 45 Light"/>
        <family val="2"/>
      </rPr>
      <t>G4-9</t>
    </r>
  </si>
  <si>
    <r>
      <rPr>
        <sz val="10"/>
        <rFont val="Frutiger 45 Light"/>
        <family val="2"/>
      </rPr>
      <t>Number of transactions</t>
    </r>
  </si>
  <si>
    <r>
      <rPr>
        <sz val="10"/>
        <rFont val="Frutiger 45 Light"/>
        <family val="2"/>
      </rPr>
      <t>In millions</t>
    </r>
  </si>
  <si>
    <r>
      <rPr>
        <sz val="10"/>
        <rFont val="Frutiger 45 Light"/>
        <family val="2"/>
      </rPr>
      <t>G4-9</t>
    </r>
  </si>
  <si>
    <r>
      <rPr>
        <sz val="10"/>
        <rFont val="Frutiger 45 Light"/>
        <family val="2"/>
      </rPr>
      <t>E-finance subscribers</t>
    </r>
  </si>
  <si>
    <r>
      <rPr>
        <sz val="10"/>
        <rFont val="Frutiger 45 Light"/>
        <family val="2"/>
      </rPr>
      <t>Customers</t>
    </r>
  </si>
  <si>
    <r>
      <rPr>
        <sz val="10"/>
        <rFont val="Frutiger 45 Light"/>
        <family val="2"/>
      </rPr>
      <t>G4-9</t>
    </r>
  </si>
  <si>
    <r>
      <rPr>
        <sz val="10"/>
        <rFont val="Frutiger 45 Light"/>
        <family val="2"/>
      </rPr>
      <t>Fund volume (PostFinance Fonds excl. third-party funds)</t>
    </r>
  </si>
  <si>
    <r>
      <rPr>
        <sz val="10"/>
        <rFont val="Frutiger 45 Light"/>
        <family val="2"/>
      </rPr>
      <t>CHF million</t>
    </r>
  </si>
  <si>
    <r>
      <rPr>
        <sz val="10"/>
        <rFont val="Frutiger 45 Light"/>
        <family val="2"/>
      </rPr>
      <t>G4-9</t>
    </r>
  </si>
  <si>
    <r>
      <rPr>
        <sz val="10"/>
        <rFont val="Frutiger 45 Light"/>
        <family val="2"/>
      </rPr>
      <t>Fund volume (PostFinance Fonds and third-party funds)</t>
    </r>
  </si>
  <si>
    <r>
      <rPr>
        <sz val="10"/>
        <rFont val="Frutiger 45 Light"/>
        <family val="2"/>
      </rPr>
      <t>CHF million</t>
    </r>
  </si>
  <si>
    <r>
      <rPr>
        <sz val="10"/>
        <rFont val="Frutiger 45 Light"/>
        <family val="2"/>
      </rPr>
      <t>G4-9</t>
    </r>
  </si>
  <si>
    <r>
      <rPr>
        <sz val="10"/>
        <rFont val="Frutiger 45 Light"/>
        <family val="2"/>
      </rPr>
      <t>Volume of loans to business customers</t>
    </r>
  </si>
  <si>
    <r>
      <rPr>
        <sz val="10"/>
        <rFont val="Frutiger 45 Light"/>
        <family val="2"/>
      </rPr>
      <t>CHF million</t>
    </r>
  </si>
  <si>
    <r>
      <rPr>
        <sz val="10"/>
        <rFont val="Frutiger 45 Light"/>
        <family val="2"/>
      </rPr>
      <t>G4-9</t>
    </r>
  </si>
  <si>
    <r>
      <rPr>
        <sz val="10"/>
        <rFont val="Frutiger 45 Light"/>
        <family val="2"/>
      </rPr>
      <t>Volume of mortgages for private customers</t>
    </r>
  </si>
  <si>
    <r>
      <rPr>
        <sz val="10"/>
        <rFont val="Frutiger 45 Light"/>
        <family val="2"/>
      </rPr>
      <t>CHF million</t>
    </r>
  </si>
  <si>
    <r>
      <rPr>
        <sz val="10"/>
        <rFont val="Frutiger 45 Light"/>
        <family val="2"/>
      </rPr>
      <t>G4-9</t>
    </r>
  </si>
  <si>
    <r>
      <rPr>
        <b/>
        <sz val="10"/>
        <rFont val="Frutiger 45 Light"/>
        <family val="2"/>
      </rPr>
      <t>PostBus</t>
    </r>
  </si>
  <si>
    <r>
      <rPr>
        <sz val="10"/>
        <rFont val="Frutiger 45 Light"/>
        <family val="2"/>
      </rPr>
      <t>Number of passengers</t>
    </r>
  </si>
  <si>
    <r>
      <rPr>
        <sz val="10"/>
        <rFont val="Frutiger 45 Light"/>
        <family val="2"/>
      </rPr>
      <t>In millions</t>
    </r>
  </si>
  <si>
    <r>
      <rPr>
        <sz val="10"/>
        <rFont val="Frutiger 45 Light"/>
        <family val="2"/>
      </rPr>
      <t>G4-9</t>
    </r>
  </si>
  <si>
    <r>
      <rPr>
        <sz val="10"/>
        <rFont val="Frutiger 45 Light"/>
        <family val="2"/>
      </rPr>
      <t>Vehicle kilometres</t>
    </r>
  </si>
  <si>
    <r>
      <rPr>
        <sz val="10"/>
        <rFont val="Frutiger 45 Light"/>
        <family val="2"/>
      </rPr>
      <t>In millions of km</t>
    </r>
  </si>
  <si>
    <r>
      <rPr>
        <sz val="10"/>
        <rFont val="Frutiger 45 Light"/>
        <family val="2"/>
      </rPr>
      <t>G4-9</t>
    </r>
  </si>
  <si>
    <r>
      <rPr>
        <sz val="10"/>
        <rFont val="Frutiger 45 Light"/>
        <family val="2"/>
      </rPr>
      <t>Vehicles</t>
    </r>
  </si>
  <si>
    <r>
      <rPr>
        <sz val="10"/>
        <rFont val="Frutiger 45 Light"/>
        <family val="2"/>
      </rPr>
      <t>Number</t>
    </r>
  </si>
  <si>
    <r>
      <rPr>
        <sz val="10"/>
        <rFont val="Frutiger 45 Light"/>
        <family val="2"/>
      </rPr>
      <t>G4-9</t>
    </r>
  </si>
  <si>
    <r>
      <rPr>
        <sz val="10"/>
        <rFont val="Frutiger 45 Light"/>
        <family val="2"/>
      </rPr>
      <t>PostBus network</t>
    </r>
  </si>
  <si>
    <r>
      <rPr>
        <sz val="10"/>
        <rFont val="Frutiger 45 Light"/>
        <family val="2"/>
      </rPr>
      <t>km</t>
    </r>
  </si>
  <si>
    <r>
      <rPr>
        <sz val="10"/>
        <rFont val="Frutiger 45 Light"/>
        <family val="2"/>
      </rPr>
      <t>G4-9</t>
    </r>
  </si>
  <si>
    <r>
      <rPr>
        <b/>
        <sz val="10"/>
        <rFont val="Frutiger 45 Light"/>
        <family val="2"/>
      </rPr>
      <t>Real Estate</t>
    </r>
  </si>
  <si>
    <r>
      <rPr>
        <sz val="10"/>
        <rFont val="Frutiger 45 Light"/>
        <family val="2"/>
      </rPr>
      <t>Properties</t>
    </r>
  </si>
  <si>
    <r>
      <rPr>
        <sz val="10"/>
        <rFont val="Frutiger 45 Light"/>
        <family val="2"/>
      </rPr>
      <t>Number</t>
    </r>
  </si>
  <si>
    <r>
      <rPr>
        <sz val="10"/>
        <rFont val="Frutiger 45 Light"/>
        <family val="2"/>
      </rPr>
      <t>G4-9</t>
    </r>
  </si>
  <si>
    <r>
      <rPr>
        <sz val="10"/>
        <rFont val="Frutiger 45 Light"/>
        <family val="2"/>
      </rPr>
      <t xml:space="preserve">   Owned</t>
    </r>
  </si>
  <si>
    <r>
      <rPr>
        <sz val="10"/>
        <rFont val="Frutiger 45 Light"/>
        <family val="2"/>
      </rPr>
      <t>Number</t>
    </r>
  </si>
  <si>
    <r>
      <rPr>
        <sz val="10"/>
        <rFont val="Frutiger 45 Light"/>
        <family val="2"/>
      </rPr>
      <t>G4-9</t>
    </r>
  </si>
  <si>
    <r>
      <rPr>
        <sz val="10"/>
        <rFont val="Frutiger 45 Light"/>
        <family val="2"/>
      </rPr>
      <t xml:space="preserve">   Rented</t>
    </r>
  </si>
  <si>
    <r>
      <rPr>
        <sz val="10"/>
        <rFont val="Frutiger 45 Light"/>
        <family val="2"/>
      </rPr>
      <t>Number</t>
    </r>
  </si>
  <si>
    <r>
      <rPr>
        <sz val="10"/>
        <rFont val="Frutiger 45 Light"/>
        <family val="2"/>
      </rPr>
      <t>G4-9</t>
    </r>
  </si>
  <si>
    <r>
      <rPr>
        <sz val="10"/>
        <rFont val="Frutiger 45 Light"/>
        <family val="2"/>
      </rPr>
      <t>Managed space</t>
    </r>
  </si>
  <si>
    <r>
      <rPr>
        <sz val="10"/>
        <rFont val="Frutiger 45 Light"/>
        <family val="2"/>
      </rPr>
      <t>In millions of m²</t>
    </r>
  </si>
  <si>
    <r>
      <rPr>
        <sz val="10"/>
        <rFont val="Frutiger 45 Light"/>
        <family val="2"/>
      </rPr>
      <t>G4-9</t>
    </r>
  </si>
  <si>
    <r>
      <rPr>
        <sz val="10"/>
        <rFont val="Frutiger 45 Light"/>
        <family val="2"/>
      </rPr>
      <t xml:space="preserve">   Rented space</t>
    </r>
  </si>
  <si>
    <r>
      <rPr>
        <sz val="10"/>
        <rFont val="Frutiger 45 Light"/>
        <family val="2"/>
      </rPr>
      <t>In millions of m²</t>
    </r>
  </si>
  <si>
    <r>
      <rPr>
        <sz val="10"/>
        <rFont val="Frutiger 45 Light"/>
        <family val="2"/>
      </rPr>
      <t>G4-9</t>
    </r>
  </si>
  <si>
    <r>
      <rPr>
        <sz val="10"/>
        <rFont val="Frutiger 45 Light"/>
        <family val="2"/>
      </rPr>
      <t xml:space="preserve">   Rented space</t>
    </r>
  </si>
  <si>
    <r>
      <rPr>
        <sz val="10"/>
        <rFont val="Frutiger 45 Light"/>
        <family val="2"/>
      </rPr>
      <t>CHF million</t>
    </r>
  </si>
  <si>
    <r>
      <rPr>
        <sz val="10"/>
        <rFont val="Frutiger 45 Light"/>
        <family val="2"/>
      </rPr>
      <t>G4-9</t>
    </r>
  </si>
  <si>
    <r>
      <rPr>
        <sz val="10"/>
        <rFont val="Frutiger 45 Light"/>
        <family val="2"/>
      </rPr>
      <t>Investment value</t>
    </r>
  </si>
  <si>
    <r>
      <rPr>
        <sz val="10"/>
        <rFont val="Frutiger 45 Light"/>
        <family val="2"/>
      </rPr>
      <t>CHF million</t>
    </r>
  </si>
  <si>
    <r>
      <rPr>
        <sz val="10"/>
        <rFont val="Frutiger 45 Light"/>
        <family val="2"/>
      </rPr>
      <t>G4-9</t>
    </r>
  </si>
  <si>
    <r>
      <rPr>
        <sz val="10"/>
        <rFont val="Frutiger 45 Light"/>
        <family val="2"/>
      </rPr>
      <t>Rental income – internal</t>
    </r>
  </si>
  <si>
    <r>
      <rPr>
        <sz val="10"/>
        <rFont val="Frutiger 45 Light"/>
        <family val="2"/>
      </rPr>
      <t>CHF million</t>
    </r>
  </si>
  <si>
    <r>
      <rPr>
        <sz val="10"/>
        <rFont val="Frutiger 45 Light"/>
        <family val="2"/>
      </rPr>
      <t>G4-9</t>
    </r>
  </si>
  <si>
    <r>
      <rPr>
        <sz val="10"/>
        <rFont val="Frutiger 45 Light"/>
        <family val="2"/>
      </rPr>
      <t>Rental income – external</t>
    </r>
  </si>
  <si>
    <r>
      <rPr>
        <sz val="10"/>
        <rFont val="Frutiger 45 Light"/>
        <family val="2"/>
      </rPr>
      <t>CHF million</t>
    </r>
  </si>
  <si>
    <r>
      <rPr>
        <sz val="10"/>
        <rFont val="Frutiger 45 Light"/>
        <family val="2"/>
      </rPr>
      <t>G4-9</t>
    </r>
  </si>
  <si>
    <r>
      <rPr>
        <sz val="10"/>
        <rFont val="Frutiger 45 Light"/>
        <family val="2"/>
      </rPr>
      <t>Investment volume</t>
    </r>
  </si>
  <si>
    <r>
      <rPr>
        <sz val="10"/>
        <rFont val="Frutiger 45 Light"/>
        <family val="2"/>
      </rPr>
      <t>CHF million</t>
    </r>
  </si>
  <si>
    <r>
      <rPr>
        <sz val="10"/>
        <rFont val="Frutiger 45 Light"/>
        <family val="2"/>
      </rPr>
      <t>G4-9</t>
    </r>
  </si>
  <si>
    <r>
      <rPr>
        <sz val="10"/>
        <rFont val="Frutiger 45 Light"/>
        <family val="2"/>
      </rPr>
      <t>Maintenance volume</t>
    </r>
  </si>
  <si>
    <r>
      <rPr>
        <sz val="10"/>
        <rFont val="Frutiger 45 Light"/>
        <family val="2"/>
      </rPr>
      <t>CHF million</t>
    </r>
  </si>
  <si>
    <r>
      <rPr>
        <sz val="10"/>
        <rFont val="Frutiger 45 Light"/>
        <family val="2"/>
      </rPr>
      <t>G4-9</t>
    </r>
  </si>
  <si>
    <r>
      <rPr>
        <sz val="10"/>
        <rFont val="Frutiger 45 Light"/>
        <family val="2"/>
      </rPr>
      <t>Current projects</t>
    </r>
  </si>
  <si>
    <r>
      <rPr>
        <sz val="10"/>
        <rFont val="Frutiger 45 Light"/>
        <family val="2"/>
      </rPr>
      <t>Number</t>
    </r>
  </si>
  <si>
    <r>
      <rPr>
        <sz val="10"/>
        <rFont val="Frutiger 45 Light"/>
        <family val="2"/>
      </rPr>
      <t>G4-9</t>
    </r>
  </si>
  <si>
    <r>
      <rPr>
        <b/>
        <sz val="10"/>
        <rFont val="Frutiger 45 Light"/>
        <family val="2"/>
      </rPr>
      <t>Information Technology</t>
    </r>
  </si>
  <si>
    <r>
      <rPr>
        <sz val="10"/>
        <rFont val="Frutiger 45 Light"/>
        <family val="2"/>
      </rPr>
      <t xml:space="preserve">Contacts on User Help Desk </t>
    </r>
  </si>
  <si>
    <r>
      <rPr>
        <sz val="10"/>
        <rFont val="Frutiger 45 Light"/>
        <family val="2"/>
      </rPr>
      <t>Avg. no. per month</t>
    </r>
  </si>
  <si>
    <r>
      <rPr>
        <sz val="10"/>
        <rFont val="Frutiger 45 Light"/>
        <family val="2"/>
      </rPr>
      <t>G4-9</t>
    </r>
  </si>
  <si>
    <r>
      <rPr>
        <sz val="10"/>
        <rFont val="Frutiger 45 Light"/>
        <family val="2"/>
      </rPr>
      <t>Monitored items of equipment</t>
    </r>
  </si>
  <si>
    <r>
      <rPr>
        <sz val="10"/>
        <rFont val="Frutiger 45 Light"/>
        <family val="2"/>
      </rPr>
      <t>Number</t>
    </r>
  </si>
  <si>
    <r>
      <rPr>
        <sz val="10"/>
        <rFont val="Frutiger 45 Light"/>
        <family val="2"/>
      </rPr>
      <t>G4-9</t>
    </r>
  </si>
  <si>
    <r>
      <rPr>
        <sz val="10"/>
        <rFont val="Frutiger 45 Light"/>
        <family val="2"/>
      </rPr>
      <t>Number of different applications</t>
    </r>
  </si>
  <si>
    <r>
      <rPr>
        <sz val="10"/>
        <rFont val="Frutiger 45 Light"/>
        <family val="2"/>
      </rPr>
      <t>Number</t>
    </r>
  </si>
  <si>
    <r>
      <rPr>
        <sz val="10"/>
        <rFont val="Frutiger 45 Light"/>
        <family val="2"/>
      </rPr>
      <t>G4-9</t>
    </r>
  </si>
  <si>
    <r>
      <rPr>
        <sz val="10"/>
        <rFont val="Frutiger 45 Light"/>
        <family val="2"/>
      </rPr>
      <t>Volume of data saved per year</t>
    </r>
  </si>
  <si>
    <r>
      <rPr>
        <sz val="10"/>
        <rFont val="Frutiger 45 Light"/>
        <family val="2"/>
      </rPr>
      <t>Gigabytes</t>
    </r>
  </si>
  <si>
    <r>
      <rPr>
        <sz val="10"/>
        <rFont val="Frutiger 45 Light"/>
        <family val="2"/>
      </rPr>
      <t>G4-9</t>
    </r>
  </si>
  <si>
    <r>
      <rPr>
        <sz val="10"/>
        <rFont val="Frutiger 45 Light"/>
        <family val="2"/>
      </rPr>
      <t>First-level resolution rate</t>
    </r>
  </si>
  <si>
    <r>
      <rPr>
        <sz val="10"/>
        <rFont val="Frutiger 45 Light"/>
        <family val="2"/>
      </rPr>
      <t>Share of cases in %</t>
    </r>
  </si>
  <si>
    <r>
      <rPr>
        <sz val="10"/>
        <rFont val="Frutiger 45 Light"/>
        <family val="2"/>
      </rPr>
      <t>G4-9</t>
    </r>
  </si>
  <si>
    <r>
      <rPr>
        <sz val="10"/>
        <rFont val="Frutiger 45 Light"/>
        <family val="2"/>
      </rPr>
      <t>Support calls</t>
    </r>
  </si>
  <si>
    <r>
      <rPr>
        <sz val="10"/>
        <rFont val="Frutiger 45 Light"/>
        <family val="2"/>
      </rPr>
      <t>Number per year</t>
    </r>
  </si>
  <si>
    <r>
      <rPr>
        <sz val="10"/>
        <rFont val="Frutiger 45 Light"/>
        <family val="2"/>
      </rPr>
      <t>G4-9</t>
    </r>
  </si>
  <si>
    <r>
      <rPr>
        <sz val="9"/>
        <rFont val="Frutiger 45 Light"/>
        <family val="2"/>
      </rPr>
      <t>1) Figures in Switzerland.</t>
    </r>
  </si>
  <si>
    <r>
      <rPr>
        <sz val="9"/>
        <rFont val="Frutiger 45 Light"/>
        <family val="2"/>
      </rPr>
      <t>3) As of 2012, Swiss Post International no longer exists as an independent segment. The business activities were transferred to the Group units PostMail and PostLogistics on 1 January 2012. The key figures continue to be calculated.</t>
    </r>
  </si>
  <si>
    <r>
      <rPr>
        <u/>
        <sz val="10"/>
        <color rgb="FF0000FF"/>
        <rFont val="Frutiger 45 Light"/>
        <family val="2"/>
      </rPr>
      <t>Back</t>
    </r>
  </si>
  <si>
    <r>
      <rPr>
        <b/>
        <sz val="10"/>
        <rFont val="Frutiger 45 Light"/>
        <family val="2"/>
      </rPr>
      <t>Inpayments and transfers</t>
    </r>
  </si>
  <si>
    <r>
      <rPr>
        <sz val="10"/>
        <rFont val="Frutiger 45 Light"/>
        <family val="2"/>
      </rPr>
      <t>Footnotes</t>
    </r>
  </si>
  <si>
    <r>
      <rPr>
        <sz val="10"/>
        <rFont val="Frutiger 45 Light"/>
        <family val="2"/>
      </rPr>
      <t>GRI indicator</t>
    </r>
  </si>
  <si>
    <r>
      <rPr>
        <u/>
        <sz val="10"/>
        <color rgb="FF0000FF"/>
        <rFont val="Frutiger 45 Light"/>
        <family val="2"/>
      </rPr>
      <t>Back</t>
    </r>
  </si>
  <si>
    <r>
      <rPr>
        <b/>
        <sz val="10"/>
        <rFont val="Frutiger 45 Light"/>
        <family val="2"/>
      </rPr>
      <t>Customer satisfaction</t>
    </r>
  </si>
  <si>
    <r>
      <rPr>
        <sz val="10"/>
        <rFont val="Frutiger 45 Light"/>
        <family val="2"/>
      </rPr>
      <t>Footnotes</t>
    </r>
  </si>
  <si>
    <r>
      <rPr>
        <sz val="10"/>
        <rFont val="Frutiger 45 Light"/>
        <family val="2"/>
      </rPr>
      <t>GRI indicator</t>
    </r>
  </si>
  <si>
    <r>
      <rPr>
        <b/>
        <sz val="10"/>
        <rFont val="Frutiger 45 Light"/>
        <family val="2"/>
      </rPr>
      <t>Private customers</t>
    </r>
  </si>
  <si>
    <r>
      <rPr>
        <sz val="10"/>
        <rFont val="Frutiger 45 Light"/>
        <family val="2"/>
      </rPr>
      <t>Post offices, private customers</t>
    </r>
  </si>
  <si>
    <r>
      <rPr>
        <sz val="10"/>
        <rFont val="Frutiger 45 Light"/>
        <family val="2"/>
      </rPr>
      <t>Index</t>
    </r>
  </si>
  <si>
    <r>
      <rPr>
        <sz val="10"/>
        <rFont val="Frutiger 45 Light"/>
        <family val="2"/>
      </rPr>
      <t>PR5</t>
    </r>
  </si>
  <si>
    <r>
      <rPr>
        <sz val="10"/>
        <rFont val="Frutiger 45 Light"/>
        <family val="2"/>
      </rPr>
      <t>Post offices, SMEs</t>
    </r>
  </si>
  <si>
    <r>
      <rPr>
        <sz val="10"/>
        <rFont val="Frutiger 45 Light"/>
        <family val="2"/>
      </rPr>
      <t>Index</t>
    </r>
  </si>
  <si>
    <r>
      <rPr>
        <sz val="10"/>
        <rFont val="Frutiger 45 Light"/>
        <family val="2"/>
      </rPr>
      <t>PR5</t>
    </r>
  </si>
  <si>
    <r>
      <rPr>
        <sz val="10"/>
        <rFont val="Frutiger 45 Light"/>
        <family val="2"/>
      </rPr>
      <t>PostFinance</t>
    </r>
  </si>
  <si>
    <r>
      <rPr>
        <sz val="10"/>
        <rFont val="Frutiger 45 Light"/>
        <family val="2"/>
      </rPr>
      <t>Index</t>
    </r>
  </si>
  <si>
    <r>
      <rPr>
        <sz val="10"/>
        <rFont val="Frutiger 45 Light"/>
        <family val="2"/>
      </rPr>
      <t>1, 2</t>
    </r>
  </si>
  <si>
    <r>
      <rPr>
        <sz val="10"/>
        <rFont val="Frutiger 45 Light"/>
        <family val="2"/>
      </rPr>
      <t>PR5</t>
    </r>
  </si>
  <si>
    <r>
      <rPr>
        <sz val="10"/>
        <rFont val="Frutiger 45 Light"/>
        <family val="2"/>
      </rPr>
      <t>PostBus, leisure travellers</t>
    </r>
  </si>
  <si>
    <r>
      <rPr>
        <sz val="10"/>
        <rFont val="Frutiger 45 Light"/>
        <family val="2"/>
      </rPr>
      <t>Index</t>
    </r>
  </si>
  <si>
    <r>
      <rPr>
        <sz val="10"/>
        <rFont val="Frutiger 45 Light"/>
        <family val="2"/>
      </rPr>
      <t>1, 3</t>
    </r>
  </si>
  <si>
    <r>
      <rPr>
        <sz val="10"/>
        <rFont val="Frutiger 45 Light"/>
        <family val="2"/>
      </rPr>
      <t>PR5</t>
    </r>
  </si>
  <si>
    <r>
      <rPr>
        <sz val="10"/>
        <rFont val="Frutiger 45 Light"/>
        <family val="2"/>
      </rPr>
      <t>PostBus, commuters</t>
    </r>
  </si>
  <si>
    <r>
      <rPr>
        <sz val="10"/>
        <rFont val="Frutiger 45 Light"/>
        <family val="2"/>
      </rPr>
      <t>Index</t>
    </r>
  </si>
  <si>
    <r>
      <rPr>
        <sz val="10"/>
        <rFont val="Frutiger 45 Light"/>
        <family val="2"/>
      </rPr>
      <t>1, 3</t>
    </r>
  </si>
  <si>
    <r>
      <rPr>
        <sz val="10"/>
        <rFont val="Frutiger 45 Light"/>
        <family val="2"/>
      </rPr>
      <t>PR5</t>
    </r>
  </si>
  <si>
    <r>
      <rPr>
        <b/>
        <sz val="10"/>
        <rFont val="Frutiger 45 Light"/>
        <family val="2"/>
      </rPr>
      <t>Business customers</t>
    </r>
  </si>
  <si>
    <r>
      <rPr>
        <sz val="10"/>
        <rFont val="Frutiger 45 Light"/>
        <family val="2"/>
      </rPr>
      <t>PostMail</t>
    </r>
  </si>
  <si>
    <r>
      <rPr>
        <sz val="10"/>
        <rFont val="Frutiger 45 Light"/>
        <family val="2"/>
      </rPr>
      <t>Index</t>
    </r>
  </si>
  <si>
    <r>
      <rPr>
        <sz val="10"/>
        <rFont val="Frutiger 45 Light"/>
        <family val="2"/>
      </rPr>
      <t>1, 4</t>
    </r>
  </si>
  <si>
    <r>
      <rPr>
        <sz val="10"/>
        <rFont val="Frutiger 45 Light"/>
        <family val="2"/>
      </rPr>
      <t>PR5</t>
    </r>
  </si>
  <si>
    <r>
      <rPr>
        <sz val="10"/>
        <rFont val="Frutiger 45 Light"/>
        <family val="2"/>
      </rPr>
      <t>PostLogistics</t>
    </r>
  </si>
  <si>
    <r>
      <rPr>
        <sz val="10"/>
        <rFont val="Frutiger 45 Light"/>
        <family val="2"/>
      </rPr>
      <t>Index</t>
    </r>
  </si>
  <si>
    <r>
      <rPr>
        <sz val="10"/>
        <rFont val="Frutiger 45 Light"/>
        <family val="2"/>
      </rPr>
      <t>1, 5</t>
    </r>
  </si>
  <si>
    <r>
      <rPr>
        <sz val="10"/>
        <rFont val="Frutiger 45 Light"/>
        <family val="2"/>
      </rPr>
      <t>PR5</t>
    </r>
  </si>
  <si>
    <r>
      <rPr>
        <sz val="10"/>
        <rFont val="Frutiger 45 Light"/>
        <family val="2"/>
      </rPr>
      <t>Swiss Post International</t>
    </r>
  </si>
  <si>
    <r>
      <rPr>
        <sz val="10"/>
        <rFont val="Frutiger 45 Light"/>
        <family val="2"/>
      </rPr>
      <t>Index</t>
    </r>
  </si>
  <si>
    <r>
      <rPr>
        <sz val="10"/>
        <rFont val="Frutiger 45 Light"/>
        <family val="2"/>
      </rPr>
      <t>1, 6</t>
    </r>
  </si>
  <si>
    <r>
      <rPr>
        <sz val="10"/>
        <rFont val="Frutiger 45 Light"/>
        <family val="2"/>
      </rPr>
      <t>PR5</t>
    </r>
  </si>
  <si>
    <r>
      <rPr>
        <sz val="10"/>
        <rFont val="Frutiger 45 Light"/>
        <family val="2"/>
      </rPr>
      <t xml:space="preserve">   Letters</t>
    </r>
  </si>
  <si>
    <r>
      <rPr>
        <sz val="10"/>
        <rFont val="Frutiger 45 Light"/>
        <family val="2"/>
      </rPr>
      <t>Index</t>
    </r>
  </si>
  <si>
    <r>
      <rPr>
        <sz val="10"/>
        <rFont val="Frutiger 45 Light"/>
        <family val="2"/>
      </rPr>
      <t>1, 6</t>
    </r>
  </si>
  <si>
    <r>
      <rPr>
        <sz val="10"/>
        <rFont val="Frutiger 45 Light"/>
        <family val="2"/>
      </rPr>
      <t>PR5</t>
    </r>
  </si>
  <si>
    <r>
      <rPr>
        <sz val="10"/>
        <rFont val="Frutiger 45 Light"/>
        <family val="2"/>
      </rPr>
      <t xml:space="preserve">   Parcels</t>
    </r>
  </si>
  <si>
    <r>
      <rPr>
        <sz val="10"/>
        <rFont val="Frutiger 45 Light"/>
        <family val="2"/>
      </rPr>
      <t>Index</t>
    </r>
  </si>
  <si>
    <r>
      <rPr>
        <sz val="10"/>
        <rFont val="Frutiger 45 Light"/>
        <family val="2"/>
      </rPr>
      <t>1, 6</t>
    </r>
  </si>
  <si>
    <r>
      <rPr>
        <sz val="10"/>
        <rFont val="Frutiger 45 Light"/>
        <family val="2"/>
      </rPr>
      <t>PR5</t>
    </r>
  </si>
  <si>
    <r>
      <rPr>
        <sz val="10"/>
        <rFont val="Frutiger 45 Light"/>
        <family val="2"/>
      </rPr>
      <t>Swiss Post Solutions</t>
    </r>
  </si>
  <si>
    <r>
      <rPr>
        <sz val="10"/>
        <rFont val="Frutiger 45 Light"/>
        <family val="2"/>
      </rPr>
      <t>Index</t>
    </r>
  </si>
  <si>
    <r>
      <rPr>
        <sz val="10"/>
        <rFont val="Frutiger 45 Light"/>
        <family val="2"/>
      </rPr>
      <t>1, 7</t>
    </r>
  </si>
  <si>
    <r>
      <rPr>
        <sz val="10"/>
        <rFont val="Frutiger 45 Light"/>
        <family val="2"/>
      </rPr>
      <t>PR5</t>
    </r>
  </si>
  <si>
    <r>
      <rPr>
        <sz val="10"/>
        <rFont val="Frutiger 45 Light"/>
        <family val="2"/>
      </rPr>
      <t>PostFinance</t>
    </r>
  </si>
  <si>
    <r>
      <rPr>
        <sz val="10"/>
        <rFont val="Frutiger 45 Light"/>
        <family val="2"/>
      </rPr>
      <t>Index</t>
    </r>
  </si>
  <si>
    <r>
      <rPr>
        <sz val="10"/>
        <rFont val="Frutiger 45 Light"/>
        <family val="2"/>
      </rPr>
      <t>1, 2</t>
    </r>
  </si>
  <si>
    <r>
      <rPr>
        <sz val="10"/>
        <rFont val="Frutiger 45 Light"/>
        <family val="2"/>
      </rPr>
      <t>PR5</t>
    </r>
  </si>
  <si>
    <r>
      <rPr>
        <sz val="9"/>
        <rFont val="Frutiger 45 Light"/>
        <family val="2"/>
      </rPr>
      <t>1 The customer satisfaction survey rates customers’ satisfaction with Swiss Post services on an annual basis. The results are presented as an index figure.</t>
    </r>
  </si>
  <si>
    <r>
      <rPr>
        <sz val="9"/>
        <rFont val="Frutiger 45 Light"/>
        <family val="2"/>
      </rPr>
      <t>2) The 2015 results are not comparable with those of previous years due to changes in the sampling procedure.</t>
    </r>
  </si>
  <si>
    <r>
      <rPr>
        <sz val="9"/>
        <rFont val="Frutiger 45 Light"/>
        <family val="2"/>
      </rPr>
      <t>3) Group in Switzerland.</t>
    </r>
  </si>
  <si>
    <r>
      <rPr>
        <sz val="9"/>
        <rFont val="Frutiger 45 Light"/>
        <family val="2"/>
      </rPr>
      <t>4) Post CH Ltd excluding domestic and foreign subsidiaries.</t>
    </r>
  </si>
  <si>
    <r>
      <rPr>
        <sz val="9"/>
        <rFont val="Frutiger 45 Light"/>
        <family val="2"/>
      </rPr>
      <t>5) Customer satisfaction for the PostLogistics Group unit was measured for the first time in 2007. The figures for the preceding years are for the former PostParcels.</t>
    </r>
  </si>
  <si>
    <r>
      <rPr>
        <sz val="9"/>
        <rFont val="Frutiger 45 Light"/>
        <family val="2"/>
      </rPr>
      <t>6) As of 2012, Swiss Post International no longer exists as an independent segment. The figures were transferred to the Group units PostMail and PostLogistics on 1 January 2012.</t>
    </r>
  </si>
  <si>
    <r>
      <rPr>
        <sz val="9"/>
        <rFont val="Frutiger 45 Light"/>
        <family val="2"/>
      </rPr>
      <t>7) Customer satisfaction for the Swiss Post Solutions Group unit was reported for the first time in 2009. The figures for the preceding years are for the SKL unit including the Strategic Account Management department, and for the years 2005–2007 for the Strategic Account Management department.</t>
    </r>
  </si>
  <si>
    <r>
      <rPr>
        <u/>
        <sz val="10"/>
        <color rgb="FF0000FF"/>
        <rFont val="Frutiger 45 Light"/>
        <family val="2"/>
      </rPr>
      <t>Back</t>
    </r>
  </si>
  <si>
    <r>
      <rPr>
        <b/>
        <sz val="10"/>
        <rFont val="Frutiger 45 Light"/>
        <family val="2"/>
      </rPr>
      <t>Letter post index adjusted for exchange rate</t>
    </r>
  </si>
  <si>
    <r>
      <rPr>
        <sz val="10"/>
        <rFont val="Frutiger 45 Light"/>
        <family val="2"/>
      </rPr>
      <t>Footnotes</t>
    </r>
  </si>
  <si>
    <r>
      <rPr>
        <sz val="10"/>
        <rFont val="Frutiger 45 Light"/>
        <family val="2"/>
      </rPr>
      <t>GRI indicator</t>
    </r>
  </si>
  <si>
    <r>
      <rPr>
        <sz val="10"/>
        <rFont val="Frutiger 45 Light"/>
        <family val="2"/>
      </rPr>
      <t>Italy</t>
    </r>
  </si>
  <si>
    <r>
      <rPr>
        <sz val="10"/>
        <rFont val="Frutiger 45 Light"/>
        <family val="2"/>
      </rPr>
      <t>Index</t>
    </r>
  </si>
  <si>
    <r>
      <rPr>
        <sz val="10"/>
        <rFont val="Frutiger 45 Light"/>
        <family val="2"/>
      </rPr>
      <t>Norway</t>
    </r>
  </si>
  <si>
    <r>
      <rPr>
        <sz val="10"/>
        <rFont val="Frutiger 45 Light"/>
        <family val="2"/>
      </rPr>
      <t>Index</t>
    </r>
  </si>
  <si>
    <r>
      <rPr>
        <sz val="10"/>
        <rFont val="Frutiger 45 Light"/>
        <family val="2"/>
      </rPr>
      <t>Denmark</t>
    </r>
  </si>
  <si>
    <r>
      <rPr>
        <sz val="10"/>
        <rFont val="Frutiger 45 Light"/>
        <family val="2"/>
      </rPr>
      <t>Index</t>
    </r>
  </si>
  <si>
    <r>
      <rPr>
        <sz val="10"/>
        <rFont val="Frutiger 45 Light"/>
        <family val="2"/>
      </rPr>
      <t>Finland</t>
    </r>
  </si>
  <si>
    <r>
      <rPr>
        <sz val="10"/>
        <rFont val="Frutiger 45 Light"/>
        <family val="2"/>
      </rPr>
      <t>Index</t>
    </r>
  </si>
  <si>
    <r>
      <rPr>
        <sz val="10"/>
        <rFont val="Frutiger 45 Light"/>
        <family val="2"/>
      </rPr>
      <t>Sweden</t>
    </r>
  </si>
  <si>
    <r>
      <rPr>
        <sz val="10"/>
        <rFont val="Frutiger 45 Light"/>
        <family val="2"/>
      </rPr>
      <t>Index</t>
    </r>
  </si>
  <si>
    <r>
      <rPr>
        <sz val="10"/>
        <rFont val="Frutiger 45 Light"/>
        <family val="2"/>
      </rPr>
      <t>Netherlands</t>
    </r>
  </si>
  <si>
    <r>
      <rPr>
        <sz val="10"/>
        <rFont val="Frutiger 45 Light"/>
        <family val="2"/>
      </rPr>
      <t>Index</t>
    </r>
  </si>
  <si>
    <r>
      <rPr>
        <sz val="10"/>
        <rFont val="Frutiger 45 Light"/>
        <family val="2"/>
      </rPr>
      <t>France</t>
    </r>
  </si>
  <si>
    <r>
      <rPr>
        <sz val="10"/>
        <rFont val="Frutiger 45 Light"/>
        <family val="2"/>
      </rPr>
      <t>Index</t>
    </r>
  </si>
  <si>
    <r>
      <rPr>
        <sz val="10"/>
        <rFont val="Frutiger 45 Light"/>
        <family val="2"/>
      </rPr>
      <t>Belgium</t>
    </r>
  </si>
  <si>
    <r>
      <rPr>
        <sz val="10"/>
        <rFont val="Frutiger 45 Light"/>
        <family val="2"/>
      </rPr>
      <t>Index</t>
    </r>
  </si>
  <si>
    <r>
      <rPr>
        <sz val="10"/>
        <rFont val="Frutiger 45 Light"/>
        <family val="2"/>
      </rPr>
      <t>Switzerland</t>
    </r>
  </si>
  <si>
    <r>
      <rPr>
        <sz val="10"/>
        <rFont val="Frutiger 45 Light"/>
        <family val="2"/>
      </rPr>
      <t>Index</t>
    </r>
  </si>
  <si>
    <r>
      <rPr>
        <sz val="10"/>
        <rFont val="Frutiger 45 Light"/>
        <family val="2"/>
      </rPr>
      <t>United Kingdom</t>
    </r>
  </si>
  <si>
    <r>
      <rPr>
        <sz val="10"/>
        <rFont val="Frutiger 45 Light"/>
        <family val="2"/>
      </rPr>
      <t>Index</t>
    </r>
  </si>
  <si>
    <r>
      <rPr>
        <sz val="10"/>
        <rFont val="Frutiger 45 Light"/>
        <family val="2"/>
      </rPr>
      <t>Austria</t>
    </r>
  </si>
  <si>
    <r>
      <rPr>
        <sz val="10"/>
        <rFont val="Frutiger 45 Light"/>
        <family val="2"/>
      </rPr>
      <t>Index</t>
    </r>
  </si>
  <si>
    <r>
      <rPr>
        <sz val="10"/>
        <rFont val="Frutiger 45 Light"/>
        <family val="2"/>
      </rPr>
      <t>Ireland</t>
    </r>
  </si>
  <si>
    <r>
      <rPr>
        <sz val="10"/>
        <rFont val="Frutiger 45 Light"/>
        <family val="2"/>
      </rPr>
      <t>Index</t>
    </r>
  </si>
  <si>
    <r>
      <rPr>
        <sz val="10"/>
        <rFont val="Frutiger 45 Light"/>
        <family val="2"/>
      </rPr>
      <t>Germany</t>
    </r>
  </si>
  <si>
    <r>
      <rPr>
        <sz val="10"/>
        <rFont val="Frutiger 45 Light"/>
        <family val="2"/>
      </rPr>
      <t>Index</t>
    </r>
  </si>
  <si>
    <r>
      <rPr>
        <sz val="10"/>
        <rFont val="Frutiger 45 Light"/>
        <family val="2"/>
      </rPr>
      <t>Portugal</t>
    </r>
  </si>
  <si>
    <r>
      <rPr>
        <sz val="10"/>
        <rFont val="Frutiger 45 Light"/>
        <family val="2"/>
      </rPr>
      <t>Index</t>
    </r>
  </si>
  <si>
    <r>
      <rPr>
        <sz val="10"/>
        <rFont val="Frutiger 45 Light"/>
        <family val="2"/>
      </rPr>
      <t>Spain</t>
    </r>
  </si>
  <si>
    <r>
      <rPr>
        <sz val="10"/>
        <rFont val="Frutiger 45 Light"/>
        <family val="2"/>
      </rPr>
      <t>Index</t>
    </r>
  </si>
  <si>
    <r>
      <rPr>
        <b/>
        <sz val="10"/>
        <rFont val="Frutiger 45 Light"/>
        <family val="2"/>
      </rPr>
      <t>Letter post index adjusted for purchasing power</t>
    </r>
  </si>
  <si>
    <r>
      <rPr>
        <sz val="10"/>
        <rFont val="Frutiger 45 Light"/>
        <family val="2"/>
      </rPr>
      <t>Italy</t>
    </r>
  </si>
  <si>
    <r>
      <rPr>
        <sz val="10"/>
        <rFont val="Frutiger 45 Light"/>
        <family val="2"/>
      </rPr>
      <t>Index</t>
    </r>
  </si>
  <si>
    <r>
      <rPr>
        <sz val="10"/>
        <rFont val="Frutiger 45 Light"/>
        <family val="2"/>
      </rPr>
      <t>Norway</t>
    </r>
  </si>
  <si>
    <r>
      <rPr>
        <sz val="10"/>
        <rFont val="Frutiger 45 Light"/>
        <family val="2"/>
      </rPr>
      <t>Index</t>
    </r>
  </si>
  <si>
    <r>
      <rPr>
        <sz val="10"/>
        <rFont val="Frutiger 45 Light"/>
        <family val="2"/>
      </rPr>
      <t>Denmark</t>
    </r>
  </si>
  <si>
    <r>
      <rPr>
        <sz val="10"/>
        <rFont val="Frutiger 45 Light"/>
        <family val="2"/>
      </rPr>
      <t>Index</t>
    </r>
  </si>
  <si>
    <r>
      <rPr>
        <sz val="10"/>
        <rFont val="Frutiger 45 Light"/>
        <family val="2"/>
      </rPr>
      <t>Netherlands</t>
    </r>
  </si>
  <si>
    <r>
      <rPr>
        <sz val="10"/>
        <rFont val="Frutiger 45 Light"/>
        <family val="2"/>
      </rPr>
      <t>Index</t>
    </r>
  </si>
  <si>
    <r>
      <rPr>
        <sz val="10"/>
        <rFont val="Frutiger 45 Light"/>
        <family val="2"/>
      </rPr>
      <t>France</t>
    </r>
  </si>
  <si>
    <r>
      <rPr>
        <sz val="10"/>
        <rFont val="Frutiger 45 Light"/>
        <family val="2"/>
      </rPr>
      <t>Index</t>
    </r>
  </si>
  <si>
    <r>
      <rPr>
        <sz val="10"/>
        <rFont val="Frutiger 45 Light"/>
        <family val="2"/>
      </rPr>
      <t>Finland</t>
    </r>
  </si>
  <si>
    <r>
      <rPr>
        <sz val="10"/>
        <rFont val="Frutiger 45 Light"/>
        <family val="2"/>
      </rPr>
      <t>Index</t>
    </r>
  </si>
  <si>
    <r>
      <rPr>
        <sz val="10"/>
        <rFont val="Frutiger 45 Light"/>
        <family val="2"/>
      </rPr>
      <t>Sweden</t>
    </r>
  </si>
  <si>
    <r>
      <rPr>
        <sz val="10"/>
        <rFont val="Frutiger 45 Light"/>
        <family val="2"/>
      </rPr>
      <t>Index</t>
    </r>
  </si>
  <si>
    <r>
      <rPr>
        <sz val="10"/>
        <rFont val="Frutiger 45 Light"/>
        <family val="2"/>
      </rPr>
      <t>Portugal</t>
    </r>
  </si>
  <si>
    <r>
      <rPr>
        <sz val="10"/>
        <rFont val="Frutiger 45 Light"/>
        <family val="2"/>
      </rPr>
      <t>Index</t>
    </r>
  </si>
  <si>
    <r>
      <rPr>
        <sz val="10"/>
        <rFont val="Frutiger 45 Light"/>
        <family val="2"/>
      </rPr>
      <t>Belgium</t>
    </r>
  </si>
  <si>
    <r>
      <rPr>
        <sz val="10"/>
        <rFont val="Frutiger 45 Light"/>
        <family val="2"/>
      </rPr>
      <t>Index</t>
    </r>
  </si>
  <si>
    <r>
      <rPr>
        <sz val="10"/>
        <rFont val="Frutiger 45 Light"/>
        <family val="2"/>
      </rPr>
      <t>Austria</t>
    </r>
  </si>
  <si>
    <r>
      <rPr>
        <sz val="10"/>
        <rFont val="Frutiger 45 Light"/>
        <family val="2"/>
      </rPr>
      <t>Index</t>
    </r>
  </si>
  <si>
    <r>
      <rPr>
        <sz val="10"/>
        <rFont val="Frutiger 45 Light"/>
        <family val="2"/>
      </rPr>
      <t>Germany</t>
    </r>
  </si>
  <si>
    <r>
      <rPr>
        <sz val="10"/>
        <rFont val="Frutiger 45 Light"/>
        <family val="2"/>
      </rPr>
      <t>Index</t>
    </r>
  </si>
  <si>
    <r>
      <rPr>
        <sz val="10"/>
        <rFont val="Frutiger 45 Light"/>
        <family val="2"/>
      </rPr>
      <t>Ireland</t>
    </r>
  </si>
  <si>
    <r>
      <rPr>
        <sz val="10"/>
        <rFont val="Frutiger 45 Light"/>
        <family val="2"/>
      </rPr>
      <t>Index</t>
    </r>
  </si>
  <si>
    <r>
      <rPr>
        <sz val="10"/>
        <rFont val="Frutiger 45 Light"/>
        <family val="2"/>
      </rPr>
      <t>United Kingdom</t>
    </r>
  </si>
  <si>
    <r>
      <rPr>
        <sz val="10"/>
        <rFont val="Frutiger 45 Light"/>
        <family val="2"/>
      </rPr>
      <t>Index</t>
    </r>
  </si>
  <si>
    <r>
      <rPr>
        <sz val="10"/>
        <rFont val="Frutiger 45 Light"/>
        <family val="2"/>
      </rPr>
      <t>Spain</t>
    </r>
  </si>
  <si>
    <r>
      <rPr>
        <sz val="10"/>
        <rFont val="Frutiger 45 Light"/>
        <family val="2"/>
      </rPr>
      <t>Index</t>
    </r>
  </si>
  <si>
    <r>
      <rPr>
        <sz val="10"/>
        <rFont val="Frutiger 45 Light"/>
        <family val="2"/>
      </rPr>
      <t>Switzerland</t>
    </r>
  </si>
  <si>
    <r>
      <rPr>
        <sz val="10"/>
        <rFont val="Frutiger 45 Light"/>
        <family val="2"/>
      </rPr>
      <t>Index</t>
    </r>
  </si>
  <si>
    <r>
      <rPr>
        <b/>
        <sz val="10"/>
        <rFont val="Frutiger 45 Light"/>
        <family val="2"/>
      </rPr>
      <t>Parcel post index adjusted for exchange rate</t>
    </r>
  </si>
  <si>
    <r>
      <rPr>
        <sz val="10"/>
        <rFont val="Frutiger 45 Light"/>
        <family val="2"/>
      </rPr>
      <t>Finland</t>
    </r>
  </si>
  <si>
    <r>
      <rPr>
        <sz val="10"/>
        <rFont val="Frutiger 45 Light"/>
        <family val="2"/>
      </rPr>
      <t>Index</t>
    </r>
  </si>
  <si>
    <r>
      <rPr>
        <sz val="10"/>
        <rFont val="Frutiger 45 Light"/>
        <family val="2"/>
      </rPr>
      <t>Sweden</t>
    </r>
  </si>
  <si>
    <r>
      <rPr>
        <sz val="10"/>
        <rFont val="Frutiger 45 Light"/>
        <family val="2"/>
      </rPr>
      <t>Index</t>
    </r>
  </si>
  <si>
    <r>
      <rPr>
        <sz val="10"/>
        <rFont val="Frutiger 45 Light"/>
        <family val="2"/>
      </rPr>
      <t>Norway</t>
    </r>
  </si>
  <si>
    <r>
      <rPr>
        <sz val="10"/>
        <rFont val="Frutiger 45 Light"/>
        <family val="2"/>
      </rPr>
      <t>Index</t>
    </r>
  </si>
  <si>
    <r>
      <rPr>
        <sz val="10"/>
        <rFont val="Frutiger 45 Light"/>
        <family val="2"/>
      </rPr>
      <t>Denmark</t>
    </r>
  </si>
  <si>
    <r>
      <rPr>
        <sz val="10"/>
        <rFont val="Frutiger 45 Light"/>
        <family val="2"/>
      </rPr>
      <t>Index</t>
    </r>
  </si>
  <si>
    <r>
      <rPr>
        <sz val="10"/>
        <rFont val="Frutiger 45 Light"/>
        <family val="2"/>
      </rPr>
      <t>Italy</t>
    </r>
  </si>
  <si>
    <r>
      <rPr>
        <sz val="10"/>
        <rFont val="Frutiger 45 Light"/>
        <family val="2"/>
      </rPr>
      <t>Index</t>
    </r>
  </si>
  <si>
    <r>
      <rPr>
        <sz val="10"/>
        <rFont val="Frutiger 45 Light"/>
        <family val="2"/>
      </rPr>
      <t>Spain</t>
    </r>
  </si>
  <si>
    <r>
      <rPr>
        <sz val="10"/>
        <rFont val="Frutiger 45 Light"/>
        <family val="2"/>
      </rPr>
      <t>Index</t>
    </r>
  </si>
  <si>
    <r>
      <rPr>
        <sz val="10"/>
        <rFont val="Frutiger 45 Light"/>
        <family val="2"/>
      </rPr>
      <t>Ireland</t>
    </r>
  </si>
  <si>
    <r>
      <rPr>
        <sz val="10"/>
        <rFont val="Frutiger 45 Light"/>
        <family val="2"/>
      </rPr>
      <t>Index</t>
    </r>
  </si>
  <si>
    <r>
      <rPr>
        <sz val="10"/>
        <rFont val="Frutiger 45 Light"/>
        <family val="2"/>
      </rPr>
      <t>France</t>
    </r>
  </si>
  <si>
    <r>
      <rPr>
        <sz val="10"/>
        <rFont val="Frutiger 45 Light"/>
        <family val="2"/>
      </rPr>
      <t>Index</t>
    </r>
  </si>
  <si>
    <r>
      <rPr>
        <sz val="10"/>
        <rFont val="Frutiger 45 Light"/>
        <family val="2"/>
      </rPr>
      <t>Portugal</t>
    </r>
  </si>
  <si>
    <r>
      <rPr>
        <sz val="10"/>
        <rFont val="Frutiger 45 Light"/>
        <family val="2"/>
      </rPr>
      <t>Index</t>
    </r>
  </si>
  <si>
    <r>
      <rPr>
        <sz val="10"/>
        <rFont val="Frutiger 45 Light"/>
        <family val="2"/>
      </rPr>
      <t>United Kingdom</t>
    </r>
  </si>
  <si>
    <r>
      <rPr>
        <sz val="10"/>
        <rFont val="Frutiger 45 Light"/>
        <family val="2"/>
      </rPr>
      <t>Index</t>
    </r>
  </si>
  <si>
    <r>
      <rPr>
        <sz val="10"/>
        <rFont val="Frutiger 45 Light"/>
        <family val="2"/>
      </rPr>
      <t>Switzerland</t>
    </r>
  </si>
  <si>
    <r>
      <rPr>
        <sz val="10"/>
        <rFont val="Frutiger 45 Light"/>
        <family val="2"/>
      </rPr>
      <t>Index</t>
    </r>
  </si>
  <si>
    <r>
      <rPr>
        <sz val="10"/>
        <rFont val="Frutiger 45 Light"/>
        <family val="2"/>
      </rPr>
      <t>Netherlands</t>
    </r>
  </si>
  <si>
    <r>
      <rPr>
        <sz val="10"/>
        <rFont val="Frutiger 45 Light"/>
        <family val="2"/>
      </rPr>
      <t>Index</t>
    </r>
  </si>
  <si>
    <r>
      <rPr>
        <sz val="10"/>
        <rFont val="Frutiger 45 Light"/>
        <family val="2"/>
      </rPr>
      <t>Belgium</t>
    </r>
  </si>
  <si>
    <r>
      <rPr>
        <sz val="10"/>
        <rFont val="Frutiger 45 Light"/>
        <family val="2"/>
      </rPr>
      <t>Index</t>
    </r>
  </si>
  <si>
    <r>
      <rPr>
        <sz val="10"/>
        <rFont val="Frutiger 45 Light"/>
        <family val="2"/>
      </rPr>
      <t>Austria</t>
    </r>
  </si>
  <si>
    <r>
      <rPr>
        <sz val="10"/>
        <rFont val="Frutiger 45 Light"/>
        <family val="2"/>
      </rPr>
      <t>Index</t>
    </r>
  </si>
  <si>
    <r>
      <rPr>
        <sz val="10"/>
        <rFont val="Frutiger 45 Light"/>
        <family val="2"/>
      </rPr>
      <t>Germany</t>
    </r>
  </si>
  <si>
    <r>
      <rPr>
        <sz val="10"/>
        <rFont val="Frutiger 45 Light"/>
        <family val="2"/>
      </rPr>
      <t>Index</t>
    </r>
  </si>
  <si>
    <r>
      <rPr>
        <b/>
        <sz val="10"/>
        <rFont val="Frutiger 45 Light"/>
        <family val="2"/>
      </rPr>
      <t>Parcel post index adjusted for purchasing power</t>
    </r>
  </si>
  <si>
    <r>
      <rPr>
        <sz val="10"/>
        <rFont val="Frutiger 45 Light"/>
        <family val="2"/>
      </rPr>
      <t>Finland</t>
    </r>
  </si>
  <si>
    <r>
      <rPr>
        <sz val="10"/>
        <rFont val="Frutiger 45 Light"/>
        <family val="2"/>
      </rPr>
      <t>Index</t>
    </r>
  </si>
  <si>
    <r>
      <rPr>
        <sz val="10"/>
        <rFont val="Frutiger 45 Light"/>
        <family val="2"/>
      </rPr>
      <t>Sweden</t>
    </r>
  </si>
  <si>
    <r>
      <rPr>
        <sz val="10"/>
        <rFont val="Frutiger 45 Light"/>
        <family val="2"/>
      </rPr>
      <t>Index</t>
    </r>
  </si>
  <si>
    <r>
      <rPr>
        <sz val="10"/>
        <rFont val="Frutiger 45 Light"/>
        <family val="2"/>
      </rPr>
      <t>Norway</t>
    </r>
  </si>
  <si>
    <r>
      <rPr>
        <sz val="10"/>
        <rFont val="Frutiger 45 Light"/>
        <family val="2"/>
      </rPr>
      <t>Index</t>
    </r>
  </si>
  <si>
    <r>
      <rPr>
        <sz val="10"/>
        <rFont val="Frutiger 45 Light"/>
        <family val="2"/>
      </rPr>
      <t>Spain</t>
    </r>
  </si>
  <si>
    <r>
      <rPr>
        <sz val="10"/>
        <rFont val="Frutiger 45 Light"/>
        <family val="2"/>
      </rPr>
      <t>Index</t>
    </r>
  </si>
  <si>
    <r>
      <rPr>
        <sz val="10"/>
        <rFont val="Frutiger 45 Light"/>
        <family val="2"/>
      </rPr>
      <t>Italy</t>
    </r>
  </si>
  <si>
    <r>
      <rPr>
        <sz val="10"/>
        <rFont val="Frutiger 45 Light"/>
        <family val="2"/>
      </rPr>
      <t>Index</t>
    </r>
  </si>
  <si>
    <r>
      <rPr>
        <sz val="10"/>
        <rFont val="Frutiger 45 Light"/>
        <family val="2"/>
      </rPr>
      <t>Denmark</t>
    </r>
  </si>
  <si>
    <r>
      <rPr>
        <sz val="10"/>
        <rFont val="Frutiger 45 Light"/>
        <family val="2"/>
      </rPr>
      <t>Index</t>
    </r>
  </si>
  <si>
    <r>
      <rPr>
        <sz val="10"/>
        <rFont val="Frutiger 45 Light"/>
        <family val="2"/>
      </rPr>
      <t>Portugal</t>
    </r>
  </si>
  <si>
    <r>
      <rPr>
        <sz val="10"/>
        <rFont val="Frutiger 45 Light"/>
        <family val="2"/>
      </rPr>
      <t>Index</t>
    </r>
  </si>
  <si>
    <r>
      <rPr>
        <sz val="10"/>
        <rFont val="Frutiger 45 Light"/>
        <family val="2"/>
      </rPr>
      <t>Ireland</t>
    </r>
  </si>
  <si>
    <r>
      <rPr>
        <sz val="10"/>
        <rFont val="Frutiger 45 Light"/>
        <family val="2"/>
      </rPr>
      <t>Index</t>
    </r>
  </si>
  <si>
    <r>
      <rPr>
        <sz val="10"/>
        <rFont val="Frutiger 45 Light"/>
        <family val="2"/>
      </rPr>
      <t>France</t>
    </r>
  </si>
  <si>
    <r>
      <rPr>
        <sz val="10"/>
        <rFont val="Frutiger 45 Light"/>
        <family val="2"/>
      </rPr>
      <t>Index</t>
    </r>
  </si>
  <si>
    <r>
      <rPr>
        <sz val="10"/>
        <rFont val="Frutiger 45 Light"/>
        <family val="2"/>
      </rPr>
      <t>Netherlands</t>
    </r>
  </si>
  <si>
    <r>
      <rPr>
        <sz val="10"/>
        <rFont val="Frutiger 45 Light"/>
        <family val="2"/>
      </rPr>
      <t>Index</t>
    </r>
  </si>
  <si>
    <r>
      <rPr>
        <sz val="10"/>
        <rFont val="Frutiger 45 Light"/>
        <family val="2"/>
      </rPr>
      <t>Belgium</t>
    </r>
  </si>
  <si>
    <r>
      <rPr>
        <sz val="10"/>
        <rFont val="Frutiger 45 Light"/>
        <family val="2"/>
      </rPr>
      <t>Index</t>
    </r>
  </si>
  <si>
    <r>
      <rPr>
        <sz val="10"/>
        <rFont val="Frutiger 45 Light"/>
        <family val="2"/>
      </rPr>
      <t>United Kingdom</t>
    </r>
  </si>
  <si>
    <r>
      <rPr>
        <sz val="10"/>
        <rFont val="Frutiger 45 Light"/>
        <family val="2"/>
      </rPr>
      <t>Index</t>
    </r>
  </si>
  <si>
    <r>
      <rPr>
        <sz val="10"/>
        <rFont val="Frutiger 45 Light"/>
        <family val="2"/>
      </rPr>
      <t>Germany</t>
    </r>
  </si>
  <si>
    <r>
      <rPr>
        <sz val="10"/>
        <rFont val="Frutiger 45 Light"/>
        <family val="2"/>
      </rPr>
      <t>Index</t>
    </r>
  </si>
  <si>
    <r>
      <rPr>
        <sz val="10"/>
        <rFont val="Frutiger 45 Light"/>
        <family val="2"/>
      </rPr>
      <t>Austria</t>
    </r>
  </si>
  <si>
    <r>
      <rPr>
        <sz val="10"/>
        <rFont val="Frutiger 45 Light"/>
        <family val="2"/>
      </rPr>
      <t>Index</t>
    </r>
  </si>
  <si>
    <r>
      <rPr>
        <sz val="10"/>
        <rFont val="Frutiger 45 Light"/>
        <family val="2"/>
      </rPr>
      <t>Switzerland</t>
    </r>
  </si>
  <si>
    <r>
      <rPr>
        <sz val="10"/>
        <rFont val="Frutiger 45 Light"/>
        <family val="2"/>
      </rPr>
      <t>Index</t>
    </r>
  </si>
  <si>
    <r>
      <rPr>
        <sz val="9"/>
        <rFont val="Frutiger 45 Light"/>
        <family val="2"/>
      </rPr>
      <t>1) The letter post index is based on a basket of A and B Mail letters up to 1 kg (excluding higher-valued items and value-added services). Letters are weighted according to the frequency with which they are actually sent by Swiss consumers. For the purpose of comparison, the prices of the (former) state-run postal company in the individual countries are used (reference date: 1 November 2016). Switzerland = 100 (by definition).</t>
    </r>
  </si>
  <si>
    <r>
      <rPr>
        <sz val="9"/>
        <rFont val="Frutiger 45 Light"/>
        <family val="2"/>
      </rPr>
      <t>2) The parcel post index is based on parcels in the “PostPac Priority” and “PostPac Economy” categories with weight classes of 1–20 kg (excluding value-added services). The individual parcel categories are weighted according to the frequency with which they are actually used by Swiss consumers. For the purpose of comparison, the prices of the (former) state-run postal company in the individual countries are used (reference date: 1 November 2016). Switzerland = 100 (by definition).</t>
    </r>
  </si>
  <si>
    <r>
      <rPr>
        <u/>
        <sz val="10"/>
        <color rgb="FF0000FF"/>
        <rFont val="Frutiger 45 Light"/>
        <family val="2"/>
      </rPr>
      <t>Back</t>
    </r>
  </si>
  <si>
    <r>
      <rPr>
        <b/>
        <sz val="10"/>
        <rFont val="Frutiger 45 Light"/>
        <family val="2"/>
      </rPr>
      <t>Delivery times: Items delivered punctually to the recipient</t>
    </r>
  </si>
  <si>
    <r>
      <rPr>
        <sz val="10"/>
        <rFont val="Frutiger 45 Light"/>
        <family val="2"/>
      </rPr>
      <t>Footnotes</t>
    </r>
  </si>
  <si>
    <r>
      <rPr>
        <sz val="10"/>
        <rFont val="Frutiger 45 Light"/>
        <family val="2"/>
      </rPr>
      <t>GRI indicator</t>
    </r>
  </si>
  <si>
    <r>
      <rPr>
        <b/>
        <sz val="10"/>
        <rFont val="Frutiger 45 Light"/>
        <family val="2"/>
      </rPr>
      <t>Domestic letters</t>
    </r>
  </si>
  <si>
    <r>
      <rPr>
        <sz val="10"/>
        <rFont val="Frutiger 45 Light"/>
        <family val="2"/>
      </rPr>
      <t>A Mail</t>
    </r>
  </si>
  <si>
    <r>
      <rPr>
        <sz val="10"/>
        <rFont val="Frutiger 45 Light"/>
        <family val="2"/>
      </rPr>
      <t>% of items sent</t>
    </r>
  </si>
  <si>
    <r>
      <rPr>
        <sz val="10"/>
        <rFont val="Frutiger 45 Light"/>
        <family val="2"/>
      </rPr>
      <t>B Mail</t>
    </r>
  </si>
  <si>
    <r>
      <rPr>
        <sz val="10"/>
        <rFont val="Frutiger 45 Light"/>
        <family val="2"/>
      </rPr>
      <t>% of items sent</t>
    </r>
  </si>
  <si>
    <r>
      <rPr>
        <b/>
        <sz val="10"/>
        <rFont val="Frutiger 45 Light"/>
        <family val="2"/>
      </rPr>
      <t>Domestic parcels</t>
    </r>
  </si>
  <si>
    <r>
      <rPr>
        <sz val="10"/>
        <rFont val="Frutiger 45 Light"/>
        <family val="2"/>
      </rPr>
      <t>PostPac Priority</t>
    </r>
  </si>
  <si>
    <r>
      <rPr>
        <sz val="10"/>
        <rFont val="Frutiger 45 Light"/>
        <family val="2"/>
      </rPr>
      <t>% of items sent</t>
    </r>
  </si>
  <si>
    <r>
      <rPr>
        <sz val="10"/>
        <rFont val="Frutiger 45 Light"/>
        <family val="2"/>
      </rPr>
      <t>PostPac Economy</t>
    </r>
  </si>
  <si>
    <r>
      <rPr>
        <sz val="10"/>
        <rFont val="Frutiger 45 Light"/>
        <family val="2"/>
      </rPr>
      <t>% of items sent</t>
    </r>
  </si>
  <si>
    <r>
      <rPr>
        <sz val="9"/>
        <rFont val="Frutiger 45 Light"/>
        <family val="2"/>
      </rPr>
      <t>1) Punctual delivery means the next day for A Mail and no later than the third working day after mailing for B Mail.</t>
    </r>
  </si>
  <si>
    <r>
      <rPr>
        <u/>
        <sz val="10"/>
        <color rgb="FF0000FF"/>
        <rFont val="Frutiger 45 Light"/>
        <family val="2"/>
      </rPr>
      <t>Back</t>
    </r>
  </si>
  <si>
    <r>
      <rPr>
        <b/>
        <sz val="10"/>
        <rFont val="Frutiger 45 Light"/>
        <family val="2"/>
      </rPr>
      <t>Timely processing of payment slips (PostFinance)</t>
    </r>
  </si>
  <si>
    <r>
      <rPr>
        <sz val="10"/>
        <rFont val="Frutiger 45 Light"/>
        <family val="2"/>
      </rPr>
      <t>Footnotes</t>
    </r>
  </si>
  <si>
    <r>
      <rPr>
        <sz val="10"/>
        <rFont val="Frutiger 45 Light"/>
        <family val="2"/>
      </rPr>
      <t>GRI indicator</t>
    </r>
  </si>
  <si>
    <r>
      <rPr>
        <sz val="10"/>
        <rFont val="Frutiger 45 Light"/>
        <family val="2"/>
      </rPr>
      <t>Timely processing of payment slips at post offices</t>
    </r>
  </si>
  <si>
    <r>
      <rPr>
        <sz val="10"/>
        <rFont val="Frutiger 45 Light"/>
        <family val="2"/>
      </rPr>
      <t>%</t>
    </r>
  </si>
  <si>
    <r>
      <rPr>
        <sz val="10"/>
        <rFont val="Frutiger 45 Light"/>
        <family val="2"/>
      </rPr>
      <t>Timely processing of payment slips from payment orders</t>
    </r>
  </si>
  <si>
    <r>
      <rPr>
        <sz val="10"/>
        <rFont val="Frutiger 45 Light"/>
        <family val="2"/>
      </rPr>
      <t>%</t>
    </r>
  </si>
  <si>
    <r>
      <rPr>
        <sz val="10"/>
        <rFont val="Frutiger 45 Light"/>
        <family val="2"/>
      </rPr>
      <t>Timely processing of payment slips at SCHAPO post offices</t>
    </r>
  </si>
  <si>
    <r>
      <rPr>
        <sz val="10"/>
        <rFont val="Frutiger 45 Light"/>
        <family val="2"/>
      </rPr>
      <t>%</t>
    </r>
  </si>
  <si>
    <r>
      <rPr>
        <sz val="9"/>
        <rFont val="Frutiger 45 Light"/>
        <family val="2"/>
      </rPr>
      <t>1) Timely processing: Written payment orders are processed on the same day they arrive by post at one of PostFinance’s Operations Centers. Payments at post offices are processed one working day after the inpayment is made at a post office.</t>
    </r>
  </si>
  <si>
    <r>
      <rPr>
        <u/>
        <sz val="10"/>
        <color rgb="FF0000FF"/>
        <rFont val="Frutiger 45 Light"/>
        <family val="2"/>
      </rPr>
      <t>Back</t>
    </r>
  </si>
  <si>
    <r>
      <rPr>
        <b/>
        <sz val="10"/>
        <rFont val="Frutiger 45 Light"/>
        <family val="2"/>
      </rPr>
      <t>Waiting times at the counter until served</t>
    </r>
  </si>
  <si>
    <r>
      <rPr>
        <sz val="10"/>
        <rFont val="Frutiger 45 Light"/>
        <family val="2"/>
      </rPr>
      <t>Footnotes</t>
    </r>
  </si>
  <si>
    <r>
      <rPr>
        <sz val="10"/>
        <rFont val="Frutiger 45 Light"/>
        <family val="2"/>
      </rPr>
      <t>GRI indicator</t>
    </r>
  </si>
  <si>
    <r>
      <rPr>
        <sz val="10"/>
        <rFont val="Frutiger 45 Light"/>
        <family val="2"/>
      </rPr>
      <t>Up to 7 minutes</t>
    </r>
  </si>
  <si>
    <r>
      <rPr>
        <sz val="10"/>
        <rFont val="Frutiger 45 Light"/>
        <family val="2"/>
      </rPr>
      <t>Proportion of customers (in %)</t>
    </r>
  </si>
  <si>
    <r>
      <rPr>
        <sz val="10"/>
        <rFont val="Frutiger 45 Light"/>
        <family val="2"/>
      </rPr>
      <t>Up to 10 minutes</t>
    </r>
  </si>
  <si>
    <r>
      <rPr>
        <sz val="10"/>
        <rFont val="Frutiger 45 Light"/>
        <family val="2"/>
      </rPr>
      <t>Proportion of customers (in %)</t>
    </r>
  </si>
  <si>
    <r>
      <rPr>
        <sz val="9"/>
        <rFont val="Frutiger 45 Light"/>
        <family val="2"/>
      </rPr>
      <t>1) The waiting times are compiled by Post Offices &amp; Sales in 257 post offices using data from the ticket system.</t>
    </r>
  </si>
  <si>
    <r>
      <rPr>
        <u/>
        <sz val="10"/>
        <color rgb="FF0000FF"/>
        <rFont val="Frutiger 45 Light"/>
        <family val="2"/>
      </rPr>
      <t>Back</t>
    </r>
  </si>
  <si>
    <r>
      <rPr>
        <b/>
        <sz val="10"/>
        <rFont val="Frutiger 45 Light"/>
        <family val="2"/>
      </rPr>
      <t>Post offices</t>
    </r>
  </si>
  <si>
    <r>
      <rPr>
        <sz val="10"/>
        <rFont val="Frutiger 45 Light"/>
        <family val="2"/>
      </rPr>
      <t>Footnotes</t>
    </r>
  </si>
  <si>
    <r>
      <rPr>
        <sz val="10"/>
        <rFont val="Frutiger 45 Light"/>
        <family val="2"/>
      </rPr>
      <t>GRI indicator</t>
    </r>
  </si>
  <si>
    <r>
      <rPr>
        <sz val="10"/>
        <rFont val="Frutiger 45 Light"/>
        <family val="2"/>
      </rPr>
      <t>Number of post offices and agencies</t>
    </r>
  </si>
  <si>
    <r>
      <rPr>
        <sz val="10"/>
        <rFont val="Frutiger 45 Light"/>
        <family val="2"/>
      </rPr>
      <t>Number</t>
    </r>
  </si>
  <si>
    <r>
      <rPr>
        <sz val="10"/>
        <rFont val="Frutiger 45 Light"/>
        <family val="2"/>
      </rPr>
      <t>EC7</t>
    </r>
  </si>
  <si>
    <r>
      <rPr>
        <sz val="10"/>
        <rFont val="Frutiger 45 Light"/>
        <family val="2"/>
      </rPr>
      <t>Post offices with cash payment transactions</t>
    </r>
  </si>
  <si>
    <r>
      <rPr>
        <sz val="10"/>
        <rFont val="Frutiger 45 Light"/>
        <family val="2"/>
      </rPr>
      <t>Number</t>
    </r>
  </si>
  <si>
    <r>
      <rPr>
        <sz val="10"/>
        <rFont val="Frutiger 45 Light"/>
        <family val="2"/>
      </rPr>
      <t>EC7</t>
    </r>
  </si>
  <si>
    <r>
      <rPr>
        <sz val="10"/>
        <rFont val="Frutiger 45 Light"/>
        <family val="2"/>
      </rPr>
      <t>Post offices without cash payment transactions</t>
    </r>
  </si>
  <si>
    <r>
      <rPr>
        <sz val="10"/>
        <rFont val="Frutiger 45 Light"/>
        <family val="2"/>
      </rPr>
      <t>Number</t>
    </r>
  </si>
  <si>
    <r>
      <rPr>
        <sz val="10"/>
        <rFont val="Frutiger 45 Light"/>
        <family val="2"/>
      </rPr>
      <t>EC7</t>
    </r>
  </si>
  <si>
    <r>
      <rPr>
        <sz val="10"/>
        <rFont val="Frutiger 45 Light"/>
        <family val="2"/>
      </rPr>
      <t>Agencies with payment transactions</t>
    </r>
  </si>
  <si>
    <r>
      <rPr>
        <sz val="10"/>
        <rFont val="Frutiger 45 Light"/>
        <family val="2"/>
      </rPr>
      <t>Number</t>
    </r>
  </si>
  <si>
    <r>
      <rPr>
        <sz val="10"/>
        <rFont val="Frutiger 45 Light"/>
        <family val="2"/>
      </rPr>
      <t>EC7</t>
    </r>
  </si>
  <si>
    <r>
      <rPr>
        <sz val="10"/>
        <rFont val="Frutiger 45 Light"/>
        <family val="2"/>
      </rPr>
      <t>Agencies without payment transactions</t>
    </r>
  </si>
  <si>
    <r>
      <rPr>
        <sz val="10"/>
        <rFont val="Frutiger 45 Light"/>
        <family val="2"/>
      </rPr>
      <t>Number</t>
    </r>
  </si>
  <si>
    <r>
      <rPr>
        <sz val="10"/>
        <rFont val="Frutiger 45 Light"/>
        <family val="2"/>
      </rPr>
      <t>EC7</t>
    </r>
  </si>
  <si>
    <r>
      <rPr>
        <sz val="10"/>
        <rFont val="Frutiger 45 Light"/>
        <family val="2"/>
      </rPr>
      <t>PostMobil stops</t>
    </r>
  </si>
  <si>
    <r>
      <rPr>
        <sz val="10"/>
        <rFont val="Frutiger 45 Light"/>
        <family val="2"/>
      </rPr>
      <t>Number</t>
    </r>
  </si>
  <si>
    <r>
      <rPr>
        <sz val="10"/>
        <rFont val="Frutiger 45 Light"/>
        <family val="2"/>
      </rPr>
      <t>EC7</t>
    </r>
  </si>
  <si>
    <r>
      <rPr>
        <sz val="10"/>
        <rFont val="Frutiger 45 Light"/>
        <family val="2"/>
      </rPr>
      <t>Home delivery service</t>
    </r>
  </si>
  <si>
    <r>
      <rPr>
        <sz val="10"/>
        <rFont val="Frutiger 45 Light"/>
        <family val="2"/>
      </rPr>
      <t>Localities</t>
    </r>
  </si>
  <si>
    <r>
      <rPr>
        <sz val="10"/>
        <rFont val="Frutiger 45 Light"/>
        <family val="2"/>
      </rPr>
      <t>EC7</t>
    </r>
  </si>
  <si>
    <r>
      <rPr>
        <sz val="9"/>
        <rFont val="Frutiger 45 Light"/>
        <family val="2"/>
      </rPr>
      <t>1) Post offices and agencies are publicly accessible physical facilities which offer postal services.</t>
    </r>
  </si>
  <si>
    <r>
      <rPr>
        <sz val="9"/>
        <rFont val="Frutiger 45 Light"/>
        <family val="2"/>
      </rPr>
      <t>2) A post office in the narrower sense is a publicly accessible physical facility that is operated by Swiss Post and offers postal services. The definition of post offices with and without cash payment transactions was modified as of 1 January 2016. In previous years a distinction was made between post offices that offered payment transaction services and post offices that did not offer payment transaction services.</t>
    </r>
  </si>
  <si>
    <r>
      <rPr>
        <sz val="9"/>
        <rFont val="Frutiger 45 Light"/>
        <family val="2"/>
      </rPr>
      <t>3) An agency is a publicly accessible physical facility that is operated by a partner of Swiss Post and offers postal services. A distinction is made between agencies that offer payment services and agencies that do not offer payment services.</t>
    </r>
  </si>
  <si>
    <r>
      <rPr>
        <sz val="9"/>
        <rFont val="Frutiger 45 Light"/>
        <family val="2"/>
      </rPr>
      <t>4) A PostMobil is a vehicle in which Swiss Post offers postal services in places without a physical post office according to a fixed timetable.</t>
    </r>
  </si>
  <si>
    <r>
      <rPr>
        <sz val="9"/>
        <rFont val="Frutiger 45 Light"/>
        <family val="2"/>
      </rPr>
      <t>5) The home delivery service is a Swiss Post service whereby the mail carrier on his or her delivery round enables postal transactions to be carried out at the customer’s door.</t>
    </r>
  </si>
  <si>
    <r>
      <rPr>
        <u/>
        <sz val="10"/>
        <color rgb="FF0000FF"/>
        <rFont val="Frutiger 45 Light"/>
        <family val="2"/>
      </rPr>
      <t>Back</t>
    </r>
  </si>
  <si>
    <r>
      <rPr>
        <b/>
        <sz val="10"/>
        <rFont val="Frutiger 45 Light"/>
        <family val="2"/>
      </rPr>
      <t>Density of network access points by type and country</t>
    </r>
  </si>
  <si>
    <r>
      <rPr>
        <sz val="10"/>
        <rFont val="Frutiger 45 Light"/>
        <family val="2"/>
      </rPr>
      <t>Footnotes</t>
    </r>
  </si>
  <si>
    <r>
      <rPr>
        <sz val="10"/>
        <rFont val="Frutiger 45 Light"/>
        <family val="2"/>
      </rPr>
      <t>GRI indicator</t>
    </r>
  </si>
  <si>
    <r>
      <rPr>
        <sz val="10"/>
        <rFont val="Frutiger 45 Light"/>
        <family val="2"/>
      </rPr>
      <t>Switzerland</t>
    </r>
  </si>
  <si>
    <r>
      <rPr>
        <sz val="10"/>
        <rFont val="Frutiger 45 Light"/>
        <family val="2"/>
      </rPr>
      <t>Number</t>
    </r>
  </si>
  <si>
    <r>
      <rPr>
        <sz val="10"/>
        <rFont val="Frutiger 45 Light"/>
        <family val="2"/>
      </rPr>
      <t>EC7</t>
    </r>
  </si>
  <si>
    <r>
      <rPr>
        <sz val="10"/>
        <rFont val="Frutiger 45 Light"/>
        <family val="2"/>
      </rPr>
      <t>Norway</t>
    </r>
  </si>
  <si>
    <r>
      <rPr>
        <sz val="10"/>
        <rFont val="Frutiger 45 Light"/>
        <family val="2"/>
      </rPr>
      <t>Number</t>
    </r>
  </si>
  <si>
    <r>
      <rPr>
        <sz val="10"/>
        <rFont val="Frutiger 45 Light"/>
        <family val="2"/>
      </rPr>
      <t>EC7</t>
    </r>
  </si>
  <si>
    <r>
      <rPr>
        <sz val="10"/>
        <rFont val="Frutiger 45 Light"/>
        <family val="2"/>
      </rPr>
      <t>Austria</t>
    </r>
  </si>
  <si>
    <r>
      <rPr>
        <sz val="10"/>
        <rFont val="Frutiger 45 Light"/>
        <family val="2"/>
      </rPr>
      <t>Number</t>
    </r>
  </si>
  <si>
    <r>
      <rPr>
        <sz val="10"/>
        <rFont val="Frutiger 45 Light"/>
        <family val="2"/>
      </rPr>
      <t>EC7</t>
    </r>
  </si>
  <si>
    <r>
      <rPr>
        <sz val="10"/>
        <rFont val="Frutiger 45 Light"/>
        <family val="2"/>
      </rPr>
      <t>Netherlands</t>
    </r>
  </si>
  <si>
    <r>
      <rPr>
        <sz val="10"/>
        <rFont val="Frutiger 45 Light"/>
        <family val="2"/>
      </rPr>
      <t>Number</t>
    </r>
  </si>
  <si>
    <r>
      <rPr>
        <sz val="10"/>
        <rFont val="Frutiger 45 Light"/>
        <family val="2"/>
      </rPr>
      <t>EC7</t>
    </r>
  </si>
  <si>
    <r>
      <rPr>
        <sz val="10"/>
        <rFont val="Frutiger 45 Light"/>
        <family val="2"/>
      </rPr>
      <t>United Kingdom</t>
    </r>
  </si>
  <si>
    <r>
      <rPr>
        <sz val="10"/>
        <rFont val="Frutiger 45 Light"/>
        <family val="2"/>
      </rPr>
      <t>Number</t>
    </r>
  </si>
  <si>
    <r>
      <rPr>
        <sz val="10"/>
        <rFont val="Frutiger 45 Light"/>
        <family val="2"/>
      </rPr>
      <t>EC7</t>
    </r>
  </si>
  <si>
    <r>
      <rPr>
        <sz val="10"/>
        <rFont val="Frutiger 45 Light"/>
        <family val="2"/>
      </rPr>
      <t>France</t>
    </r>
  </si>
  <si>
    <r>
      <rPr>
        <sz val="10"/>
        <rFont val="Frutiger 45 Light"/>
        <family val="2"/>
      </rPr>
      <t>Number</t>
    </r>
  </si>
  <si>
    <r>
      <rPr>
        <sz val="10"/>
        <rFont val="Frutiger 45 Light"/>
        <family val="2"/>
      </rPr>
      <t>EC7</t>
    </r>
  </si>
  <si>
    <r>
      <rPr>
        <sz val="10"/>
        <rFont val="Frutiger 45 Light"/>
        <family val="2"/>
      </rPr>
      <t>Ireland</t>
    </r>
  </si>
  <si>
    <r>
      <rPr>
        <sz val="10"/>
        <rFont val="Frutiger 45 Light"/>
        <family val="2"/>
      </rPr>
      <t>Number</t>
    </r>
  </si>
  <si>
    <r>
      <rPr>
        <sz val="10"/>
        <rFont val="Frutiger 45 Light"/>
        <family val="2"/>
      </rPr>
      <t>EC7</t>
    </r>
  </si>
  <si>
    <r>
      <rPr>
        <sz val="10"/>
        <rFont val="Frutiger 45 Light"/>
        <family val="2"/>
      </rPr>
      <t>Italy</t>
    </r>
  </si>
  <si>
    <r>
      <rPr>
        <sz val="10"/>
        <rFont val="Frutiger 45 Light"/>
        <family val="2"/>
      </rPr>
      <t>Number</t>
    </r>
  </si>
  <si>
    <r>
      <rPr>
        <sz val="10"/>
        <rFont val="Frutiger 45 Light"/>
        <family val="2"/>
      </rPr>
      <t>EC7</t>
    </r>
  </si>
  <si>
    <r>
      <rPr>
        <sz val="10"/>
        <rFont val="Frutiger 45 Light"/>
        <family val="2"/>
      </rPr>
      <t>Germany</t>
    </r>
  </si>
  <si>
    <r>
      <rPr>
        <sz val="10"/>
        <rFont val="Frutiger 45 Light"/>
        <family val="2"/>
      </rPr>
      <t>Number</t>
    </r>
  </si>
  <si>
    <r>
      <rPr>
        <sz val="10"/>
        <rFont val="Frutiger 45 Light"/>
        <family val="2"/>
      </rPr>
      <t>EC7</t>
    </r>
  </si>
  <si>
    <r>
      <rPr>
        <sz val="10"/>
        <rFont val="Frutiger 45 Light"/>
        <family val="2"/>
      </rPr>
      <t>Denmark</t>
    </r>
  </si>
  <si>
    <r>
      <rPr>
        <sz val="10"/>
        <rFont val="Frutiger 45 Light"/>
        <family val="2"/>
      </rPr>
      <t>Number</t>
    </r>
  </si>
  <si>
    <r>
      <rPr>
        <sz val="10"/>
        <rFont val="Frutiger 45 Light"/>
        <family val="2"/>
      </rPr>
      <t>EC7</t>
    </r>
  </si>
  <si>
    <r>
      <rPr>
        <sz val="10"/>
        <rFont val="Frutiger 45 Light"/>
        <family val="2"/>
      </rPr>
      <t>Switzerland</t>
    </r>
  </si>
  <si>
    <r>
      <rPr>
        <sz val="10"/>
        <rFont val="Frutiger 45 Light"/>
        <family val="2"/>
      </rPr>
      <t>Average distance to nearest network access point in km</t>
    </r>
  </si>
  <si>
    <r>
      <rPr>
        <sz val="10"/>
        <rFont val="Frutiger 45 Light"/>
        <family val="2"/>
      </rPr>
      <t>EC7</t>
    </r>
  </si>
  <si>
    <r>
      <rPr>
        <sz val="10"/>
        <rFont val="Frutiger 45 Light"/>
        <family val="2"/>
      </rPr>
      <t>Norway</t>
    </r>
  </si>
  <si>
    <r>
      <rPr>
        <sz val="10"/>
        <rFont val="Frutiger 45 Light"/>
        <family val="2"/>
      </rPr>
      <t>Average distance to nearest network access point in km</t>
    </r>
  </si>
  <si>
    <r>
      <rPr>
        <sz val="10"/>
        <rFont val="Frutiger 45 Light"/>
        <family val="2"/>
      </rPr>
      <t>EC7</t>
    </r>
  </si>
  <si>
    <r>
      <rPr>
        <sz val="10"/>
        <rFont val="Frutiger 45 Light"/>
        <family val="2"/>
      </rPr>
      <t>Austria</t>
    </r>
  </si>
  <si>
    <r>
      <rPr>
        <sz val="10"/>
        <rFont val="Frutiger 45 Light"/>
        <family val="2"/>
      </rPr>
      <t>Average distance to nearest network access point in km</t>
    </r>
  </si>
  <si>
    <r>
      <rPr>
        <sz val="10"/>
        <rFont val="Frutiger 45 Light"/>
        <family val="2"/>
      </rPr>
      <t>EC7</t>
    </r>
  </si>
  <si>
    <r>
      <rPr>
        <sz val="10"/>
        <rFont val="Frutiger 45 Light"/>
        <family val="2"/>
      </rPr>
      <t>Netherlands</t>
    </r>
  </si>
  <si>
    <r>
      <rPr>
        <sz val="10"/>
        <rFont val="Frutiger 45 Light"/>
        <family val="2"/>
      </rPr>
      <t>Average distance to nearest network access point in km</t>
    </r>
  </si>
  <si>
    <r>
      <rPr>
        <sz val="10"/>
        <rFont val="Frutiger 45 Light"/>
        <family val="2"/>
      </rPr>
      <t>EC7</t>
    </r>
  </si>
  <si>
    <r>
      <rPr>
        <sz val="10"/>
        <rFont val="Frutiger 45 Light"/>
        <family val="2"/>
      </rPr>
      <t>United Kingdom</t>
    </r>
  </si>
  <si>
    <r>
      <rPr>
        <sz val="10"/>
        <rFont val="Frutiger 45 Light"/>
        <family val="2"/>
      </rPr>
      <t>Average distance to nearest network access point in km</t>
    </r>
  </si>
  <si>
    <r>
      <rPr>
        <sz val="10"/>
        <rFont val="Frutiger 45 Light"/>
        <family val="2"/>
      </rPr>
      <t>EC7</t>
    </r>
  </si>
  <si>
    <r>
      <rPr>
        <sz val="10"/>
        <rFont val="Frutiger 45 Light"/>
        <family val="2"/>
      </rPr>
      <t>France</t>
    </r>
  </si>
  <si>
    <r>
      <rPr>
        <sz val="10"/>
        <rFont val="Frutiger 45 Light"/>
        <family val="2"/>
      </rPr>
      <t>Average distance to nearest network access point in km</t>
    </r>
  </si>
  <si>
    <r>
      <rPr>
        <sz val="10"/>
        <rFont val="Frutiger 45 Light"/>
        <family val="2"/>
      </rPr>
      <t>EC7</t>
    </r>
  </si>
  <si>
    <r>
      <rPr>
        <sz val="10"/>
        <rFont val="Frutiger 45 Light"/>
        <family val="2"/>
      </rPr>
      <t>Ireland</t>
    </r>
  </si>
  <si>
    <r>
      <rPr>
        <sz val="10"/>
        <rFont val="Frutiger 45 Light"/>
        <family val="2"/>
      </rPr>
      <t>Average distance to nearest network access point in km</t>
    </r>
  </si>
  <si>
    <r>
      <rPr>
        <sz val="10"/>
        <rFont val="Frutiger 45 Light"/>
        <family val="2"/>
      </rPr>
      <t>EC7</t>
    </r>
  </si>
  <si>
    <r>
      <rPr>
        <sz val="10"/>
        <rFont val="Frutiger 45 Light"/>
        <family val="2"/>
      </rPr>
      <t>Italy</t>
    </r>
  </si>
  <si>
    <r>
      <rPr>
        <sz val="10"/>
        <rFont val="Frutiger 45 Light"/>
        <family val="2"/>
      </rPr>
      <t>Average distance to nearest network access point in km</t>
    </r>
  </si>
  <si>
    <r>
      <rPr>
        <sz val="10"/>
        <rFont val="Frutiger 45 Light"/>
        <family val="2"/>
      </rPr>
      <t>EC7</t>
    </r>
  </si>
  <si>
    <r>
      <rPr>
        <sz val="10"/>
        <rFont val="Frutiger 45 Light"/>
        <family val="2"/>
      </rPr>
      <t>Germany</t>
    </r>
  </si>
  <si>
    <r>
      <rPr>
        <sz val="10"/>
        <rFont val="Frutiger 45 Light"/>
        <family val="2"/>
      </rPr>
      <t>Average distance to nearest network access point in km</t>
    </r>
  </si>
  <si>
    <r>
      <rPr>
        <sz val="10"/>
        <rFont val="Frutiger 45 Light"/>
        <family val="2"/>
      </rPr>
      <t>EC7</t>
    </r>
  </si>
  <si>
    <r>
      <rPr>
        <sz val="10"/>
        <rFont val="Frutiger 45 Light"/>
        <family val="2"/>
      </rPr>
      <t>Denmark</t>
    </r>
  </si>
  <si>
    <r>
      <rPr>
        <sz val="10"/>
        <rFont val="Frutiger 45 Light"/>
        <family val="2"/>
      </rPr>
      <t>Average distance to nearest network access point in km</t>
    </r>
  </si>
  <si>
    <r>
      <rPr>
        <sz val="10"/>
        <rFont val="Frutiger 45 Light"/>
        <family val="2"/>
      </rPr>
      <t>EC7</t>
    </r>
  </si>
  <si>
    <r>
      <rPr>
        <sz val="9"/>
        <rFont val="Frutiger 45 Light"/>
        <family val="2"/>
      </rPr>
      <t>1) The only figure for the year 2012/2011 available at the time of going to press was for Switzerland. The 2010 figures for all countries are therefore shown.</t>
    </r>
  </si>
  <si>
    <r>
      <rPr>
        <sz val="9"/>
        <rFont val="Frutiger 45 Light"/>
        <family val="2"/>
      </rPr>
      <t>2) In order to facilitate comparison, the different populations of the countries must be taken into account. To do this, the raw data is converted using the same methodology used to calculate the optimum post office network by the postal regulator (www.postreg.admin.ch). The calculations are based on the publicly available data maintained by the UPU (www.upu.int).</t>
    </r>
  </si>
  <si>
    <r>
      <rPr>
        <sz val="9"/>
        <rFont val="Frutiger 45 Light"/>
        <family val="2"/>
      </rPr>
      <t>3) The density of network access points by type and country has not been reported since 2012.</t>
    </r>
  </si>
  <si>
    <r>
      <rPr>
        <u/>
        <sz val="10"/>
        <color rgb="FF0000FF"/>
        <rFont val="Frutiger 45 Light"/>
        <family val="2"/>
      </rPr>
      <t>Back</t>
    </r>
  </si>
  <si>
    <r>
      <rPr>
        <b/>
        <sz val="10"/>
        <rFont val="Frutiger 45 Light"/>
        <family val="2"/>
      </rPr>
      <t>Market shares</t>
    </r>
  </si>
  <si>
    <r>
      <rPr>
        <sz val="10"/>
        <rFont val="Frutiger 45 Light"/>
        <family val="2"/>
      </rPr>
      <t>Footnotes</t>
    </r>
  </si>
  <si>
    <r>
      <rPr>
        <sz val="10"/>
        <rFont val="Frutiger 45 Light"/>
        <family val="2"/>
      </rPr>
      <t>GRI indicator</t>
    </r>
  </si>
  <si>
    <r>
      <rPr>
        <b/>
        <sz val="10"/>
        <rFont val="Frutiger 45 Light"/>
        <family val="2"/>
      </rPr>
      <t>PostLogistics</t>
    </r>
  </si>
  <si>
    <r>
      <rPr>
        <sz val="10"/>
        <rFont val="Frutiger 45 Light"/>
        <family val="2"/>
      </rPr>
      <t>Parcels (PostLogistics)</t>
    </r>
  </si>
  <si>
    <r>
      <rPr>
        <sz val="10"/>
        <rFont val="Frutiger 45 Light"/>
        <family val="2"/>
      </rPr>
      <t>%</t>
    </r>
  </si>
  <si>
    <r>
      <rPr>
        <b/>
        <sz val="10"/>
        <rFont val="Frutiger 45 Light"/>
        <family val="2"/>
      </rPr>
      <t>International</t>
    </r>
  </si>
  <si>
    <r>
      <rPr>
        <sz val="10"/>
        <rFont val="Frutiger 45 Light"/>
        <family val="2"/>
      </rPr>
      <t>Import and export, Swiss mail</t>
    </r>
  </si>
  <si>
    <r>
      <rPr>
        <sz val="10"/>
        <rFont val="Frutiger 45 Light"/>
        <family val="2"/>
      </rPr>
      <t>as % of sales</t>
    </r>
  </si>
  <si>
    <r>
      <rPr>
        <sz val="10"/>
        <rFont val="Frutiger 45 Light"/>
        <family val="2"/>
      </rPr>
      <t>1, 2</t>
    </r>
  </si>
  <si>
    <r>
      <rPr>
        <sz val="10"/>
        <rFont val="Frutiger 45 Light"/>
        <family val="2"/>
      </rPr>
      <t>Import and export, courier, express and parcels</t>
    </r>
  </si>
  <si>
    <r>
      <rPr>
        <sz val="10"/>
        <rFont val="Frutiger 45 Light"/>
        <family val="2"/>
      </rPr>
      <t>as % of sales</t>
    </r>
  </si>
  <si>
    <r>
      <rPr>
        <b/>
        <sz val="10"/>
        <rFont val="Frutiger 45 Light"/>
        <family val="2"/>
      </rPr>
      <t>PostFinance</t>
    </r>
  </si>
  <si>
    <r>
      <rPr>
        <sz val="10"/>
        <rFont val="Frutiger 45 Light"/>
        <family val="2"/>
      </rPr>
      <t>Deposit-taking business</t>
    </r>
  </si>
  <si>
    <r>
      <rPr>
        <sz val="10"/>
        <rFont val="Frutiger 45 Light"/>
        <family val="2"/>
      </rPr>
      <t>%</t>
    </r>
  </si>
  <si>
    <r>
      <rPr>
        <sz val="10"/>
        <rFont val="Frutiger 45 Light"/>
        <family val="2"/>
      </rPr>
      <t>3, 4</t>
    </r>
  </si>
  <si>
    <r>
      <rPr>
        <b/>
        <sz val="10"/>
        <rFont val="Frutiger 45 Light"/>
        <family val="2"/>
      </rPr>
      <t>PostBus</t>
    </r>
  </si>
  <si>
    <r>
      <rPr>
        <sz val="10"/>
        <rFont val="Frutiger 45 Light"/>
        <family val="2"/>
      </rPr>
      <t>Regional passenger transport (road/rail in accordance with Swiss Passenger Transport Act (PBG)</t>
    </r>
  </si>
  <si>
    <r>
      <rPr>
        <sz val="10"/>
        <rFont val="Frutiger 45 Light"/>
        <family val="2"/>
      </rPr>
      <t>%</t>
    </r>
  </si>
  <si>
    <r>
      <rPr>
        <sz val="10"/>
        <rFont val="Frutiger 45 Light"/>
        <family val="2"/>
      </rPr>
      <t>2, 5</t>
    </r>
  </si>
  <si>
    <r>
      <rPr>
        <sz val="9"/>
        <rFont val="Frutiger 45 Light"/>
        <family val="2"/>
      </rPr>
      <t>1) As of 2012, Swiss Post International no longer exists as an independent segment. The figures were transferred to the Group units PostMail and PostLogistics on 1 January 2012.</t>
    </r>
  </si>
  <si>
    <r>
      <rPr>
        <sz val="9"/>
        <rFont val="Frutiger 45 Light"/>
        <family val="2"/>
      </rPr>
      <t>2</t>
    </r>
    <r>
      <rPr>
        <sz val="9"/>
        <rFont val="Frutiger 45 Light"/>
        <family val="2"/>
      </rPr>
      <t>) Previous year figures adjusted</t>
    </r>
  </si>
  <si>
    <r>
      <rPr>
        <sz val="9"/>
        <rFont val="Frutiger 45 Light"/>
        <family val="2"/>
      </rPr>
      <t>3</t>
    </r>
    <r>
      <rPr>
        <sz val="9"/>
        <rFont val="Frutiger 45 Light"/>
        <family val="2"/>
      </rPr>
      <t>) Deposit-taking business comprises the receipt of customer deposits.</t>
    </r>
  </si>
  <si>
    <r>
      <rPr>
        <sz val="9"/>
        <rFont val="Frutiger 45 Light"/>
        <family val="2"/>
      </rPr>
      <t>4) 2013 provisional actual figure (Nov. 2013). Previous years adjusted following transfer to PostFinance Ltd at end of June 2013.</t>
    </r>
  </si>
  <si>
    <r>
      <rPr>
        <sz val="9"/>
        <rFont val="Frutiger 45 Light"/>
        <family val="2"/>
      </rPr>
      <t>5) Regional passenger transport in accordance with the Railways Act, absolute market share, i.e. PostBus sales volume as percentage of market volume (turnover).</t>
    </r>
  </si>
  <si>
    <r>
      <rPr>
        <sz val="9"/>
        <rFont val="Frutiger 45 Light"/>
        <family val="2"/>
      </rPr>
      <t>6) Including private customers under PV.</t>
    </r>
  </si>
  <si>
    <r>
      <rPr>
        <sz val="9"/>
        <rFont val="Frutiger 45 Light"/>
        <family val="2"/>
      </rPr>
      <t>7) From 2014 the TNT volumes are no longer included in the market share calculation, so that a match exists with the quantities shown. The year 2013 has additionally been presented for comparison purposes. The figures from 2005 to 2012 are not comparable.</t>
    </r>
  </si>
  <si>
    <r>
      <rPr>
        <sz val="9"/>
        <rFont val="Frutiger 45 Light"/>
        <family val="2"/>
      </rPr>
      <t>8) Market share figures for the deposit-taking business at PostFinance have no longer been recorded since 1 January 2016.</t>
    </r>
  </si>
  <si>
    <r>
      <rPr>
        <sz val="9"/>
        <rFont val="Frutiger 45 Light"/>
        <family val="2"/>
      </rPr>
      <t>9) Provisional figure.</t>
    </r>
  </si>
  <si>
    <r>
      <rPr>
        <u/>
        <sz val="10"/>
        <color rgb="FF0000FF"/>
        <rFont val="Frutiger 45 Light"/>
        <family val="2"/>
      </rPr>
      <t>Back</t>
    </r>
  </si>
  <si>
    <r>
      <rPr>
        <b/>
        <sz val="10"/>
        <rFont val="Frutiger 45 Light"/>
        <family val="2"/>
      </rPr>
      <t>Headcount</t>
    </r>
  </si>
  <si>
    <r>
      <rPr>
        <sz val="10"/>
        <rFont val="Frutiger 45 Light"/>
        <family val="2"/>
      </rPr>
      <t>Footnotes</t>
    </r>
  </si>
  <si>
    <r>
      <rPr>
        <sz val="10"/>
        <rFont val="Frutiger 45 Light"/>
        <family val="2"/>
      </rPr>
      <t>GRI indicator</t>
    </r>
  </si>
  <si>
    <r>
      <rPr>
        <b/>
        <sz val="10"/>
        <rFont val="Frutiger 45 Light"/>
        <family val="2"/>
      </rPr>
      <t>Group</t>
    </r>
  </si>
  <si>
    <r>
      <rPr>
        <sz val="10"/>
        <rFont val="Frutiger 45 Light"/>
        <family val="2"/>
      </rPr>
      <t>Headcount at Swiss Post Group</t>
    </r>
  </si>
  <si>
    <r>
      <rPr>
        <sz val="10"/>
        <rFont val="Frutiger 45 Light"/>
        <family val="2"/>
      </rPr>
      <t>Full-time equivalents</t>
    </r>
  </si>
  <si>
    <r>
      <rPr>
        <sz val="10"/>
        <rFont val="Frutiger 45 Light"/>
        <family val="2"/>
      </rPr>
      <t>1, 2</t>
    </r>
  </si>
  <si>
    <r>
      <rPr>
        <sz val="10"/>
        <rFont val="Frutiger 45 Light"/>
        <family val="2"/>
      </rPr>
      <t>G4-10</t>
    </r>
  </si>
  <si>
    <r>
      <rPr>
        <sz val="10"/>
        <rFont val="Frutiger 45 Light"/>
        <family val="2"/>
      </rPr>
      <t>Abroad</t>
    </r>
  </si>
  <si>
    <r>
      <rPr>
        <sz val="10"/>
        <rFont val="Frutiger 45 Light"/>
        <family val="2"/>
      </rPr>
      <t>Full-time equivalents</t>
    </r>
  </si>
  <si>
    <r>
      <rPr>
        <sz val="10"/>
        <rFont val="Frutiger 45 Light"/>
        <family val="2"/>
      </rPr>
      <t>1, 2</t>
    </r>
  </si>
  <si>
    <r>
      <rPr>
        <sz val="10"/>
        <rFont val="Frutiger 45 Light"/>
        <family val="2"/>
      </rPr>
      <t>G4-10</t>
    </r>
  </si>
  <si>
    <r>
      <rPr>
        <sz val="10"/>
        <rFont val="Frutiger 45 Light"/>
        <family val="2"/>
      </rPr>
      <t>Share</t>
    </r>
  </si>
  <si>
    <r>
      <rPr>
        <sz val="10"/>
        <rFont val="Frutiger 45 Light"/>
        <family val="2"/>
      </rPr>
      <t>%</t>
    </r>
  </si>
  <si>
    <r>
      <rPr>
        <sz val="10"/>
        <rFont val="Frutiger 45 Light"/>
        <family val="2"/>
      </rPr>
      <t>1, 2</t>
    </r>
  </si>
  <si>
    <r>
      <rPr>
        <sz val="10"/>
        <rFont val="Frutiger 45 Light"/>
        <family val="2"/>
      </rPr>
      <t>G4-10</t>
    </r>
  </si>
  <si>
    <r>
      <rPr>
        <sz val="10"/>
        <rFont val="Frutiger 45 Light"/>
        <family val="2"/>
      </rPr>
      <t>Headcount at Swiss Post Group</t>
    </r>
  </si>
  <si>
    <r>
      <rPr>
        <sz val="10"/>
        <rFont val="Frutiger 45 Light"/>
        <family val="2"/>
      </rPr>
      <t>Headcount</t>
    </r>
  </si>
  <si>
    <r>
      <rPr>
        <sz val="10"/>
        <rFont val="Frutiger 45 Light"/>
        <family val="2"/>
      </rPr>
      <t>G4-10</t>
    </r>
  </si>
  <si>
    <r>
      <rPr>
        <sz val="10"/>
        <rFont val="Frutiger 45 Light"/>
        <family val="2"/>
      </rPr>
      <t>Abroad</t>
    </r>
  </si>
  <si>
    <r>
      <rPr>
        <sz val="10"/>
        <rFont val="Frutiger 45 Light"/>
        <family val="2"/>
      </rPr>
      <t>Headcount</t>
    </r>
  </si>
  <si>
    <r>
      <rPr>
        <sz val="10"/>
        <rFont val="Frutiger 45 Light"/>
        <family val="2"/>
      </rPr>
      <t>G4-10</t>
    </r>
  </si>
  <si>
    <r>
      <rPr>
        <sz val="10"/>
        <rFont val="Frutiger 45 Light"/>
        <family val="2"/>
      </rPr>
      <t>Share</t>
    </r>
  </si>
  <si>
    <r>
      <rPr>
        <sz val="10"/>
        <rFont val="Frutiger 45 Light"/>
        <family val="2"/>
      </rPr>
      <t>%</t>
    </r>
  </si>
  <si>
    <r>
      <rPr>
        <sz val="10"/>
        <rFont val="Frutiger 45 Light"/>
        <family val="2"/>
      </rPr>
      <t>G4-10</t>
    </r>
  </si>
  <si>
    <r>
      <rPr>
        <b/>
        <sz val="10"/>
        <rFont val="Frutiger 45 Light"/>
        <family val="2"/>
      </rPr>
      <t>Units</t>
    </r>
  </si>
  <si>
    <r>
      <rPr>
        <sz val="10"/>
        <rFont val="Frutiger 45 Light"/>
        <family val="2"/>
      </rPr>
      <t>Headcount within units</t>
    </r>
  </si>
  <si>
    <r>
      <rPr>
        <sz val="10"/>
        <rFont val="Frutiger 45 Light"/>
        <family val="2"/>
      </rPr>
      <t>Full-time equivalents</t>
    </r>
  </si>
  <si>
    <r>
      <rPr>
        <sz val="10"/>
        <rFont val="Frutiger 45 Light"/>
        <family val="2"/>
      </rPr>
      <t>1, 2</t>
    </r>
  </si>
  <si>
    <r>
      <rPr>
        <sz val="10"/>
        <rFont val="Frutiger 45 Light"/>
        <family val="2"/>
      </rPr>
      <t>G4-10</t>
    </r>
  </si>
  <si>
    <r>
      <rPr>
        <sz val="10"/>
        <rFont val="Frutiger 45 Light"/>
        <family val="2"/>
      </rPr>
      <t>PostMail</t>
    </r>
  </si>
  <si>
    <r>
      <rPr>
        <sz val="10"/>
        <rFont val="Frutiger 45 Light"/>
        <family val="2"/>
      </rPr>
      <t>Full-time equivalents</t>
    </r>
  </si>
  <si>
    <r>
      <rPr>
        <sz val="10"/>
        <rFont val="Frutiger 45 Light"/>
        <family val="2"/>
      </rPr>
      <t>1, 2</t>
    </r>
  </si>
  <si>
    <r>
      <rPr>
        <sz val="10"/>
        <rFont val="Frutiger 45 Light"/>
        <family val="2"/>
      </rPr>
      <t>G4-10</t>
    </r>
  </si>
  <si>
    <r>
      <rPr>
        <sz val="10"/>
        <rFont val="Frutiger 45 Light"/>
        <family val="2"/>
      </rPr>
      <t>Swiss Post Solutions</t>
    </r>
  </si>
  <si>
    <r>
      <rPr>
        <sz val="10"/>
        <rFont val="Frutiger 45 Light"/>
        <family val="2"/>
      </rPr>
      <t>Full-time equivalents</t>
    </r>
  </si>
  <si>
    <r>
      <rPr>
        <sz val="10"/>
        <rFont val="Frutiger 45 Light"/>
        <family val="2"/>
      </rPr>
      <t>1, 2</t>
    </r>
  </si>
  <si>
    <r>
      <rPr>
        <sz val="10"/>
        <rFont val="Frutiger 45 Light"/>
        <family val="2"/>
      </rPr>
      <t>G4-10</t>
    </r>
  </si>
  <si>
    <r>
      <rPr>
        <sz val="10"/>
        <rFont val="Frutiger 45 Light"/>
        <family val="2"/>
      </rPr>
      <t>Post Offices &amp; Sales</t>
    </r>
  </si>
  <si>
    <r>
      <rPr>
        <sz val="10"/>
        <rFont val="Frutiger 45 Light"/>
        <family val="2"/>
      </rPr>
      <t>Full-time equivalents</t>
    </r>
  </si>
  <si>
    <r>
      <rPr>
        <sz val="10"/>
        <rFont val="Frutiger 45 Light"/>
        <family val="2"/>
      </rPr>
      <t>1, 2</t>
    </r>
  </si>
  <si>
    <r>
      <rPr>
        <sz val="10"/>
        <rFont val="Frutiger 45 Light"/>
        <family val="2"/>
      </rPr>
      <t>G4-10</t>
    </r>
  </si>
  <si>
    <r>
      <rPr>
        <sz val="10"/>
        <rFont val="Frutiger 45 Light"/>
        <family val="2"/>
      </rPr>
      <t>PostLogistics</t>
    </r>
  </si>
  <si>
    <r>
      <rPr>
        <sz val="10"/>
        <rFont val="Frutiger 45 Light"/>
        <family val="2"/>
      </rPr>
      <t>Full-time equivalents</t>
    </r>
  </si>
  <si>
    <r>
      <rPr>
        <sz val="10"/>
        <rFont val="Frutiger 45 Light"/>
        <family val="2"/>
      </rPr>
      <t>1, 2</t>
    </r>
  </si>
  <si>
    <r>
      <rPr>
        <sz val="10"/>
        <rFont val="Frutiger 45 Light"/>
        <family val="2"/>
      </rPr>
      <t>G4-10</t>
    </r>
  </si>
  <si>
    <r>
      <rPr>
        <sz val="10"/>
        <rFont val="Frutiger 45 Light"/>
        <family val="2"/>
      </rPr>
      <t>PostFinance</t>
    </r>
  </si>
  <si>
    <r>
      <rPr>
        <sz val="10"/>
        <rFont val="Frutiger 45 Light"/>
        <family val="2"/>
      </rPr>
      <t>Full-time equivalents</t>
    </r>
  </si>
  <si>
    <r>
      <rPr>
        <sz val="10"/>
        <rFont val="Frutiger 45 Light"/>
        <family val="2"/>
      </rPr>
      <t>1, 2</t>
    </r>
  </si>
  <si>
    <r>
      <rPr>
        <sz val="10"/>
        <rFont val="Frutiger 45 Light"/>
        <family val="2"/>
      </rPr>
      <t>G4-10</t>
    </r>
  </si>
  <si>
    <r>
      <rPr>
        <sz val="10"/>
        <rFont val="Frutiger 45 Light"/>
        <family val="2"/>
      </rPr>
      <t>PostBus</t>
    </r>
  </si>
  <si>
    <r>
      <rPr>
        <sz val="10"/>
        <rFont val="Frutiger 45 Light"/>
        <family val="2"/>
      </rPr>
      <t>Full-time equivalents</t>
    </r>
  </si>
  <si>
    <r>
      <rPr>
        <sz val="10"/>
        <rFont val="Frutiger 45 Light"/>
        <family val="2"/>
      </rPr>
      <t>1, 2</t>
    </r>
  </si>
  <si>
    <r>
      <rPr>
        <sz val="10"/>
        <rFont val="Frutiger 45 Light"/>
        <family val="2"/>
      </rPr>
      <t>G4-10</t>
    </r>
  </si>
  <si>
    <r>
      <rPr>
        <sz val="10"/>
        <rFont val="Frutiger 45 Light"/>
        <family val="2"/>
      </rPr>
      <t>Other</t>
    </r>
  </si>
  <si>
    <r>
      <rPr>
        <sz val="10"/>
        <rFont val="Frutiger 45 Light"/>
        <family val="2"/>
      </rPr>
      <t>Full-time equivalents</t>
    </r>
  </si>
  <si>
    <r>
      <rPr>
        <sz val="10"/>
        <rFont val="Frutiger 45 Light"/>
        <family val="2"/>
      </rPr>
      <t>1, 2</t>
    </r>
  </si>
  <si>
    <r>
      <rPr>
        <sz val="10"/>
        <rFont val="Frutiger 45 Light"/>
        <family val="2"/>
      </rPr>
      <t>G4-10</t>
    </r>
  </si>
  <si>
    <r>
      <rPr>
        <sz val="10"/>
        <rFont val="Frutiger 45 Light"/>
        <family val="2"/>
      </rPr>
      <t>Headcount within units</t>
    </r>
  </si>
  <si>
    <r>
      <rPr>
        <sz val="10"/>
        <rFont val="Frutiger 45 Light"/>
        <family val="2"/>
      </rPr>
      <t>Headcount</t>
    </r>
  </si>
  <si>
    <r>
      <rPr>
        <sz val="10"/>
        <rFont val="Frutiger 45 Light"/>
        <family val="2"/>
      </rPr>
      <t>G4-10</t>
    </r>
  </si>
  <si>
    <r>
      <rPr>
        <sz val="10"/>
        <rFont val="Frutiger 45 Light"/>
        <family val="2"/>
      </rPr>
      <t>PostMail</t>
    </r>
  </si>
  <si>
    <r>
      <rPr>
        <sz val="10"/>
        <rFont val="Frutiger 45 Light"/>
        <family val="2"/>
      </rPr>
      <t>Headcount</t>
    </r>
  </si>
  <si>
    <r>
      <rPr>
        <sz val="10"/>
        <rFont val="Frutiger 45 Light"/>
        <family val="2"/>
      </rPr>
      <t>G4-10</t>
    </r>
  </si>
  <si>
    <r>
      <rPr>
        <sz val="10"/>
        <rFont val="Frutiger 45 Light"/>
        <family val="2"/>
      </rPr>
      <t>Swiss Post Solutions</t>
    </r>
  </si>
  <si>
    <r>
      <rPr>
        <sz val="10"/>
        <rFont val="Frutiger 45 Light"/>
        <family val="2"/>
      </rPr>
      <t>Headcount</t>
    </r>
  </si>
  <si>
    <r>
      <rPr>
        <sz val="10"/>
        <rFont val="Frutiger 45 Light"/>
        <family val="2"/>
      </rPr>
      <t>G4-10</t>
    </r>
  </si>
  <si>
    <r>
      <rPr>
        <sz val="10"/>
        <rFont val="Frutiger 45 Light"/>
        <family val="2"/>
      </rPr>
      <t>Post Offices &amp; Sales</t>
    </r>
  </si>
  <si>
    <r>
      <rPr>
        <sz val="10"/>
        <rFont val="Frutiger 45 Light"/>
        <family val="2"/>
      </rPr>
      <t>Headcount</t>
    </r>
  </si>
  <si>
    <r>
      <rPr>
        <sz val="10"/>
        <rFont val="Frutiger 45 Light"/>
        <family val="2"/>
      </rPr>
      <t>G4-10</t>
    </r>
  </si>
  <si>
    <r>
      <rPr>
        <sz val="10"/>
        <rFont val="Frutiger 45 Light"/>
        <family val="2"/>
      </rPr>
      <t>PostLogistics</t>
    </r>
  </si>
  <si>
    <r>
      <rPr>
        <sz val="10"/>
        <rFont val="Frutiger 45 Light"/>
        <family val="2"/>
      </rPr>
      <t>Headcount</t>
    </r>
  </si>
  <si>
    <r>
      <rPr>
        <sz val="10"/>
        <rFont val="Frutiger 45 Light"/>
        <family val="2"/>
      </rPr>
      <t>G4-10</t>
    </r>
  </si>
  <si>
    <r>
      <rPr>
        <sz val="10"/>
        <rFont val="Frutiger 45 Light"/>
        <family val="2"/>
      </rPr>
      <t>PostFinance</t>
    </r>
  </si>
  <si>
    <r>
      <rPr>
        <sz val="10"/>
        <rFont val="Frutiger 45 Light"/>
        <family val="2"/>
      </rPr>
      <t>Headcount</t>
    </r>
  </si>
  <si>
    <r>
      <rPr>
        <sz val="10"/>
        <rFont val="Frutiger 45 Light"/>
        <family val="2"/>
      </rPr>
      <t>G4-10</t>
    </r>
  </si>
  <si>
    <r>
      <rPr>
        <sz val="10"/>
        <rFont val="Frutiger 45 Light"/>
        <family val="2"/>
      </rPr>
      <t>PostBus</t>
    </r>
  </si>
  <si>
    <r>
      <rPr>
        <sz val="10"/>
        <rFont val="Frutiger 45 Light"/>
        <family val="2"/>
      </rPr>
      <t>Headcount</t>
    </r>
  </si>
  <si>
    <r>
      <rPr>
        <sz val="10"/>
        <rFont val="Frutiger 45 Light"/>
        <family val="2"/>
      </rPr>
      <t>G4-10</t>
    </r>
  </si>
  <si>
    <r>
      <rPr>
        <sz val="10"/>
        <rFont val="Frutiger 45 Light"/>
        <family val="2"/>
      </rPr>
      <t>Other</t>
    </r>
  </si>
  <si>
    <r>
      <rPr>
        <sz val="10"/>
        <rFont val="Frutiger 45 Light"/>
        <family val="2"/>
      </rPr>
      <t>Headcount</t>
    </r>
  </si>
  <si>
    <r>
      <rPr>
        <sz val="10"/>
        <rFont val="Frutiger 45 Light"/>
        <family val="2"/>
      </rPr>
      <t>G4-10</t>
    </r>
  </si>
  <si>
    <r>
      <rPr>
        <b/>
        <sz val="10"/>
        <rFont val="Frutiger 45 Light"/>
        <family val="2"/>
      </rPr>
      <t>Group, Switzerland by function architecture</t>
    </r>
  </si>
  <si>
    <r>
      <rPr>
        <sz val="10"/>
        <color rgb="FF000000"/>
        <rFont val="Frutiger 45 Light"/>
        <family val="2"/>
      </rPr>
      <t>Logistics &amp; production</t>
    </r>
  </si>
  <si>
    <r>
      <rPr>
        <sz val="10"/>
        <rFont val="Frutiger 45 Light"/>
        <family val="2"/>
      </rPr>
      <t>Persons</t>
    </r>
  </si>
  <si>
    <r>
      <rPr>
        <sz val="10"/>
        <rFont val="Frutiger 45 Light"/>
        <family val="2"/>
      </rPr>
      <t>1, 3</t>
    </r>
  </si>
  <si>
    <r>
      <rPr>
        <sz val="10"/>
        <rFont val="Frutiger 45 Light"/>
        <family val="2"/>
      </rPr>
      <t>G4-10</t>
    </r>
  </si>
  <si>
    <r>
      <rPr>
        <sz val="10"/>
        <color rgb="FF000000"/>
        <rFont val="Frutiger 45 Light"/>
        <family val="2"/>
      </rPr>
      <t>Delivery</t>
    </r>
  </si>
  <si>
    <r>
      <rPr>
        <sz val="10"/>
        <rFont val="Frutiger 45 Light"/>
        <family val="2"/>
      </rPr>
      <t>Persons</t>
    </r>
  </si>
  <si>
    <r>
      <rPr>
        <sz val="10"/>
        <rFont val="Frutiger 45 Light"/>
        <family val="2"/>
      </rPr>
      <t>1, 3</t>
    </r>
  </si>
  <si>
    <r>
      <rPr>
        <sz val="10"/>
        <rFont val="Frutiger 45 Light"/>
        <family val="2"/>
      </rPr>
      <t>G4-10</t>
    </r>
  </si>
  <si>
    <r>
      <rPr>
        <sz val="10"/>
        <color rgb="FF000000"/>
        <rFont val="Frutiger 45 Light"/>
        <family val="2"/>
      </rPr>
      <t>Sorting</t>
    </r>
  </si>
  <si>
    <r>
      <rPr>
        <sz val="10"/>
        <rFont val="Frutiger 45 Light"/>
        <family val="2"/>
      </rPr>
      <t>Persons</t>
    </r>
  </si>
  <si>
    <r>
      <rPr>
        <sz val="10"/>
        <rFont val="Frutiger 45 Light"/>
        <family val="2"/>
      </rPr>
      <t>1, 3</t>
    </r>
  </si>
  <si>
    <r>
      <rPr>
        <sz val="10"/>
        <rFont val="Frutiger 45 Light"/>
        <family val="2"/>
      </rPr>
      <t>G4-10</t>
    </r>
  </si>
  <si>
    <r>
      <rPr>
        <sz val="10"/>
        <color rgb="FF000000"/>
        <rFont val="Frutiger 45 Light"/>
        <family val="2"/>
      </rPr>
      <t>Handling of financial services</t>
    </r>
  </si>
  <si>
    <r>
      <rPr>
        <sz val="10"/>
        <rFont val="Frutiger 45 Light"/>
        <family val="2"/>
      </rPr>
      <t>Persons</t>
    </r>
  </si>
  <si>
    <r>
      <rPr>
        <sz val="10"/>
        <rFont val="Frutiger 45 Light"/>
        <family val="2"/>
      </rPr>
      <t>1, 3</t>
    </r>
  </si>
  <si>
    <r>
      <rPr>
        <sz val="10"/>
        <rFont val="Frutiger 45 Light"/>
        <family val="2"/>
      </rPr>
      <t>G4-10</t>
    </r>
  </si>
  <si>
    <r>
      <rPr>
        <sz val="10"/>
        <color rgb="FF000000"/>
        <rFont val="Frutiger 45 Light"/>
        <family val="2"/>
      </rPr>
      <t>Passenger transport</t>
    </r>
  </si>
  <si>
    <r>
      <rPr>
        <sz val="10"/>
        <rFont val="Frutiger 45 Light"/>
        <family val="2"/>
      </rPr>
      <t>Persons</t>
    </r>
  </si>
  <si>
    <r>
      <rPr>
        <sz val="10"/>
        <rFont val="Frutiger 45 Light"/>
        <family val="2"/>
      </rPr>
      <t>1, 3</t>
    </r>
  </si>
  <si>
    <r>
      <rPr>
        <sz val="10"/>
        <rFont val="Frutiger 45 Light"/>
        <family val="2"/>
      </rPr>
      <t>G4-10</t>
    </r>
  </si>
  <si>
    <r>
      <rPr>
        <sz val="10"/>
        <color rgb="FF000000"/>
        <rFont val="Frutiger 45 Light"/>
        <family val="2"/>
      </rPr>
      <t>Transport of goods</t>
    </r>
  </si>
  <si>
    <r>
      <rPr>
        <sz val="10"/>
        <rFont val="Frutiger 45 Light"/>
        <family val="2"/>
      </rPr>
      <t>Persons</t>
    </r>
  </si>
  <si>
    <r>
      <rPr>
        <sz val="10"/>
        <rFont val="Frutiger 45 Light"/>
        <family val="2"/>
      </rPr>
      <t>1, 3</t>
    </r>
  </si>
  <si>
    <r>
      <rPr>
        <sz val="10"/>
        <rFont val="Frutiger 45 Light"/>
        <family val="2"/>
      </rPr>
      <t>G4-10</t>
    </r>
  </si>
  <si>
    <r>
      <rPr>
        <sz val="10"/>
        <color rgb="FF000000"/>
        <rFont val="Frutiger 45 Light"/>
        <family val="2"/>
      </rPr>
      <t>Other</t>
    </r>
  </si>
  <si>
    <r>
      <rPr>
        <sz val="10"/>
        <rFont val="Frutiger 45 Light"/>
        <family val="2"/>
      </rPr>
      <t>Persons</t>
    </r>
  </si>
  <si>
    <r>
      <rPr>
        <sz val="10"/>
        <rFont val="Frutiger 45 Light"/>
        <family val="2"/>
      </rPr>
      <t>1, 3</t>
    </r>
  </si>
  <si>
    <r>
      <rPr>
        <sz val="10"/>
        <rFont val="Frutiger 45 Light"/>
        <family val="2"/>
      </rPr>
      <t>G4-10</t>
    </r>
  </si>
  <si>
    <r>
      <rPr>
        <sz val="10"/>
        <color rgb="FF000000"/>
        <rFont val="Frutiger 45 Light"/>
        <family val="2"/>
      </rPr>
      <t>Sales</t>
    </r>
  </si>
  <si>
    <r>
      <rPr>
        <sz val="10"/>
        <rFont val="Frutiger 45 Light"/>
        <family val="2"/>
      </rPr>
      <t>Persons</t>
    </r>
  </si>
  <si>
    <r>
      <rPr>
        <sz val="10"/>
        <rFont val="Frutiger 45 Light"/>
        <family val="2"/>
      </rPr>
      <t>1, 3</t>
    </r>
  </si>
  <si>
    <r>
      <rPr>
        <sz val="10"/>
        <rFont val="Frutiger 45 Light"/>
        <family val="2"/>
      </rPr>
      <t>G4-10</t>
    </r>
  </si>
  <si>
    <r>
      <rPr>
        <sz val="10"/>
        <color rgb="FF000000"/>
        <rFont val="Frutiger 45 Light"/>
        <family val="2"/>
      </rPr>
      <t>Sales operations</t>
    </r>
  </si>
  <si>
    <r>
      <rPr>
        <sz val="10"/>
        <rFont val="Frutiger 45 Light"/>
        <family val="2"/>
      </rPr>
      <t>Persons</t>
    </r>
  </si>
  <si>
    <r>
      <rPr>
        <sz val="10"/>
        <rFont val="Frutiger 45 Light"/>
        <family val="2"/>
      </rPr>
      <t>1, 3</t>
    </r>
  </si>
  <si>
    <r>
      <rPr>
        <sz val="10"/>
        <rFont val="Frutiger 45 Light"/>
        <family val="2"/>
      </rPr>
      <t>G4-10</t>
    </r>
  </si>
  <si>
    <r>
      <rPr>
        <sz val="10"/>
        <color rgb="FF000000"/>
        <rFont val="Frutiger 45 Light"/>
        <family val="2"/>
      </rPr>
      <t>Other</t>
    </r>
  </si>
  <si>
    <r>
      <rPr>
        <sz val="10"/>
        <rFont val="Frutiger 45 Light"/>
        <family val="2"/>
      </rPr>
      <t>Persons</t>
    </r>
  </si>
  <si>
    <r>
      <rPr>
        <sz val="10"/>
        <rFont val="Frutiger 45 Light"/>
        <family val="2"/>
      </rPr>
      <t>1, 3</t>
    </r>
  </si>
  <si>
    <r>
      <rPr>
        <sz val="10"/>
        <rFont val="Frutiger 45 Light"/>
        <family val="2"/>
      </rPr>
      <t>G4-10</t>
    </r>
  </si>
  <si>
    <r>
      <rPr>
        <sz val="10"/>
        <color rgb="FF000000"/>
        <rFont val="Frutiger 45 Light"/>
        <family val="2"/>
      </rPr>
      <t>Marketing</t>
    </r>
  </si>
  <si>
    <r>
      <rPr>
        <sz val="10"/>
        <rFont val="Frutiger 45 Light"/>
        <family val="2"/>
      </rPr>
      <t>Persons</t>
    </r>
  </si>
  <si>
    <r>
      <rPr>
        <sz val="10"/>
        <rFont val="Frutiger 45 Light"/>
        <family val="2"/>
      </rPr>
      <t>1, 3</t>
    </r>
  </si>
  <si>
    <r>
      <rPr>
        <sz val="10"/>
        <rFont val="Frutiger 45 Light"/>
        <family val="2"/>
      </rPr>
      <t>G4-10</t>
    </r>
  </si>
  <si>
    <r>
      <rPr>
        <sz val="10"/>
        <color rgb="FF000000"/>
        <rFont val="Frutiger 45 Light"/>
        <family val="2"/>
      </rPr>
      <t>Information Technology</t>
    </r>
  </si>
  <si>
    <r>
      <rPr>
        <sz val="10"/>
        <rFont val="Frutiger 45 Light"/>
        <family val="2"/>
      </rPr>
      <t>Persons</t>
    </r>
  </si>
  <si>
    <r>
      <rPr>
        <sz val="10"/>
        <rFont val="Frutiger 45 Light"/>
        <family val="2"/>
      </rPr>
      <t>1, 3</t>
    </r>
  </si>
  <si>
    <r>
      <rPr>
        <sz val="10"/>
        <rFont val="Frutiger 45 Light"/>
        <family val="2"/>
      </rPr>
      <t>G4-10</t>
    </r>
  </si>
  <si>
    <r>
      <rPr>
        <sz val="10"/>
        <color rgb="FF000000"/>
        <rFont val="Frutiger 45 Light"/>
        <family val="2"/>
      </rPr>
      <t>Infrastructure &amp; security</t>
    </r>
  </si>
  <si>
    <r>
      <rPr>
        <sz val="10"/>
        <rFont val="Frutiger 45 Light"/>
        <family val="2"/>
      </rPr>
      <t>Persons</t>
    </r>
  </si>
  <si>
    <r>
      <rPr>
        <sz val="10"/>
        <rFont val="Frutiger 45 Light"/>
        <family val="2"/>
      </rPr>
      <t>1, 3</t>
    </r>
  </si>
  <si>
    <r>
      <rPr>
        <sz val="10"/>
        <rFont val="Frutiger 45 Light"/>
        <family val="2"/>
      </rPr>
      <t>G4-10</t>
    </r>
  </si>
  <si>
    <r>
      <rPr>
        <sz val="10"/>
        <color rgb="FF000000"/>
        <rFont val="Frutiger 45 Light"/>
        <family val="2"/>
      </rPr>
      <t>Operation and maintenance, facility services</t>
    </r>
  </si>
  <si>
    <r>
      <rPr>
        <sz val="10"/>
        <rFont val="Frutiger 45 Light"/>
        <family val="2"/>
      </rPr>
      <t>Persons</t>
    </r>
  </si>
  <si>
    <r>
      <rPr>
        <sz val="10"/>
        <rFont val="Frutiger 45 Light"/>
        <family val="2"/>
      </rPr>
      <t>1, 3</t>
    </r>
  </si>
  <si>
    <r>
      <rPr>
        <sz val="10"/>
        <rFont val="Frutiger 45 Light"/>
        <family val="2"/>
      </rPr>
      <t>G4-10</t>
    </r>
  </si>
  <si>
    <r>
      <rPr>
        <sz val="10"/>
        <color rgb="FF000000"/>
        <rFont val="Frutiger 45 Light"/>
        <family val="2"/>
      </rPr>
      <t>Other</t>
    </r>
  </si>
  <si>
    <r>
      <rPr>
        <sz val="10"/>
        <rFont val="Frutiger 45 Light"/>
        <family val="2"/>
      </rPr>
      <t>Persons</t>
    </r>
  </si>
  <si>
    <r>
      <rPr>
        <sz val="10"/>
        <rFont val="Frutiger 45 Light"/>
        <family val="2"/>
      </rPr>
      <t>1, 3</t>
    </r>
  </si>
  <si>
    <r>
      <rPr>
        <sz val="10"/>
        <rFont val="Frutiger 45 Light"/>
        <family val="2"/>
      </rPr>
      <t>G4-10</t>
    </r>
  </si>
  <si>
    <r>
      <rPr>
        <sz val="10"/>
        <color rgb="FF000000"/>
        <rFont val="Frutiger 45 Light"/>
        <family val="2"/>
      </rPr>
      <t>Management and Group functions</t>
    </r>
  </si>
  <si>
    <r>
      <rPr>
        <sz val="10"/>
        <rFont val="Frutiger 45 Light"/>
        <family val="2"/>
      </rPr>
      <t>Persons</t>
    </r>
  </si>
  <si>
    <r>
      <rPr>
        <sz val="10"/>
        <rFont val="Frutiger 45 Light"/>
        <family val="2"/>
      </rPr>
      <t>1, 3</t>
    </r>
  </si>
  <si>
    <r>
      <rPr>
        <sz val="10"/>
        <rFont val="Frutiger 45 Light"/>
        <family val="2"/>
      </rPr>
      <t>G4-10</t>
    </r>
  </si>
  <si>
    <r>
      <rPr>
        <sz val="10"/>
        <color rgb="FF000000"/>
        <rFont val="Frutiger 45 Light"/>
        <family val="2"/>
      </rPr>
      <t>Miscellaneous functions</t>
    </r>
  </si>
  <si>
    <r>
      <rPr>
        <sz val="10"/>
        <rFont val="Frutiger 45 Light"/>
        <family val="2"/>
      </rPr>
      <t>Persons</t>
    </r>
  </si>
  <si>
    <r>
      <rPr>
        <sz val="10"/>
        <rFont val="Frutiger 45 Light"/>
        <family val="2"/>
      </rPr>
      <t>1, 3</t>
    </r>
  </si>
  <si>
    <r>
      <rPr>
        <sz val="10"/>
        <rFont val="Frutiger 45 Light"/>
        <family val="2"/>
      </rPr>
      <t>G4-10</t>
    </r>
  </si>
  <si>
    <r>
      <rPr>
        <sz val="9"/>
        <rFont val="Frutiger 45 Light"/>
        <family val="2"/>
      </rPr>
      <t>1</t>
    </r>
    <r>
      <rPr>
        <sz val="9"/>
        <rFont val="Frutiger 45 Light"/>
        <family val="2"/>
      </rPr>
      <t>) Excluding trainees</t>
    </r>
  </si>
  <si>
    <r>
      <rPr>
        <sz val="9"/>
        <rFont val="Frutiger 45 Light"/>
        <family val="2"/>
      </rPr>
      <t>2</t>
    </r>
    <r>
      <rPr>
        <sz val="9"/>
        <rFont val="Frutiger 45 Light"/>
        <family val="2"/>
      </rPr>
      <t>) A full-time equivalent equates to one full-time position.</t>
    </r>
  </si>
  <si>
    <r>
      <rPr>
        <sz val="9"/>
        <rFont val="Frutiger 45 Light"/>
        <family val="2"/>
      </rPr>
      <t>3) Group in Switzerland: data from the human resources system, currently without data on 1,528 full-time equivalents or approximately 6,052 employees of the subsidiaries Botec Boncourt SA, health care research institute AG (hcri), Tele-Trans AG, Epsilon SA, Direct Mail Company AG, Direct Mail Logistik AG, IN-Media AG, PubliBike AG and TWINT Ltd.</t>
    </r>
  </si>
  <si>
    <r>
      <rPr>
        <sz val="9"/>
        <rFont val="Frutiger 45 Light"/>
        <family val="2"/>
      </rPr>
      <t>4) Evaluable data from 2010.</t>
    </r>
  </si>
  <si>
    <r>
      <rPr>
        <u/>
        <sz val="10"/>
        <color rgb="FF0000FF"/>
        <rFont val="Frutiger 45 Light"/>
        <family val="2"/>
      </rPr>
      <t>Back</t>
    </r>
  </si>
  <si>
    <r>
      <rPr>
        <b/>
        <sz val="10"/>
        <rFont val="Frutiger 45 Light"/>
        <family val="2"/>
      </rPr>
      <t>Staff turnover and departures</t>
    </r>
  </si>
  <si>
    <r>
      <rPr>
        <sz val="10"/>
        <rFont val="Frutiger 45 Light"/>
        <family val="2"/>
      </rPr>
      <t>Footnotes</t>
    </r>
  </si>
  <si>
    <r>
      <rPr>
        <sz val="10"/>
        <rFont val="Frutiger 45 Light"/>
        <family val="2"/>
      </rPr>
      <t>GRI indicator</t>
    </r>
  </si>
  <si>
    <r>
      <rPr>
        <sz val="10"/>
        <rFont val="Frutiger 45 Light"/>
        <family val="2"/>
      </rPr>
      <t>Employee departures</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</si>
  <si>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</si>
  <si>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</si>
  <si>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</si>
  <si>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Voluntary departures</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</si>
  <si>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</si>
  <si>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</si>
  <si>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</si>
  <si>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Due to retirement</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</si>
  <si>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</si>
  <si>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</si>
  <si>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</si>
  <si>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Expiring contracts</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</si>
  <si>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</si>
  <si>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</si>
  <si>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</si>
  <si>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Departure agreed</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</si>
  <si>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</si>
  <si>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</si>
  <si>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</si>
  <si>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Notice given by employer</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</si>
  <si>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</si>
  <si>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</si>
  <si>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</si>
  <si>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For business-related reasons</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</si>
  <si>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</si>
  <si>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</si>
  <si>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</si>
  <si>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For personal reasons</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</si>
  <si>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</si>
  <si>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</si>
  <si>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</si>
  <si>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Death</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</si>
  <si>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</si>
  <si>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</si>
  <si>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</si>
  <si>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Overall departure rate</t>
    </r>
  </si>
  <si>
    <r>
      <rPr>
        <sz val="10"/>
        <rFont val="Frutiger 45 Light"/>
        <family val="2"/>
      </rPr>
      <t>As % of average monthly salary headcount</t>
    </r>
  </si>
  <si>
    <r>
      <rPr>
        <sz val="10"/>
        <rFont val="Frutiger 45 Light"/>
        <family val="2"/>
      </rPr>
      <t>1, 2, 3</t>
    </r>
  </si>
  <si>
    <r>
      <rPr>
        <sz val="10"/>
        <rFont val="Frutiger 45 Light"/>
        <family val="2"/>
      </rPr>
      <t>LA1</t>
    </r>
  </si>
  <si>
    <r>
      <rPr>
        <sz val="10"/>
        <rFont val="Frutiger 45 Light"/>
        <family val="2"/>
      </rPr>
      <t>Turnover rate (voluntary departures)</t>
    </r>
  </si>
  <si>
    <r>
      <rPr>
        <sz val="10"/>
        <rFont val="Frutiger 45 Light"/>
        <family val="2"/>
      </rPr>
      <t>As % of average monthly salary headcount</t>
    </r>
  </si>
  <si>
    <r>
      <rPr>
        <sz val="10"/>
        <rFont val="Frutiger 45 Light"/>
        <family val="2"/>
      </rPr>
      <t>1, 3</t>
    </r>
  </si>
  <si>
    <r>
      <rPr>
        <sz val="10"/>
        <rFont val="Frutiger 45 Light"/>
        <family val="2"/>
      </rPr>
      <t>LA1</t>
    </r>
  </si>
  <si>
    <r>
      <rPr>
        <sz val="10"/>
        <rFont val="Frutiger 45 Light"/>
        <family val="2"/>
      </rPr>
      <t>New employees</t>
    </r>
  </si>
  <si>
    <r>
      <rPr>
        <sz val="10"/>
        <rFont val="Frutiger 45 Light"/>
        <family val="2"/>
      </rPr>
      <t>Number of persons on monthly salary</t>
    </r>
  </si>
  <si>
    <r>
      <rPr>
        <sz val="10"/>
        <rFont val="Frutiger 45 Light"/>
        <family val="2"/>
      </rPr>
      <t>1, 3</t>
    </r>
  </si>
  <si>
    <r>
      <rPr>
        <sz val="10"/>
        <rFont val="Frutiger 45 Light"/>
        <family val="2"/>
      </rPr>
      <t>LA1</t>
    </r>
  </si>
  <si>
    <r>
      <rPr>
        <sz val="9"/>
        <rFont val="Frutiger 45 Light"/>
        <family val="2"/>
      </rPr>
      <t>Women</t>
    </r>
  </si>
  <si>
    <r>
      <rPr>
        <sz val="9"/>
        <rFont val="Frutiger 45 Light"/>
        <family val="2"/>
      </rPr>
      <t>Number of persons on monthly salary</t>
    </r>
  </si>
  <si>
    <r>
      <rPr>
        <sz val="10"/>
        <rFont val="Frutiger 45 Light"/>
        <family val="2"/>
      </rPr>
      <t>1, 3</t>
    </r>
  </si>
  <si>
    <r>
      <rPr>
        <sz val="10"/>
        <rFont val="Frutiger 45 Light"/>
        <family val="2"/>
      </rPr>
      <t>LA1</t>
    </r>
  </si>
  <si>
    <r>
      <rPr>
        <sz val="9"/>
        <rFont val="Frutiger 45 Light"/>
        <family val="2"/>
      </rPr>
      <t>20–29</t>
    </r>
  </si>
  <si>
    <r>
      <rPr>
        <sz val="9"/>
        <rFont val="Frutiger 45 Light"/>
        <family val="2"/>
      </rPr>
      <t>Number of persons on monthly salary</t>
    </r>
  </si>
  <si>
    <r>
      <rPr>
        <sz val="10"/>
        <rFont val="Frutiger 45 Light"/>
        <family val="2"/>
      </rPr>
      <t>1, 3</t>
    </r>
  </si>
  <si>
    <r>
      <rPr>
        <sz val="10"/>
        <rFont val="Frutiger 45 Light"/>
        <family val="2"/>
      </rPr>
      <t>LA1</t>
    </r>
  </si>
  <si>
    <r>
      <rPr>
        <sz val="9"/>
        <rFont val="Frutiger 45 Light"/>
        <family val="2"/>
      </rPr>
      <t>30–49</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</si>
  <si>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</si>
  <si>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</si>
  <si>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</si>
  <si>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50 and older</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</si>
  <si>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</si>
  <si>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</si>
  <si>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</si>
  <si>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Men</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</si>
  <si>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</si>
  <si>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</si>
  <si>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</si>
  <si>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20–29</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</si>
  <si>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</si>
  <si>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</si>
  <si>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</si>
  <si>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30–49</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</si>
  <si>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</si>
  <si>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</si>
  <si>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</si>
  <si>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50 and older</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</si>
  <si>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</si>
  <si>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</si>
  <si>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</si>
  <si>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Voluntary departures</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</si>
  <si>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</si>
  <si>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</si>
  <si>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</si>
  <si>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Women</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</si>
  <si>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</si>
  <si>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</si>
  <si>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</si>
  <si>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20–29</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</si>
  <si>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</si>
  <si>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</si>
  <si>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</si>
  <si>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30–49</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</si>
  <si>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</si>
  <si>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</si>
  <si>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</si>
  <si>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50 and older</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</si>
  <si>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</si>
  <si>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</si>
  <si>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</si>
  <si>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Men</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</si>
  <si>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</si>
  <si>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</si>
  <si>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</si>
  <si>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20–29</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</si>
  <si>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</si>
  <si>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</si>
  <si>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</si>
  <si>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30–49</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</si>
  <si>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</si>
  <si>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</si>
  <si>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</si>
  <si>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50 and older</t>
    </r>
  </si>
  <si>
    <r>
      <rPr>
        <sz val="10"/>
        <rFont val="Frutiger 45 Light"/>
        <family val="2"/>
      </rPr>
      <t>Number of persons on monthly salary</t>
    </r>
  </si>
  <si>
    <r>
      <rPr>
        <sz val="10"/>
        <rFont val="Frutiger 45 Light"/>
        <family val="2"/>
      </rPr>
      <t>1, 3</t>
    </r>
  </si>
  <si>
    <r>
      <rPr>
        <sz val="10"/>
        <rFont val="Frutiger 45 Light"/>
        <family val="2"/>
      </rPr>
      <t>LA1</t>
    </r>
  </si>
  <si>
    <r>
      <rPr>
        <sz val="10"/>
        <rFont val="Frutiger 45 Light"/>
        <family val="2"/>
      </rPr>
      <t>1) Excluding trainees</t>
    </r>
  </si>
  <si>
    <r>
      <rPr>
        <sz val="10"/>
        <rFont val="Frutiger 45 Light"/>
        <family val="2"/>
      </rPr>
      <t>2) Overall departure rate = total number of persons on a monthly salary who leave Swiss Post within a period of one calendar year, expressed as % of average headcount.</t>
    </r>
  </si>
  <si>
    <r>
      <rPr>
        <sz val="10"/>
        <rFont val="Frutiger 45 Light"/>
        <family val="2"/>
      </rPr>
      <t>3) Group in Switzerland: data from the human resources system, currently without data on 1,528 full-time equivalents or approximately 6,052 employees of the subsidiaries Botec Boncourt SA, health care research institute AG (hcri), Tele-Trans AG, Epsilon SA, Direct Mail Company AG, Direct Mail Logistik AG, IN-Media AG, PubliBike AG and TWINT Ltd.</t>
    </r>
  </si>
  <si>
    <r>
      <rPr>
        <u/>
        <sz val="10"/>
        <color rgb="FF0000FF"/>
        <rFont val="Frutiger 45 Light"/>
        <family val="2"/>
      </rPr>
      <t>Back</t>
    </r>
  </si>
  <si>
    <r>
      <rPr>
        <b/>
        <sz val="10"/>
        <rFont val="Frutiger 45 Light"/>
        <family val="2"/>
      </rPr>
      <t>Trainees</t>
    </r>
  </si>
  <si>
    <r>
      <rPr>
        <sz val="10"/>
        <rFont val="Frutiger 45 Light"/>
        <family val="2"/>
      </rPr>
      <t>Footnotes</t>
    </r>
  </si>
  <si>
    <r>
      <rPr>
        <sz val="10"/>
        <rFont val="Frutiger 45 Light"/>
        <family val="2"/>
      </rPr>
      <t>GRI indicator</t>
    </r>
  </si>
  <si>
    <r>
      <rPr>
        <sz val="10"/>
        <rFont val="Frutiger 45 Light"/>
        <family val="2"/>
      </rPr>
      <t>Trainees</t>
    </r>
  </si>
  <si>
    <r>
      <rPr>
        <sz val="10"/>
        <color theme="1"/>
        <rFont val="Frutiger 45 Light"/>
        <family val="2"/>
      </rPr>
      <t>Full-time equivalents</t>
    </r>
  </si>
  <si>
    <r>
      <rPr>
        <sz val="10"/>
        <rFont val="Frutiger 45 Light"/>
        <family val="2"/>
      </rPr>
      <t>G4-10</t>
    </r>
  </si>
  <si>
    <r>
      <rPr>
        <sz val="10"/>
        <rFont val="Frutiger 45 Light"/>
        <family val="2"/>
      </rPr>
      <t>Retail employee</t>
    </r>
  </si>
  <si>
    <r>
      <rPr>
        <sz val="10"/>
        <color theme="1"/>
        <rFont val="Frutiger 45 Light"/>
        <family val="2"/>
      </rPr>
      <t>Full-time equivalents</t>
    </r>
  </si>
  <si>
    <r>
      <rPr>
        <sz val="10"/>
        <rFont val="Frutiger 45 Light"/>
        <family val="2"/>
      </rPr>
      <t>G4-10</t>
    </r>
  </si>
  <si>
    <r>
      <rPr>
        <sz val="10"/>
        <color theme="1"/>
        <rFont val="Frutiger 45 Light"/>
        <family val="2"/>
      </rPr>
      <t>Call center agent</t>
    </r>
  </si>
  <si>
    <r>
      <rPr>
        <sz val="10"/>
        <color theme="1"/>
        <rFont val="Frutiger 45 Light"/>
        <family val="2"/>
      </rPr>
      <t>Full-time equivalents</t>
    </r>
  </si>
  <si>
    <r>
      <rPr>
        <sz val="10"/>
        <rFont val="Frutiger 45 Light"/>
        <family val="2"/>
      </rPr>
      <t>Commercial employee</t>
    </r>
  </si>
  <si>
    <r>
      <rPr>
        <sz val="10"/>
        <color theme="1"/>
        <rFont val="Frutiger 45 Light"/>
        <family val="2"/>
      </rPr>
      <t>Full-time equivalents</t>
    </r>
  </si>
  <si>
    <r>
      <rPr>
        <sz val="10"/>
        <rFont val="Frutiger 45 Light"/>
        <family val="2"/>
      </rPr>
      <t>G4-10</t>
    </r>
  </si>
  <si>
    <r>
      <rPr>
        <sz val="10"/>
        <rFont val="Frutiger 45 Light"/>
        <family val="2"/>
      </rPr>
      <t>Commercial apprenticeship</t>
    </r>
  </si>
  <si>
    <r>
      <rPr>
        <sz val="10"/>
        <color theme="1"/>
        <rFont val="Frutiger 45 Light"/>
        <family val="2"/>
      </rPr>
      <t>Full-time equivalents</t>
    </r>
  </si>
  <si>
    <r>
      <rPr>
        <sz val="10"/>
        <rFont val="Frutiger 45 Light"/>
        <family val="2"/>
      </rPr>
      <t>G4-10</t>
    </r>
  </si>
  <si>
    <r>
      <rPr>
        <sz val="10"/>
        <rFont val="Frutiger 45 Light"/>
        <family val="2"/>
      </rPr>
      <t>EFZ distribution logistics technician</t>
    </r>
  </si>
  <si>
    <r>
      <rPr>
        <sz val="10"/>
        <color theme="1"/>
        <rFont val="Frutiger 45 Light"/>
        <family val="2"/>
      </rPr>
      <t>Full-time equivalents</t>
    </r>
  </si>
  <si>
    <r>
      <rPr>
        <sz val="10"/>
        <rFont val="Frutiger 45 Light"/>
        <family val="2"/>
      </rPr>
      <t>G4-10</t>
    </r>
  </si>
  <si>
    <r>
      <rPr>
        <sz val="10"/>
        <rFont val="Frutiger 45 Light"/>
        <family val="2"/>
      </rPr>
      <t>EBA distribution logistics technician</t>
    </r>
  </si>
  <si>
    <r>
      <rPr>
        <sz val="10"/>
        <color theme="1"/>
        <rFont val="Frutiger 45 Light"/>
        <family val="2"/>
      </rPr>
      <t>Full-time equivalents</t>
    </r>
  </si>
  <si>
    <r>
      <rPr>
        <sz val="10"/>
        <rFont val="Frutiger 45 Light"/>
        <family val="2"/>
      </rPr>
      <t>G4-10</t>
    </r>
  </si>
  <si>
    <r>
      <rPr>
        <sz val="10"/>
        <rFont val="Frutiger 45 Light"/>
        <family val="2"/>
      </rPr>
      <t>EFZ warehouse logistics technician</t>
    </r>
  </si>
  <si>
    <r>
      <rPr>
        <sz val="10"/>
        <color theme="1"/>
        <rFont val="Frutiger 45 Light"/>
        <family val="2"/>
      </rPr>
      <t>Full-time equivalents</t>
    </r>
  </si>
  <si>
    <r>
      <rPr>
        <sz val="10"/>
        <rFont val="Frutiger 45 Light"/>
        <family val="2"/>
      </rPr>
      <t>G4-10</t>
    </r>
  </si>
  <si>
    <r>
      <rPr>
        <sz val="10"/>
        <rFont val="Frutiger 45 Light"/>
        <family val="2"/>
      </rPr>
      <t>EFZ truck driver</t>
    </r>
  </si>
  <si>
    <r>
      <rPr>
        <sz val="10"/>
        <color theme="1"/>
        <rFont val="Frutiger 45 Light"/>
        <family val="2"/>
      </rPr>
      <t>Full-time equivalents</t>
    </r>
  </si>
  <si>
    <r>
      <rPr>
        <sz val="10"/>
        <rFont val="Frutiger 45 Light"/>
        <family val="2"/>
      </rPr>
      <t>G4-10</t>
    </r>
  </si>
  <si>
    <r>
      <rPr>
        <sz val="10"/>
        <rFont val="Frutiger 45 Light"/>
        <family val="2"/>
      </rPr>
      <t>IT technician</t>
    </r>
  </si>
  <si>
    <r>
      <rPr>
        <sz val="10"/>
        <color theme="1"/>
        <rFont val="Frutiger 45 Light"/>
        <family val="2"/>
      </rPr>
      <t>Full-time equivalents</t>
    </r>
  </si>
  <si>
    <r>
      <rPr>
        <sz val="10"/>
        <rFont val="Frutiger 45 Light"/>
        <family val="2"/>
      </rPr>
      <t>G4-10</t>
    </r>
  </si>
  <si>
    <r>
      <rPr>
        <sz val="10"/>
        <rFont val="Frutiger 45 Light"/>
        <family val="2"/>
      </rPr>
      <t>Mediamatics technician</t>
    </r>
  </si>
  <si>
    <r>
      <rPr>
        <sz val="10"/>
        <color theme="1"/>
        <rFont val="Frutiger 45 Light"/>
        <family val="2"/>
      </rPr>
      <t>Full-time equivalents</t>
    </r>
  </si>
  <si>
    <r>
      <rPr>
        <sz val="10"/>
        <rFont val="Frutiger 45 Light"/>
        <family val="2"/>
      </rPr>
      <t>G4-10</t>
    </r>
  </si>
  <si>
    <r>
      <rPr>
        <sz val="10"/>
        <rFont val="Frutiger 45 Light"/>
        <family val="2"/>
      </rPr>
      <t>Automation technician</t>
    </r>
  </si>
  <si>
    <r>
      <rPr>
        <sz val="10"/>
        <color theme="1"/>
        <rFont val="Frutiger 45 Light"/>
        <family val="2"/>
      </rPr>
      <t>Full-time equivalents</t>
    </r>
  </si>
  <si>
    <r>
      <rPr>
        <sz val="10"/>
        <rFont val="Frutiger 45 Light"/>
        <family val="2"/>
      </rPr>
      <t>G4-10</t>
    </r>
  </si>
  <si>
    <r>
      <rPr>
        <sz val="10"/>
        <rFont val="Frutiger 45 Light"/>
        <family val="2"/>
      </rPr>
      <t>Operation maintenance employee</t>
    </r>
  </si>
  <si>
    <r>
      <rPr>
        <sz val="10"/>
        <color theme="1"/>
        <rFont val="Frutiger 45 Light"/>
        <family val="2"/>
      </rPr>
      <t>Full-time equivalents</t>
    </r>
  </si>
  <si>
    <r>
      <rPr>
        <sz val="10"/>
        <rFont val="Frutiger 45 Light"/>
        <family val="2"/>
      </rPr>
      <t>G4-10</t>
    </r>
  </si>
  <si>
    <r>
      <rPr>
        <sz val="10"/>
        <rFont val="Frutiger 45 Light"/>
        <family val="2"/>
      </rPr>
      <t>Child carer</t>
    </r>
  </si>
  <si>
    <r>
      <rPr>
        <sz val="10"/>
        <rFont val="Frutiger 45 Light"/>
        <family val="2"/>
      </rPr>
      <t>Persons</t>
    </r>
  </si>
  <si>
    <r>
      <rPr>
        <sz val="10"/>
        <rFont val="Frutiger 45 Light"/>
        <family val="2"/>
      </rPr>
      <t>G4-10</t>
    </r>
  </si>
  <si>
    <r>
      <rPr>
        <sz val="10"/>
        <rFont val="Frutiger 45 Light"/>
        <family val="2"/>
      </rPr>
      <t>Ratio of trainees to employees</t>
    </r>
  </si>
  <si>
    <r>
      <rPr>
        <sz val="10"/>
        <rFont val="Frutiger 45 Light"/>
        <family val="2"/>
      </rPr>
      <t>Full-time equivalents as %</t>
    </r>
  </si>
  <si>
    <r>
      <rPr>
        <sz val="10"/>
        <rFont val="Frutiger 45 Light"/>
        <family val="2"/>
      </rPr>
      <t>1, 2</t>
    </r>
  </si>
  <si>
    <r>
      <rPr>
        <sz val="10"/>
        <rFont val="Frutiger 45 Light"/>
        <family val="2"/>
      </rPr>
      <t>G4-10</t>
    </r>
  </si>
  <si>
    <r>
      <rPr>
        <sz val="10"/>
        <rFont val="Frutiger 45 Light"/>
        <family val="2"/>
      </rPr>
      <t>Newly recruited trainees</t>
    </r>
  </si>
  <si>
    <r>
      <rPr>
        <sz val="10"/>
        <rFont val="Frutiger 45 Light"/>
        <family val="2"/>
      </rPr>
      <t>Persons</t>
    </r>
  </si>
  <si>
    <r>
      <rPr>
        <sz val="10"/>
        <rFont val="Frutiger 45 Light"/>
        <family val="2"/>
      </rPr>
      <t>G4-10</t>
    </r>
  </si>
  <si>
    <r>
      <rPr>
        <sz val="10"/>
        <rFont val="Frutiger 45 Light"/>
        <family val="2"/>
      </rPr>
      <t>Percentage of trainees taken on</t>
    </r>
  </si>
  <si>
    <r>
      <rPr>
        <sz val="10"/>
        <rFont val="Frutiger 45 Light"/>
        <family val="2"/>
      </rPr>
      <t>%</t>
    </r>
  </si>
  <si>
    <r>
      <rPr>
        <sz val="10"/>
        <rFont val="Frutiger 45 Light"/>
        <family val="2"/>
      </rPr>
      <t>3, 4</t>
    </r>
  </si>
  <si>
    <r>
      <rPr>
        <sz val="10"/>
        <rFont val="Frutiger 45 Light"/>
        <family val="2"/>
      </rPr>
      <t>G4-10</t>
    </r>
  </si>
  <si>
    <r>
      <rPr>
        <sz val="9"/>
        <rFont val="Frutiger 45 Light"/>
        <family val="2"/>
      </rPr>
      <t>1) Group in Switzerland.</t>
    </r>
  </si>
  <si>
    <r>
      <rPr>
        <sz val="9"/>
        <rFont val="Frutiger 45 Light"/>
        <family val="2"/>
      </rPr>
      <t>2) Excluding trainees.</t>
    </r>
  </si>
  <si>
    <r>
      <rPr>
        <sz val="9"/>
        <rFont val="Frutiger 45 Light"/>
        <family val="2"/>
      </rPr>
      <t>3) At Swiss Post Group in Switzerland, with a Swiss Post vocational training contract.</t>
    </r>
  </si>
  <si>
    <r>
      <rPr>
        <sz val="9"/>
        <rFont val="Frutiger 45 Light"/>
        <family val="2"/>
      </rPr>
      <t>4) Percentage of trainees taken on who wish to be employed by the company</t>
    </r>
  </si>
  <si>
    <r>
      <rPr>
        <u/>
        <sz val="10"/>
        <color rgb="FF0000FF"/>
        <rFont val="Frutiger 45 Light"/>
        <family val="2"/>
      </rPr>
      <t>Back</t>
    </r>
  </si>
  <si>
    <r>
      <rPr>
        <b/>
        <sz val="10"/>
        <rFont val="Frutiger 45 Light"/>
        <family val="2"/>
      </rPr>
      <t>Young talent</t>
    </r>
  </si>
  <si>
    <r>
      <rPr>
        <sz val="10"/>
        <rFont val="Frutiger 45 Light"/>
        <family val="2"/>
      </rPr>
      <t>Footnotes</t>
    </r>
  </si>
  <si>
    <r>
      <rPr>
        <sz val="10"/>
        <rFont val="Frutiger 45 Light"/>
        <family val="2"/>
      </rPr>
      <t>GRI indicator</t>
    </r>
  </si>
  <si>
    <r>
      <rPr>
        <sz val="10"/>
        <rFont val="Frutiger 45 Light"/>
        <family val="2"/>
      </rPr>
      <t>Young talent</t>
    </r>
  </si>
  <si>
    <r>
      <rPr>
        <sz val="10"/>
        <rFont val="Frutiger 45 Light"/>
        <family val="2"/>
      </rPr>
      <t>Persons</t>
    </r>
  </si>
  <si>
    <r>
      <rPr>
        <sz val="10"/>
        <rFont val="Frutiger 45 Light"/>
        <family val="2"/>
      </rPr>
      <t>G4-10</t>
    </r>
  </si>
  <si>
    <r>
      <rPr>
        <sz val="10"/>
        <rFont val="Frutiger 45 Light"/>
        <family val="2"/>
      </rPr>
      <t>Trainee programme</t>
    </r>
  </si>
  <si>
    <r>
      <rPr>
        <sz val="10"/>
        <rFont val="Frutiger 45 Light"/>
        <family val="2"/>
      </rPr>
      <t>Persons</t>
    </r>
  </si>
  <si>
    <r>
      <rPr>
        <sz val="10"/>
        <rFont val="Frutiger 45 Light"/>
        <family val="2"/>
      </rPr>
      <t>G4-10</t>
    </r>
  </si>
  <si>
    <r>
      <rPr>
        <sz val="10"/>
        <rFont val="Frutiger 45 Light"/>
        <family val="2"/>
      </rPr>
      <t>Interns</t>
    </r>
  </si>
  <si>
    <r>
      <rPr>
        <sz val="10"/>
        <rFont val="Frutiger 45 Light"/>
        <family val="2"/>
      </rPr>
      <t>Persons</t>
    </r>
  </si>
  <si>
    <r>
      <rPr>
        <sz val="10"/>
        <rFont val="Frutiger 45 Light"/>
        <family val="2"/>
      </rPr>
      <t>G4-10</t>
    </r>
  </si>
  <si>
    <r>
      <rPr>
        <sz val="9"/>
        <color theme="1"/>
        <rFont val="Frutiger 45 Light"/>
        <family val="2"/>
      </rPr>
      <t>1) Group in Switzerland: data from the human resources system, currently without data on 1,528 full-time equivalents or approximately 6,052 employees of the subsidiaries Botec Boncourt SA, health care research institute AG (hcri), Tele-Trans AG, Epsilon SA, Direct Mail Company AG, Direct Mail Logistik AG, IN-Media AG, PubliBike AG and TWINT Ltd.</t>
    </r>
  </si>
  <si>
    <r>
      <rPr>
        <u/>
        <sz val="10"/>
        <color rgb="FF0000FF"/>
        <rFont val="Frutiger 45 Light"/>
        <family val="2"/>
      </rPr>
      <t>Back</t>
    </r>
  </si>
  <si>
    <r>
      <rPr>
        <b/>
        <sz val="10"/>
        <rFont val="Frutiger 45 Light"/>
        <family val="2"/>
      </rPr>
      <t>Type of employment contract</t>
    </r>
  </si>
  <si>
    <r>
      <rPr>
        <sz val="10"/>
        <rFont val="Frutiger 45 Light"/>
        <family val="2"/>
      </rPr>
      <t>Footnotes</t>
    </r>
  </si>
  <si>
    <r>
      <rPr>
        <sz val="10"/>
        <rFont val="Frutiger 45 Light"/>
        <family val="2"/>
      </rPr>
      <t>GRI indicator</t>
    </r>
  </si>
  <si>
    <r>
      <rPr>
        <sz val="10"/>
        <rFont val="Frutiger 45 Light"/>
        <family val="2"/>
      </rPr>
      <t>Public Officials Act</t>
    </r>
  </si>
  <si>
    <r>
      <rPr>
        <sz val="10"/>
        <rFont val="Frutiger 45 Light"/>
        <family val="2"/>
      </rPr>
      <t>Swiss Post collective employment contract (CEC)</t>
    </r>
  </si>
  <si>
    <r>
      <rPr>
        <sz val="10"/>
        <rFont val="Frutiger 45 Light"/>
        <family val="2"/>
      </rPr>
      <t>Full-time equivalents as %</t>
    </r>
  </si>
  <si>
    <r>
      <rPr>
        <sz val="10"/>
        <color theme="1"/>
        <rFont val="Frutiger 45 Light"/>
        <family val="2"/>
      </rPr>
      <t>1, 2</t>
    </r>
  </si>
  <si>
    <r>
      <rPr>
        <sz val="10"/>
        <rFont val="Frutiger 45 Light"/>
        <family val="2"/>
      </rPr>
      <t>G4-10, G4-11</t>
    </r>
  </si>
  <si>
    <r>
      <rPr>
        <sz val="10"/>
        <rFont val="Frutiger 45 Light"/>
        <family val="2"/>
      </rPr>
      <t>Swiss Code of Obligations</t>
    </r>
  </si>
  <si>
    <r>
      <rPr>
        <sz val="10"/>
        <rFont val="Frutiger 45 Light"/>
        <family val="2"/>
      </rPr>
      <t>CEC, auxiliary staff</t>
    </r>
  </si>
  <si>
    <r>
      <rPr>
        <sz val="10"/>
        <rFont val="Frutiger 45 Light"/>
        <family val="2"/>
      </rPr>
      <t>Full-time equivalents as %</t>
    </r>
  </si>
  <si>
    <r>
      <rPr>
        <sz val="10"/>
        <color theme="1"/>
        <rFont val="Frutiger 45 Light"/>
        <family val="2"/>
      </rPr>
      <t>1, 5</t>
    </r>
  </si>
  <si>
    <r>
      <rPr>
        <sz val="10"/>
        <rFont val="Frutiger 45 Light"/>
        <family val="2"/>
      </rPr>
      <t>G4-10, G4-11</t>
    </r>
  </si>
  <si>
    <r>
      <rPr>
        <sz val="10"/>
        <rFont val="Frutiger 45 Light"/>
        <family val="2"/>
      </rPr>
      <t>CEC, subsidiaries</t>
    </r>
  </si>
  <si>
    <r>
      <rPr>
        <sz val="10"/>
        <rFont val="Frutiger 45 Light"/>
        <family val="2"/>
      </rPr>
      <t>Full-time equivalents as %</t>
    </r>
  </si>
  <si>
    <r>
      <rPr>
        <sz val="10"/>
        <color theme="1"/>
        <rFont val="Frutiger 45 Light"/>
        <family val="2"/>
      </rPr>
      <t>1, 4, 5</t>
    </r>
  </si>
  <si>
    <r>
      <rPr>
        <sz val="10"/>
        <rFont val="Frutiger 45 Light"/>
        <family val="2"/>
      </rPr>
      <t>G4-10, G4-11</t>
    </r>
  </si>
  <si>
    <r>
      <rPr>
        <sz val="10"/>
        <rFont val="Frutiger 45 Light"/>
        <family val="2"/>
      </rPr>
      <t>Post CH Ltd</t>
    </r>
  </si>
  <si>
    <r>
      <rPr>
        <sz val="10"/>
        <rFont val="Frutiger 45 Light"/>
        <family val="2"/>
      </rPr>
      <t>Full-time equivalents as %</t>
    </r>
  </si>
  <si>
    <r>
      <rPr>
        <sz val="10"/>
        <color theme="1"/>
        <rFont val="Frutiger 45 Light"/>
        <family val="2"/>
      </rPr>
      <t>1, 2</t>
    </r>
  </si>
  <si>
    <r>
      <rPr>
        <sz val="10"/>
        <rFont val="Frutiger 45 Light"/>
        <family val="2"/>
      </rPr>
      <t>G4-10, G4-11</t>
    </r>
  </si>
  <si>
    <r>
      <rPr>
        <sz val="10"/>
        <color theme="1"/>
        <rFont val="Frutiger 45 Light"/>
        <family val="2"/>
      </rPr>
      <t>PostFinance Ltd</t>
    </r>
  </si>
  <si>
    <r>
      <rPr>
        <sz val="10"/>
        <rFont val="Frutiger 45 Light"/>
        <family val="2"/>
      </rPr>
      <t>Full-time equivalents as %</t>
    </r>
  </si>
  <si>
    <r>
      <rPr>
        <sz val="10"/>
        <rFont val="Frutiger 45 Light"/>
        <family val="2"/>
      </rPr>
      <t>Swiss subsidiaries</t>
    </r>
  </si>
  <si>
    <r>
      <rPr>
        <sz val="10"/>
        <rFont val="Frutiger 45 Light"/>
        <family val="2"/>
      </rPr>
      <t>Full-time equivalents as %</t>
    </r>
  </si>
  <si>
    <r>
      <rPr>
        <sz val="10"/>
        <rFont val="Frutiger 45 Light"/>
        <family val="2"/>
      </rPr>
      <t>G4-10, G4-11</t>
    </r>
  </si>
  <si>
    <r>
      <rPr>
        <sz val="10"/>
        <rFont val="Frutiger 45 Light"/>
        <family val="2"/>
      </rPr>
      <t>Foreign labour law</t>
    </r>
  </si>
  <si>
    <r>
      <rPr>
        <sz val="10"/>
        <rFont val="Frutiger 45 Light"/>
        <family val="2"/>
      </rPr>
      <t>Full-time equivalents as %</t>
    </r>
  </si>
  <si>
    <r>
      <rPr>
        <sz val="10"/>
        <rFont val="Frutiger 45 Light"/>
        <family val="2"/>
      </rPr>
      <t>G4-10, G4-11</t>
    </r>
  </si>
  <si>
    <r>
      <rPr>
        <sz val="9"/>
        <rFont val="Frutiger 45 Light"/>
        <family val="2"/>
      </rPr>
      <t>1</t>
    </r>
    <r>
      <rPr>
        <sz val="9"/>
        <rFont val="Frutiger 45 Light"/>
        <family val="2"/>
      </rPr>
      <t>) A full-time equivalent equates to one full-time position.</t>
    </r>
  </si>
  <si>
    <r>
      <rPr>
        <sz val="9"/>
        <rFont val="Frutiger 45 Light"/>
        <family val="2"/>
      </rPr>
      <t>2) Post CH Ltd excluding domestic and foreign subsidiaries</t>
    </r>
  </si>
  <si>
    <r>
      <rPr>
        <sz val="9"/>
        <color theme="1"/>
        <rFont val="Frutiger 45 Light"/>
        <family val="2"/>
      </rPr>
      <t>4) PostBus Switzerland Ltd, PostFinance Ltd, Swiss Post Solutions Ltd, SecurePost Ltd, IMS Ltd, MoS Ltd, Presto Presse-Vertriebs AG.</t>
    </r>
  </si>
  <si>
    <r>
      <rPr>
        <sz val="9"/>
        <color theme="1"/>
        <rFont val="Frutiger 45 Light"/>
        <family val="2"/>
      </rPr>
      <t>5) For the 2013 annual reporting, the corresponding figures were corrected with retroactive effect to 2010 as Presto Presse-Vertriebs AG was previously reported under CEC, auxiliary staff.</t>
    </r>
  </si>
  <si>
    <r>
      <rPr>
        <u/>
        <sz val="10"/>
        <color rgb="FF0000FF"/>
        <rFont val="Frutiger 45 Light"/>
        <family val="2"/>
      </rPr>
      <t>Back</t>
    </r>
  </si>
  <si>
    <r>
      <rPr>
        <b/>
        <sz val="10"/>
        <rFont val="Frutiger 45 Light"/>
        <family val="2"/>
      </rPr>
      <t>Remuneration</t>
    </r>
  </si>
  <si>
    <r>
      <rPr>
        <sz val="10"/>
        <rFont val="Frutiger 45 Light"/>
        <family val="2"/>
      </rPr>
      <t>Footnotes</t>
    </r>
  </si>
  <si>
    <r>
      <rPr>
        <sz val="10"/>
        <rFont val="Frutiger 45 Light"/>
        <family val="2"/>
      </rPr>
      <t>GRI indicator</t>
    </r>
  </si>
  <si>
    <r>
      <rPr>
        <sz val="10"/>
        <rFont val="Frutiger 45 Light"/>
        <family val="2"/>
      </rPr>
      <t>Remuneration paid to Chairman of the Board</t>
    </r>
  </si>
  <si>
    <r>
      <rPr>
        <sz val="10"/>
        <rFont val="Frutiger 45 Light"/>
        <family val="2"/>
      </rPr>
      <t>CHF per annum</t>
    </r>
  </si>
  <si>
    <r>
      <rPr>
        <sz val="10"/>
        <rFont val="Frutiger 45 Light"/>
        <family val="2"/>
      </rPr>
      <t>Average remuneration paid to members of the Board of Directors (excluding Chairman)</t>
    </r>
  </si>
  <si>
    <r>
      <rPr>
        <sz val="10"/>
        <rFont val="Frutiger 45 Light"/>
        <family val="2"/>
      </rPr>
      <t>CHF per annum</t>
    </r>
  </si>
  <si>
    <r>
      <rPr>
        <sz val="10"/>
        <rFont val="Frutiger 45 Light"/>
        <family val="2"/>
      </rPr>
      <t>Remuneration paid to CEO</t>
    </r>
  </si>
  <si>
    <r>
      <rPr>
        <sz val="10"/>
        <rFont val="Frutiger 45 Light"/>
        <family val="2"/>
      </rPr>
      <t>CHF per annum</t>
    </r>
  </si>
  <si>
    <r>
      <rPr>
        <sz val="10"/>
        <rFont val="Frutiger 45 Light"/>
        <family val="2"/>
      </rPr>
      <t>1, 2</t>
    </r>
  </si>
  <si>
    <r>
      <rPr>
        <sz val="10"/>
        <rFont val="Frutiger 45 Light"/>
        <family val="2"/>
      </rPr>
      <t>Average remuneration paid to members of Executive Management (excluding CEO)</t>
    </r>
  </si>
  <si>
    <r>
      <rPr>
        <sz val="10"/>
        <rFont val="Frutiger 45 Light"/>
        <family val="2"/>
      </rPr>
      <t>CHF per annum</t>
    </r>
  </si>
  <si>
    <r>
      <rPr>
        <sz val="10"/>
        <rFont val="Frutiger 45 Light"/>
        <family val="2"/>
      </rPr>
      <t>Average salary for employees</t>
    </r>
  </si>
  <si>
    <r>
      <rPr>
        <sz val="10"/>
        <rFont val="Frutiger 45 Light"/>
        <family val="2"/>
      </rPr>
      <t>CHF per annum</t>
    </r>
  </si>
  <si>
    <r>
      <rPr>
        <sz val="10"/>
        <rFont val="Frutiger 45 Light"/>
        <family val="2"/>
      </rPr>
      <t>3, 4</t>
    </r>
  </si>
  <si>
    <r>
      <rPr>
        <sz val="10"/>
        <rFont val="Frutiger 45 Light"/>
        <family val="2"/>
      </rPr>
      <t>Minimum salary under Swiss Post CEC (18 years, without vocational training)</t>
    </r>
  </si>
  <si>
    <r>
      <rPr>
        <sz val="10"/>
        <rFont val="Frutiger 45 Light"/>
        <family val="2"/>
      </rPr>
      <t>CHF per annum</t>
    </r>
  </si>
  <si>
    <r>
      <rPr>
        <sz val="10"/>
        <rFont val="Frutiger 45 Light"/>
        <family val="2"/>
      </rPr>
      <t>EC5</t>
    </r>
  </si>
  <si>
    <r>
      <rPr>
        <sz val="10"/>
        <rFont val="Frutiger 45 Light"/>
        <family val="2"/>
      </rPr>
      <t>Salary range (average remuneration for members of Executive Management to average salary for employees)</t>
    </r>
  </si>
  <si>
    <r>
      <rPr>
        <sz val="10"/>
        <rFont val="Frutiger 45 Light"/>
        <family val="2"/>
      </rPr>
      <t>Factor</t>
    </r>
  </si>
  <si>
    <r>
      <rPr>
        <sz val="9"/>
        <rFont val="Frutiger 45 Light"/>
        <family val="2"/>
      </rPr>
      <t>1) Remuneration paid to BoD = fee plus fringe benefits, to Executive Management = base salary plus performance component.</t>
    </r>
  </si>
  <si>
    <r>
      <rPr>
        <sz val="9"/>
        <rFont val="Frutiger 45 Light"/>
        <family val="2"/>
      </rPr>
      <t>2) 2012: Jürg Bucher 8 months, Susanne Ruoff 7 months, annualized CHF 847,581</t>
    </r>
  </si>
  <si>
    <r>
      <rPr>
        <sz val="9"/>
        <color theme="1"/>
        <rFont val="Frutiger 45 Light"/>
        <family val="2"/>
      </rPr>
      <t>3) Group in Switzerland: data from the human resources system, currently without data on 1,528 full-time equivalents or approximately 6,052 employees of the subsidiaries Botec Boncourt SA, health care research institute AG (hcri), Tele-Trans AG, Epsilon SA, Direct Mail Company AG, Direct Mail Logistik AG, IN-Media AG, PubliBike AG and TWINT Ltd.</t>
    </r>
  </si>
  <si>
    <r>
      <rPr>
        <sz val="9"/>
        <rFont val="Frutiger 45 Light"/>
        <family val="2"/>
      </rPr>
      <t>4) Average salary excluding Executive Management and the Board of Directors.</t>
    </r>
  </si>
  <si>
    <r>
      <rPr>
        <sz val="9"/>
        <rFont val="Frutiger 45 Light"/>
        <family val="2"/>
      </rPr>
      <t>5</t>
    </r>
    <r>
      <rPr>
        <sz val="9"/>
        <rFont val="Frutiger 45 Light"/>
        <family val="2"/>
      </rPr>
      <t>) Minimum salary under the Swiss Post collective employment contract for an 18-year-old employee who has not completed vocational training.</t>
    </r>
  </si>
  <si>
    <r>
      <rPr>
        <u/>
        <sz val="10"/>
        <color rgb="FF0000FF"/>
        <rFont val="Frutiger 45 Light"/>
        <family val="2"/>
      </rPr>
      <t>Back</t>
    </r>
  </si>
  <si>
    <r>
      <rPr>
        <b/>
        <sz val="10"/>
        <rFont val="Frutiger 45 Light"/>
        <family val="2"/>
      </rPr>
      <t>Pension fund</t>
    </r>
  </si>
  <si>
    <r>
      <rPr>
        <sz val="10"/>
        <rFont val="Frutiger 45 Light"/>
        <family val="2"/>
      </rPr>
      <t>Footnotes</t>
    </r>
  </si>
  <si>
    <r>
      <rPr>
        <sz val="10"/>
        <rFont val="Frutiger 45 Light"/>
        <family val="2"/>
      </rPr>
      <t>GRI indicator</t>
    </r>
  </si>
  <si>
    <r>
      <rPr>
        <sz val="10"/>
        <rFont val="Frutiger 45 Light"/>
        <family val="2"/>
      </rPr>
      <t>Shortfall in recognized employee benefit obligations in accordance with IFRS.</t>
    </r>
  </si>
  <si>
    <r>
      <rPr>
        <sz val="10"/>
        <rFont val="Frutiger 45 Light"/>
        <family val="2"/>
      </rPr>
      <t>CHF million</t>
    </r>
  </si>
  <si>
    <r>
      <rPr>
        <sz val="10"/>
        <rFont val="Frutiger 45 Light"/>
        <family val="2"/>
      </rPr>
      <t>EC3</t>
    </r>
  </si>
  <si>
    <r>
      <rPr>
        <sz val="10"/>
        <rFont val="Frutiger 45 Light"/>
        <family val="2"/>
      </rPr>
      <t>Level of cover under Swiss Post pension fund in accordance with the Swiss Federal Law on Occupational Old-age, Survivors’ and Disability Pension Plans (BVG)</t>
    </r>
  </si>
  <si>
    <r>
      <rPr>
        <sz val="10"/>
        <rFont val="Frutiger 45 Light"/>
        <family val="2"/>
      </rPr>
      <t>%</t>
    </r>
  </si>
  <si>
    <r>
      <rPr>
        <sz val="10"/>
        <rFont val="Frutiger 45 Light"/>
        <family val="2"/>
      </rPr>
      <t>EC3</t>
    </r>
  </si>
  <si>
    <r>
      <rPr>
        <sz val="9"/>
        <rFont val="Frutiger 45 Light"/>
        <family val="2"/>
      </rPr>
      <t>1</t>
    </r>
    <r>
      <rPr>
        <sz val="9"/>
        <rFont val="Frutiger 45 Light"/>
        <family val="2"/>
      </rPr>
      <t>) Coverage in accordance with IFRS (see Financial Report).</t>
    </r>
  </si>
  <si>
    <r>
      <rPr>
        <sz val="9"/>
        <rFont val="Frutiger 45 Light"/>
        <family val="2"/>
      </rPr>
      <t>2</t>
    </r>
    <r>
      <rPr>
        <sz val="9"/>
        <rFont val="Frutiger 45 Light"/>
        <family val="2"/>
      </rPr>
      <t>) Level of cover in accordance with Art. 44 of the Ordinance on Occupational Retirement, Survivors’ and Disability Pension Plans (BVV2).</t>
    </r>
  </si>
  <si>
    <r>
      <rPr>
        <sz val="9"/>
        <rFont val="Frutiger 45 Light"/>
        <family val="2"/>
      </rPr>
      <t>3) Level of cover unaudited.</t>
    </r>
  </si>
  <si>
    <r>
      <rPr>
        <u/>
        <sz val="10"/>
        <color rgb="FF0000FF"/>
        <rFont val="Frutiger 45 Light"/>
        <family val="2"/>
      </rPr>
      <t>Back</t>
    </r>
  </si>
  <si>
    <r>
      <rPr>
        <b/>
        <sz val="10"/>
        <rFont val="Frutiger 45 Light"/>
        <family val="2"/>
      </rPr>
      <t>Gender distribution</t>
    </r>
  </si>
  <si>
    <r>
      <rPr>
        <sz val="10"/>
        <rFont val="Frutiger 45 Light"/>
        <family val="2"/>
      </rPr>
      <t>Footnotes</t>
    </r>
  </si>
  <si>
    <r>
      <rPr>
        <sz val="10"/>
        <rFont val="Frutiger 45 Light"/>
        <family val="2"/>
      </rPr>
      <t>GRI indicator</t>
    </r>
  </si>
  <si>
    <r>
      <rPr>
        <sz val="10"/>
        <rFont val="Frutiger 45 Light"/>
        <family val="2"/>
      </rPr>
      <t>Men</t>
    </r>
  </si>
  <si>
    <r>
      <rPr>
        <sz val="10"/>
        <rFont val="Frutiger 45 Light"/>
        <family val="2"/>
      </rPr>
      <t>As % of average headcount, employees</t>
    </r>
  </si>
  <si>
    <r>
      <rPr>
        <sz val="10"/>
        <rFont val="Frutiger 45 Light"/>
        <family val="2"/>
      </rPr>
      <t>LA12</t>
    </r>
  </si>
  <si>
    <r>
      <rPr>
        <sz val="10"/>
        <rFont val="Frutiger 45 Light"/>
        <family val="2"/>
      </rPr>
      <t>Women</t>
    </r>
  </si>
  <si>
    <r>
      <rPr>
        <sz val="10"/>
        <rFont val="Frutiger 45 Light"/>
        <family val="2"/>
      </rPr>
      <t>As % of average headcount, employees</t>
    </r>
  </si>
  <si>
    <r>
      <rPr>
        <sz val="10"/>
        <rFont val="Frutiger 45 Light"/>
        <family val="2"/>
      </rPr>
      <t>LA12</t>
    </r>
  </si>
  <si>
    <r>
      <rPr>
        <sz val="10"/>
        <rFont val="Frutiger 45 Light"/>
        <family val="2"/>
      </rPr>
      <t>Men</t>
    </r>
  </si>
  <si>
    <r>
      <rPr>
        <sz val="10"/>
        <rFont val="Frutiger 45 Light"/>
        <family val="2"/>
      </rPr>
      <t>As % of average headcount, FTEs</t>
    </r>
  </si>
  <si>
    <r>
      <rPr>
        <sz val="10"/>
        <rFont val="Frutiger 45 Light"/>
        <family val="2"/>
      </rPr>
      <t>LA12</t>
    </r>
  </si>
  <si>
    <r>
      <rPr>
        <sz val="10"/>
        <rFont val="Frutiger 45 Light"/>
        <family val="2"/>
      </rPr>
      <t>Women</t>
    </r>
  </si>
  <si>
    <r>
      <rPr>
        <sz val="10"/>
        <rFont val="Frutiger 45 Light"/>
        <family val="2"/>
      </rPr>
      <t>As % of average headcount, FTEs</t>
    </r>
  </si>
  <si>
    <r>
      <rPr>
        <sz val="10"/>
        <rFont val="Frutiger 45 Light"/>
        <family val="2"/>
      </rPr>
      <t>LA12</t>
    </r>
  </si>
  <si>
    <r>
      <rPr>
        <sz val="9"/>
        <rFont val="Frutiger 45 Light"/>
        <family val="2"/>
      </rPr>
      <t>1) Group in Switzerland.</t>
    </r>
  </si>
  <si>
    <r>
      <rPr>
        <u/>
        <sz val="10"/>
        <color rgb="FF0000FF"/>
        <rFont val="Frutiger 45 Light"/>
        <family val="2"/>
      </rPr>
      <t>Back</t>
    </r>
  </si>
  <si>
    <r>
      <rPr>
        <b/>
        <sz val="10"/>
        <rFont val="Frutiger 45 Light"/>
        <family val="2"/>
      </rPr>
      <t>Women in management</t>
    </r>
  </si>
  <si>
    <r>
      <rPr>
        <sz val="10"/>
        <rFont val="Frutiger 45 Light"/>
        <family val="2"/>
      </rPr>
      <t>Footnotes</t>
    </r>
  </si>
  <si>
    <r>
      <rPr>
        <sz val="10"/>
        <rFont val="Frutiger 45 Light"/>
        <family val="2"/>
      </rPr>
      <t>GRI indicator</t>
    </r>
  </si>
  <si>
    <r>
      <rPr>
        <sz val="10"/>
        <rFont val="Frutiger 45 Light"/>
        <family val="2"/>
      </rPr>
      <t>Percentage of women in management roles</t>
    </r>
  </si>
  <si>
    <r>
      <rPr>
        <sz val="10"/>
        <rFont val="Frutiger 45 Light"/>
        <family val="2"/>
      </rPr>
      <t>% in persons</t>
    </r>
  </si>
  <si>
    <r>
      <rPr>
        <sz val="10"/>
        <rFont val="Frutiger 45 Light"/>
        <family val="2"/>
      </rPr>
      <t>1, 2</t>
    </r>
  </si>
  <si>
    <r>
      <rPr>
        <sz val="10"/>
        <rFont val="Frutiger 45 Light"/>
        <family val="2"/>
      </rPr>
      <t>LA12</t>
    </r>
  </si>
  <si>
    <r>
      <rPr>
        <sz val="10"/>
        <rFont val="Frutiger 45 Light"/>
        <family val="2"/>
      </rPr>
      <t>Percentage of women in senior management posts</t>
    </r>
  </si>
  <si>
    <r>
      <rPr>
        <sz val="10"/>
        <rFont val="Frutiger 45 Light"/>
        <family val="2"/>
      </rPr>
      <t>% in persons</t>
    </r>
  </si>
  <si>
    <r>
      <rPr>
        <sz val="10"/>
        <rFont val="Frutiger 45 Light"/>
        <family val="2"/>
      </rPr>
      <t>LA12</t>
    </r>
  </si>
  <si>
    <r>
      <rPr>
        <sz val="10"/>
        <rFont val="Frutiger 45 Light"/>
        <family val="2"/>
      </rPr>
      <t>Percentage of women in middle and junior management roles</t>
    </r>
  </si>
  <si>
    <r>
      <rPr>
        <sz val="10"/>
        <rFont val="Frutiger 45 Light"/>
        <family val="2"/>
      </rPr>
      <t>% in persons</t>
    </r>
  </si>
  <si>
    <r>
      <rPr>
        <sz val="10"/>
        <rFont val="Frutiger 45 Light"/>
        <family val="2"/>
      </rPr>
      <t>LA12</t>
    </r>
  </si>
  <si>
    <r>
      <rPr>
        <sz val="10"/>
        <rFont val="Frutiger 45 Light"/>
        <family val="2"/>
      </rPr>
      <t>Percentage of women on Swiss Post Ltd Board of Directors</t>
    </r>
  </si>
  <si>
    <r>
      <rPr>
        <sz val="10"/>
        <rFont val="Frutiger 45 Light"/>
        <family val="2"/>
      </rPr>
      <t>% in persons</t>
    </r>
  </si>
  <si>
    <r>
      <rPr>
        <sz val="10"/>
        <rFont val="Frutiger 45 Light"/>
        <family val="2"/>
      </rPr>
      <t>LA12</t>
    </r>
  </si>
  <si>
    <r>
      <rPr>
        <sz val="10"/>
        <rFont val="Frutiger 45 Light"/>
        <family val="2"/>
      </rPr>
      <t>Percentage of women in Swiss Post Ltd Executive Management</t>
    </r>
  </si>
  <si>
    <r>
      <rPr>
        <sz val="10"/>
        <rFont val="Frutiger 45 Light"/>
        <family val="2"/>
      </rPr>
      <t>% in persons</t>
    </r>
  </si>
  <si>
    <r>
      <rPr>
        <sz val="10"/>
        <rFont val="Frutiger 45 Light"/>
        <family val="2"/>
      </rPr>
      <t>LA12</t>
    </r>
  </si>
  <si>
    <r>
      <rPr>
        <sz val="10"/>
        <rFont val="Frutiger 45 Light"/>
        <family val="2"/>
      </rPr>
      <t>Percentage of women on BoD, EM of Group (Swiss Post Ltd), Post CH Ltd, PostFinance Ltd and PostBus Switzerland Ltd</t>
    </r>
  </si>
  <si>
    <r>
      <rPr>
        <sz val="10"/>
        <rFont val="Frutiger 45 Light"/>
        <family val="2"/>
      </rPr>
      <t>% in persons</t>
    </r>
  </si>
  <si>
    <r>
      <rPr>
        <sz val="10"/>
        <rFont val="Frutiger 45 Light"/>
        <family val="2"/>
      </rPr>
      <t>LA12</t>
    </r>
  </si>
  <si>
    <r>
      <rPr>
        <sz val="9"/>
        <rFont val="Frutiger 45 Light"/>
        <family val="2"/>
      </rPr>
      <t>1) Group in Switzerland: data from the human resources system, currently without data on 1,528 full-time equivalents or approximately 6,052 employees of the subsidiaries Botec Boncourt SA, health care research institute AG (hcri), Tele-Trans AG, Epsilon SA, Direct Mail Company AG, Direct Mail Logistik AG, IN-Media AG, PubliBike AG and TWINT Ltd.</t>
    </r>
  </si>
  <si>
    <r>
      <rPr>
        <sz val="9"/>
        <rFont val="Frutiger 45 Light"/>
        <family val="2"/>
      </rPr>
      <t>2</t>
    </r>
    <r>
      <rPr>
        <sz val="9"/>
        <rFont val="Frutiger 45 Light"/>
        <family val="2"/>
      </rPr>
      <t>) Members of management are employees with managerial, specialist and higher-level technical/clerical roles.</t>
    </r>
  </si>
  <si>
    <r>
      <rPr>
        <u/>
        <sz val="10"/>
        <color rgb="FF0000FF"/>
        <rFont val="Frutiger 45 Light"/>
        <family val="2"/>
      </rPr>
      <t>Back</t>
    </r>
  </si>
  <si>
    <r>
      <rPr>
        <b/>
        <sz val="10"/>
        <rFont val="Frutiger 45 Light"/>
        <family val="2"/>
      </rPr>
      <t>Language diversity</t>
    </r>
  </si>
  <si>
    <r>
      <rPr>
        <sz val="10"/>
        <rFont val="Frutiger 45 Light"/>
        <family val="2"/>
      </rPr>
      <t>Footnotes</t>
    </r>
  </si>
  <si>
    <r>
      <rPr>
        <sz val="10"/>
        <rFont val="Frutiger 45 Light"/>
        <family val="2"/>
      </rPr>
      <t>GRI indicator</t>
    </r>
  </si>
  <si>
    <r>
      <rPr>
        <sz val="10"/>
        <rFont val="Frutiger 45 Light"/>
        <family val="2"/>
      </rPr>
      <t>German native speakers</t>
    </r>
  </si>
  <si>
    <r>
      <rPr>
        <sz val="10"/>
        <rFont val="Frutiger 45 Light"/>
        <family val="2"/>
      </rPr>
      <t>% of employees</t>
    </r>
  </si>
  <si>
    <r>
      <rPr>
        <sz val="10"/>
        <rFont val="Frutiger 45 Light"/>
        <family val="2"/>
      </rPr>
      <t>LA12</t>
    </r>
  </si>
  <si>
    <r>
      <rPr>
        <sz val="10"/>
        <rFont val="Frutiger 45 Light"/>
        <family val="2"/>
      </rPr>
      <t>French native speakers</t>
    </r>
  </si>
  <si>
    <r>
      <rPr>
        <sz val="10"/>
        <rFont val="Frutiger 45 Light"/>
        <family val="2"/>
      </rPr>
      <t>% of employees</t>
    </r>
  </si>
  <si>
    <r>
      <rPr>
        <sz val="10"/>
        <rFont val="Frutiger 45 Light"/>
        <family val="2"/>
      </rPr>
      <t>LA12</t>
    </r>
  </si>
  <si>
    <r>
      <rPr>
        <sz val="10"/>
        <rFont val="Frutiger 45 Light"/>
        <family val="2"/>
      </rPr>
      <t>Italian native speakers</t>
    </r>
  </si>
  <si>
    <r>
      <rPr>
        <sz val="10"/>
        <rFont val="Frutiger 45 Light"/>
        <family val="2"/>
      </rPr>
      <t>% of employees</t>
    </r>
  </si>
  <si>
    <r>
      <rPr>
        <sz val="10"/>
        <rFont val="Frutiger 45 Light"/>
        <family val="2"/>
      </rPr>
      <t>LA12</t>
    </r>
  </si>
  <si>
    <r>
      <rPr>
        <sz val="10"/>
        <rFont val="Frutiger 45 Light"/>
        <family val="2"/>
      </rPr>
      <t>Romansh native speakers</t>
    </r>
  </si>
  <si>
    <r>
      <rPr>
        <sz val="10"/>
        <rFont val="Frutiger 45 Light"/>
        <family val="2"/>
      </rPr>
      <t>% of employees</t>
    </r>
  </si>
  <si>
    <r>
      <rPr>
        <sz val="10"/>
        <rFont val="Frutiger 45 Light"/>
        <family val="2"/>
      </rPr>
      <t>LA12</t>
    </r>
  </si>
  <si>
    <r>
      <rPr>
        <sz val="10"/>
        <rFont val="Frutiger 45 Light"/>
        <family val="2"/>
      </rPr>
      <t>Other native speakers</t>
    </r>
  </si>
  <si>
    <r>
      <rPr>
        <sz val="10"/>
        <rFont val="Frutiger 45 Light"/>
        <family val="2"/>
      </rPr>
      <t>% of employees</t>
    </r>
  </si>
  <si>
    <r>
      <rPr>
        <sz val="10"/>
        <rFont val="Frutiger 45 Light"/>
        <family val="2"/>
      </rPr>
      <t>LA12</t>
    </r>
  </si>
  <si>
    <r>
      <rPr>
        <sz val="9"/>
        <rFont val="Frutiger 45 Light"/>
        <family val="2"/>
      </rPr>
      <t>1) Group in Switzerland: data from the human resources system, currently without data on 1,528 full-time equivalents or approximately 6,052 employees of the subsidiaries Botec Boncourt SA, health care research institute AG (hcri), Tele-Trans AG, Epsilon SA, Direct Mail Company AG, Direct Mail Logistik AG, IN-Media AG, PubliBike AG and TWINT Ltd.</t>
    </r>
  </si>
  <si>
    <r>
      <rPr>
        <u/>
        <sz val="10"/>
        <color rgb="FF0000FF"/>
        <rFont val="Frutiger 45 Light"/>
        <family val="2"/>
      </rPr>
      <t>Back</t>
    </r>
  </si>
  <si>
    <r>
      <rPr>
        <b/>
        <sz val="10"/>
        <rFont val="Frutiger 45 Light"/>
        <family val="2"/>
      </rPr>
      <t>Nationality</t>
    </r>
  </si>
  <si>
    <r>
      <rPr>
        <sz val="10"/>
        <rFont val="Frutiger 45 Light"/>
        <family val="2"/>
      </rPr>
      <t>Footnotes</t>
    </r>
  </si>
  <si>
    <r>
      <rPr>
        <sz val="10"/>
        <rFont val="Frutiger 45 Light"/>
        <family val="2"/>
      </rPr>
      <t>GRI indicator</t>
    </r>
  </si>
  <si>
    <r>
      <rPr>
        <sz val="10"/>
        <rFont val="Frutiger 45 Light"/>
        <family val="2"/>
      </rPr>
      <t>Switzerland</t>
    </r>
  </si>
  <si>
    <r>
      <rPr>
        <sz val="10"/>
        <rFont val="Frutiger 45 Light"/>
        <family val="2"/>
      </rPr>
      <t>% of employees</t>
    </r>
  </si>
  <si>
    <r>
      <rPr>
        <sz val="10"/>
        <rFont val="Frutiger 45 Light"/>
        <family val="2"/>
      </rPr>
      <t>LA12</t>
    </r>
  </si>
  <si>
    <r>
      <rPr>
        <sz val="10"/>
        <rFont val="Frutiger 45 Light"/>
        <family val="2"/>
      </rPr>
      <t>Abroad</t>
    </r>
  </si>
  <si>
    <r>
      <rPr>
        <sz val="10"/>
        <rFont val="Frutiger 45 Light"/>
        <family val="2"/>
      </rPr>
      <t>% of employees</t>
    </r>
  </si>
  <si>
    <r>
      <rPr>
        <sz val="10"/>
        <rFont val="Frutiger 45 Light"/>
        <family val="2"/>
      </rPr>
      <t>LA12</t>
    </r>
  </si>
  <si>
    <r>
      <rPr>
        <sz val="10"/>
        <rFont val="Frutiger 45 Light"/>
        <family val="2"/>
      </rPr>
      <t xml:space="preserve">   Italy</t>
    </r>
  </si>
  <si>
    <r>
      <rPr>
        <sz val="10"/>
        <rFont val="Frutiger 45 Light"/>
        <family val="2"/>
      </rPr>
      <t>% of employees</t>
    </r>
  </si>
  <si>
    <r>
      <rPr>
        <sz val="10"/>
        <rFont val="Frutiger 45 Light"/>
        <family val="2"/>
      </rPr>
      <t>LA12</t>
    </r>
  </si>
  <si>
    <r>
      <rPr>
        <sz val="10"/>
        <rFont val="Frutiger 45 Light"/>
        <family val="2"/>
      </rPr>
      <t xml:space="preserve">   Germany</t>
    </r>
  </si>
  <si>
    <r>
      <rPr>
        <sz val="10"/>
        <rFont val="Frutiger 45 Light"/>
        <family val="2"/>
      </rPr>
      <t>% of employees</t>
    </r>
  </si>
  <si>
    <r>
      <rPr>
        <sz val="10"/>
        <rFont val="Frutiger 45 Light"/>
        <family val="2"/>
      </rPr>
      <t>LA12</t>
    </r>
  </si>
  <si>
    <r>
      <rPr>
        <sz val="10"/>
        <rFont val="Frutiger 45 Light"/>
        <family val="2"/>
      </rPr>
      <t xml:space="preserve">   Spain</t>
    </r>
  </si>
  <si>
    <r>
      <rPr>
        <sz val="10"/>
        <rFont val="Frutiger 45 Light"/>
        <family val="2"/>
      </rPr>
      <t>% of employees</t>
    </r>
  </si>
  <si>
    <r>
      <rPr>
        <sz val="10"/>
        <rFont val="Frutiger 45 Light"/>
        <family val="2"/>
      </rPr>
      <t>LA12</t>
    </r>
  </si>
  <si>
    <r>
      <rPr>
        <sz val="10"/>
        <rFont val="Frutiger 45 Light"/>
        <family val="2"/>
      </rPr>
      <t>Portugal</t>
    </r>
  </si>
  <si>
    <r>
      <rPr>
        <sz val="10"/>
        <rFont val="Frutiger 45 Light"/>
        <family val="2"/>
      </rPr>
      <t>% of employees</t>
    </r>
  </si>
  <si>
    <r>
      <rPr>
        <sz val="10"/>
        <rFont val="Frutiger 45 Light"/>
        <family val="2"/>
      </rPr>
      <t>LA12</t>
    </r>
  </si>
  <si>
    <r>
      <rPr>
        <sz val="10"/>
        <rFont val="Frutiger 45 Light"/>
        <family val="2"/>
      </rPr>
      <t xml:space="preserve">   Turkey</t>
    </r>
  </si>
  <si>
    <r>
      <rPr>
        <sz val="10"/>
        <rFont val="Frutiger 45 Light"/>
        <family val="2"/>
      </rPr>
      <t>% of employees</t>
    </r>
  </si>
  <si>
    <r>
      <rPr>
        <sz val="10"/>
        <rFont val="Frutiger 45 Light"/>
        <family val="2"/>
      </rPr>
      <t>LA12</t>
    </r>
  </si>
  <si>
    <r>
      <rPr>
        <sz val="10"/>
        <rFont val="Frutiger 45 Light"/>
        <family val="2"/>
      </rPr>
      <t xml:space="preserve">   France</t>
    </r>
  </si>
  <si>
    <r>
      <rPr>
        <sz val="10"/>
        <rFont val="Frutiger 45 Light"/>
        <family val="2"/>
      </rPr>
      <t>% of employees</t>
    </r>
  </si>
  <si>
    <r>
      <rPr>
        <sz val="10"/>
        <rFont val="Frutiger 45 Light"/>
        <family val="2"/>
      </rPr>
      <t>LA12</t>
    </r>
  </si>
  <si>
    <r>
      <rPr>
        <sz val="10"/>
        <rFont val="Frutiger 45 Light"/>
        <family val="2"/>
      </rPr>
      <t xml:space="preserve">   Other countries</t>
    </r>
  </si>
  <si>
    <r>
      <rPr>
        <sz val="10"/>
        <rFont val="Frutiger 45 Light"/>
        <family val="2"/>
      </rPr>
      <t>% of employees</t>
    </r>
  </si>
  <si>
    <r>
      <rPr>
        <sz val="10"/>
        <rFont val="Frutiger 45 Light"/>
        <family val="2"/>
      </rPr>
      <t>LA12</t>
    </r>
  </si>
  <si>
    <r>
      <rPr>
        <sz val="10"/>
        <rFont val="Frutiger 45 Light"/>
        <family val="2"/>
      </rPr>
      <t>Nationalities represented</t>
    </r>
  </si>
  <si>
    <r>
      <rPr>
        <sz val="10"/>
        <rFont val="Frutiger 45 Light"/>
        <family val="2"/>
      </rPr>
      <t>Number</t>
    </r>
  </si>
  <si>
    <r>
      <rPr>
        <sz val="10"/>
        <rFont val="Frutiger 45 Light"/>
        <family val="2"/>
      </rPr>
      <t>LA12</t>
    </r>
  </si>
  <si>
    <r>
      <rPr>
        <sz val="9"/>
        <rFont val="Frutiger 45 Light"/>
        <family val="2"/>
      </rPr>
      <t>1) Group in Switzerland: data from the human resources system, currently without data on 1,528 full-time equivalents or approximately 6,052 employees of the subsidiaries Botec Boncourt SA, health care research institute AG (hcri), Tele-Trans AG, Epsilon SA, Direct Mail Company AG, Direct Mail Logistik AG, IN-Media AG, PubliBike AG and TWINT Ltd.</t>
    </r>
  </si>
  <si>
    <r>
      <rPr>
        <u/>
        <sz val="10"/>
        <color rgb="FF0000FF"/>
        <rFont val="Frutiger 45 Light"/>
        <family val="2"/>
      </rPr>
      <t>Back</t>
    </r>
  </si>
  <si>
    <r>
      <rPr>
        <b/>
        <sz val="10"/>
        <rFont val="Frutiger 45 Light"/>
        <family val="2"/>
      </rPr>
      <t>Demographics (age distribution)</t>
    </r>
  </si>
  <si>
    <r>
      <rPr>
        <sz val="10"/>
        <rFont val="Frutiger 45 Light"/>
        <family val="2"/>
      </rPr>
      <t>Footnotes</t>
    </r>
  </si>
  <si>
    <r>
      <rPr>
        <sz val="10"/>
        <rFont val="Frutiger 45 Light"/>
        <family val="2"/>
      </rPr>
      <t>GRI indicator</t>
    </r>
  </si>
  <si>
    <r>
      <rPr>
        <b/>
        <sz val="10"/>
        <rFont val="Frutiger 45 Light"/>
        <family val="2"/>
      </rPr>
      <t>Age group</t>
    </r>
  </si>
  <si>
    <r>
      <rPr>
        <sz val="10"/>
        <rFont val="Frutiger 45 Light"/>
        <family val="2"/>
      </rPr>
      <t>Under 20</t>
    </r>
  </si>
  <si>
    <r>
      <rPr>
        <sz val="10"/>
        <rFont val="Frutiger 45 Light"/>
        <family val="2"/>
      </rPr>
      <t>As % of average headcount, employees</t>
    </r>
  </si>
  <si>
    <r>
      <rPr>
        <sz val="10"/>
        <rFont val="Frutiger 45 Light"/>
        <family val="2"/>
      </rPr>
      <t>LA12</t>
    </r>
  </si>
  <si>
    <r>
      <rPr>
        <sz val="10"/>
        <rFont val="Frutiger 45 Light"/>
        <family val="2"/>
      </rPr>
      <t>20–29</t>
    </r>
  </si>
  <si>
    <r>
      <rPr>
        <sz val="10"/>
        <rFont val="Frutiger 45 Light"/>
        <family val="2"/>
      </rPr>
      <t>As % of average headcount, employees</t>
    </r>
  </si>
  <si>
    <r>
      <rPr>
        <sz val="10"/>
        <rFont val="Frutiger 45 Light"/>
        <family val="2"/>
      </rPr>
      <t>LA12</t>
    </r>
  </si>
  <si>
    <r>
      <rPr>
        <sz val="10"/>
        <rFont val="Frutiger 45 Light"/>
        <family val="2"/>
      </rPr>
      <t>30–39</t>
    </r>
  </si>
  <si>
    <r>
      <rPr>
        <sz val="10"/>
        <rFont val="Frutiger 45 Light"/>
        <family val="2"/>
      </rPr>
      <t>As % of average headcount, employees</t>
    </r>
  </si>
  <si>
    <r>
      <rPr>
        <sz val="10"/>
        <rFont val="Frutiger 45 Light"/>
        <family val="2"/>
      </rPr>
      <t>LA12</t>
    </r>
  </si>
  <si>
    <r>
      <rPr>
        <sz val="10"/>
        <rFont val="Frutiger 45 Light"/>
        <family val="2"/>
      </rPr>
      <t>40–49</t>
    </r>
  </si>
  <si>
    <r>
      <rPr>
        <sz val="10"/>
        <rFont val="Frutiger 45 Light"/>
        <family val="2"/>
      </rPr>
      <t>As % of average headcount, employees</t>
    </r>
  </si>
  <si>
    <r>
      <rPr>
        <sz val="10"/>
        <rFont val="Frutiger 45 Light"/>
        <family val="2"/>
      </rPr>
      <t>LA12</t>
    </r>
  </si>
  <si>
    <r>
      <rPr>
        <sz val="10"/>
        <rFont val="Frutiger 45 Light"/>
        <family val="2"/>
      </rPr>
      <t>50–59</t>
    </r>
  </si>
  <si>
    <r>
      <rPr>
        <sz val="10"/>
        <rFont val="Frutiger 45 Light"/>
        <family val="2"/>
      </rPr>
      <t>As % of average headcount, employees</t>
    </r>
  </si>
  <si>
    <r>
      <rPr>
        <sz val="10"/>
        <rFont val="Frutiger 45 Light"/>
        <family val="2"/>
      </rPr>
      <t>LA12</t>
    </r>
  </si>
  <si>
    <r>
      <rPr>
        <sz val="10"/>
        <rFont val="Frutiger 45 Light"/>
        <family val="2"/>
      </rPr>
      <t>60 and older</t>
    </r>
  </si>
  <si>
    <r>
      <rPr>
        <sz val="10"/>
        <rFont val="Frutiger 45 Light"/>
        <family val="2"/>
      </rPr>
      <t>As % of average headcount, employees</t>
    </r>
  </si>
  <si>
    <r>
      <rPr>
        <sz val="10"/>
        <rFont val="Frutiger 45 Light"/>
        <family val="2"/>
      </rPr>
      <t>LA12</t>
    </r>
  </si>
  <si>
    <r>
      <rPr>
        <sz val="10"/>
        <rFont val="Frutiger 45 Light"/>
        <family val="2"/>
      </rPr>
      <t>Average age</t>
    </r>
  </si>
  <si>
    <r>
      <rPr>
        <sz val="10"/>
        <rFont val="Frutiger 45 Light"/>
        <family val="2"/>
      </rPr>
      <t>Years</t>
    </r>
  </si>
  <si>
    <r>
      <rPr>
        <sz val="10"/>
        <rFont val="Frutiger 45 Light"/>
        <family val="2"/>
      </rPr>
      <t>LA12</t>
    </r>
  </si>
  <si>
    <r>
      <rPr>
        <sz val="9"/>
        <rFont val="Frutiger 45 Light"/>
        <family val="2"/>
      </rPr>
      <t>1) Group in Switzerland: data from the human resources system, currently without data on 1,528 full-time equivalents or approximately 6,052 employees of the subsidiaries Botec Boncourt SA, health care research institute AG (hcri), Tele-Trans AG, Epsilon SA, Direct Mail Company AG, Direct Mail Logistik AG, IN-Media AG, PubliBike AG and TWINT Ltd.</t>
    </r>
  </si>
  <si>
    <r>
      <rPr>
        <u/>
        <sz val="10"/>
        <color rgb="FF0000FF"/>
        <rFont val="Frutiger 45 Light"/>
        <family val="2"/>
      </rPr>
      <t>Back</t>
    </r>
  </si>
  <si>
    <r>
      <rPr>
        <b/>
        <sz val="10"/>
        <rFont val="Frutiger 45 Light"/>
        <family val="2"/>
      </rPr>
      <t>Part-time</t>
    </r>
  </si>
  <si>
    <r>
      <rPr>
        <sz val="10"/>
        <rFont val="Frutiger 45 Light"/>
        <family val="2"/>
      </rPr>
      <t>Footnotes</t>
    </r>
  </si>
  <si>
    <r>
      <rPr>
        <sz val="10"/>
        <rFont val="Frutiger 45 Light"/>
        <family val="2"/>
      </rPr>
      <t>GRI indicator</t>
    </r>
  </si>
  <si>
    <r>
      <rPr>
        <b/>
        <sz val="10"/>
        <rFont val="Frutiger 45 Light"/>
        <family val="2"/>
      </rPr>
      <t>Level of employment</t>
    </r>
  </si>
  <si>
    <r>
      <rPr>
        <sz val="10"/>
        <rFont val="Frutiger 45 Light"/>
        <family val="2"/>
      </rPr>
      <t>Less than 50% of regular working hours, total</t>
    </r>
  </si>
  <si>
    <r>
      <rPr>
        <sz val="10"/>
        <rFont val="Frutiger 45 Light"/>
        <family val="2"/>
      </rPr>
      <t>%</t>
    </r>
  </si>
  <si>
    <r>
      <rPr>
        <sz val="10"/>
        <rFont val="Frutiger 45 Light"/>
        <family val="2"/>
      </rPr>
      <t>LA1</t>
    </r>
  </si>
  <si>
    <r>
      <rPr>
        <sz val="10"/>
        <rFont val="Frutiger 45 Light"/>
        <family val="2"/>
      </rPr>
      <t>50% to 89% of regular working hours, total</t>
    </r>
  </si>
  <si>
    <r>
      <rPr>
        <sz val="10"/>
        <rFont val="Frutiger 45 Light"/>
        <family val="2"/>
      </rPr>
      <t>%</t>
    </r>
  </si>
  <si>
    <r>
      <rPr>
        <sz val="10"/>
        <rFont val="Frutiger 45 Light"/>
        <family val="2"/>
      </rPr>
      <t>LA1</t>
    </r>
  </si>
  <si>
    <r>
      <rPr>
        <sz val="10"/>
        <rFont val="Frutiger 45 Light"/>
        <family val="2"/>
      </rPr>
      <t>90% of regular working hours and over (full time), total</t>
    </r>
  </si>
  <si>
    <r>
      <rPr>
        <sz val="10"/>
        <rFont val="Frutiger 45 Light"/>
        <family val="2"/>
      </rPr>
      <t>%</t>
    </r>
  </si>
  <si>
    <r>
      <rPr>
        <sz val="10"/>
        <rFont val="Frutiger 45 Light"/>
        <family val="2"/>
      </rPr>
      <t>LA1</t>
    </r>
  </si>
  <si>
    <r>
      <rPr>
        <b/>
        <sz val="10"/>
        <rFont val="Frutiger 45 Light"/>
        <family val="2"/>
      </rPr>
      <t>Level of employment, men</t>
    </r>
  </si>
  <si>
    <r>
      <rPr>
        <sz val="10"/>
        <rFont val="Frutiger 45 Light"/>
        <family val="2"/>
      </rPr>
      <t>Less than 50% of regular working hours, men</t>
    </r>
  </si>
  <si>
    <r>
      <rPr>
        <sz val="10"/>
        <rFont val="Frutiger 45 Light"/>
        <family val="2"/>
      </rPr>
      <t>%</t>
    </r>
  </si>
  <si>
    <r>
      <rPr>
        <sz val="10"/>
        <rFont val="Frutiger 45 Light"/>
        <family val="2"/>
      </rPr>
      <t>LA1</t>
    </r>
  </si>
  <si>
    <r>
      <rPr>
        <sz val="10"/>
        <rFont val="Frutiger 45 Light"/>
        <family val="2"/>
      </rPr>
      <t>50% to 89% of regular working hours, men</t>
    </r>
  </si>
  <si>
    <r>
      <rPr>
        <sz val="10"/>
        <rFont val="Frutiger 45 Light"/>
        <family val="2"/>
      </rPr>
      <t>%</t>
    </r>
  </si>
  <si>
    <r>
      <rPr>
        <sz val="10"/>
        <rFont val="Frutiger 45 Light"/>
        <family val="2"/>
      </rPr>
      <t>LA1</t>
    </r>
  </si>
  <si>
    <r>
      <rPr>
        <sz val="10"/>
        <rFont val="Frutiger 45 Light"/>
        <family val="2"/>
      </rPr>
      <t>90% of regular working hours and over (full time), men</t>
    </r>
  </si>
  <si>
    <r>
      <rPr>
        <sz val="10"/>
        <rFont val="Frutiger 45 Light"/>
        <family val="2"/>
      </rPr>
      <t>%</t>
    </r>
  </si>
  <si>
    <r>
      <rPr>
        <sz val="10"/>
        <rFont val="Frutiger 45 Light"/>
        <family val="2"/>
      </rPr>
      <t>LA1</t>
    </r>
  </si>
  <si>
    <r>
      <rPr>
        <sz val="10"/>
        <rFont val="Frutiger 45 Light"/>
        <family val="2"/>
      </rPr>
      <t>LA1</t>
    </r>
  </si>
  <si>
    <r>
      <rPr>
        <b/>
        <sz val="10"/>
        <rFont val="Frutiger 45 Light"/>
        <family val="2"/>
      </rPr>
      <t>Level of employment, women</t>
    </r>
  </si>
  <si>
    <r>
      <rPr>
        <sz val="10"/>
        <rFont val="Frutiger 45 Light"/>
        <family val="2"/>
      </rPr>
      <t>Less than 50% of regular working hours, women</t>
    </r>
  </si>
  <si>
    <r>
      <rPr>
        <sz val="10"/>
        <rFont val="Frutiger 45 Light"/>
        <family val="2"/>
      </rPr>
      <t>%</t>
    </r>
  </si>
  <si>
    <r>
      <rPr>
        <sz val="10"/>
        <rFont val="Frutiger 45 Light"/>
        <family val="2"/>
      </rPr>
      <t>LA1</t>
    </r>
  </si>
  <si>
    <r>
      <rPr>
        <sz val="10"/>
        <rFont val="Frutiger 45 Light"/>
        <family val="2"/>
      </rPr>
      <t>50% to 89% of regular working hours, women</t>
    </r>
  </si>
  <si>
    <r>
      <rPr>
        <sz val="10"/>
        <rFont val="Frutiger 45 Light"/>
        <family val="2"/>
      </rPr>
      <t>%</t>
    </r>
  </si>
  <si>
    <r>
      <rPr>
        <sz val="10"/>
        <rFont val="Frutiger 45 Light"/>
        <family val="2"/>
      </rPr>
      <t>LA1</t>
    </r>
  </si>
  <si>
    <r>
      <rPr>
        <sz val="10"/>
        <rFont val="Frutiger 45 Light"/>
        <family val="2"/>
      </rPr>
      <t>90% of regular working hours and over (full time), women</t>
    </r>
  </si>
  <si>
    <r>
      <rPr>
        <sz val="10"/>
        <rFont val="Frutiger 45 Light"/>
        <family val="2"/>
      </rPr>
      <t>%</t>
    </r>
  </si>
  <si>
    <r>
      <rPr>
        <sz val="10"/>
        <rFont val="Frutiger 45 Light"/>
        <family val="2"/>
      </rPr>
      <t>LA1</t>
    </r>
  </si>
  <si>
    <r>
      <rPr>
        <b/>
        <sz val="10"/>
        <rFont val="Frutiger 45 Light"/>
        <family val="2"/>
      </rPr>
      <t>Part-time working within management</t>
    </r>
  </si>
  <si>
    <r>
      <rPr>
        <sz val="10"/>
        <rFont val="Frutiger 45 Light"/>
        <family val="2"/>
      </rPr>
      <t>Less than 90% of regular working hours, management</t>
    </r>
  </si>
  <si>
    <r>
      <rPr>
        <sz val="10"/>
        <rFont val="Frutiger 45 Light"/>
        <family val="2"/>
      </rPr>
      <t>%</t>
    </r>
  </si>
  <si>
    <r>
      <rPr>
        <sz val="10"/>
        <rFont val="Frutiger 45 Light"/>
        <family val="2"/>
      </rPr>
      <t>1, 2</t>
    </r>
  </si>
  <si>
    <r>
      <rPr>
        <sz val="10"/>
        <rFont val="Frutiger 45 Light"/>
        <family val="2"/>
      </rPr>
      <t>LA1</t>
    </r>
  </si>
  <si>
    <r>
      <rPr>
        <sz val="10"/>
        <rFont val="Frutiger 45 Light"/>
        <family val="2"/>
      </rPr>
      <t>Less than 90% of regular working hours, management, men</t>
    </r>
  </si>
  <si>
    <r>
      <rPr>
        <sz val="10"/>
        <rFont val="Frutiger 45 Light"/>
        <family val="2"/>
      </rPr>
      <t>%</t>
    </r>
  </si>
  <si>
    <r>
      <rPr>
        <sz val="10"/>
        <rFont val="Frutiger 45 Light"/>
        <family val="2"/>
      </rPr>
      <t>1, 2</t>
    </r>
  </si>
  <si>
    <r>
      <rPr>
        <sz val="10"/>
        <rFont val="Frutiger 45 Light"/>
        <family val="2"/>
      </rPr>
      <t>LA1</t>
    </r>
  </si>
  <si>
    <r>
      <rPr>
        <sz val="10"/>
        <rFont val="Frutiger 45 Light"/>
        <family val="2"/>
      </rPr>
      <t>Less than 90% of regular working hours, management, women</t>
    </r>
  </si>
  <si>
    <r>
      <rPr>
        <sz val="10"/>
        <rFont val="Frutiger 45 Light"/>
        <family val="2"/>
      </rPr>
      <t>%</t>
    </r>
  </si>
  <si>
    <r>
      <rPr>
        <sz val="10"/>
        <rFont val="Frutiger 45 Light"/>
        <family val="2"/>
      </rPr>
      <t>1, 2</t>
    </r>
  </si>
  <si>
    <r>
      <rPr>
        <sz val="10"/>
        <rFont val="Frutiger 45 Light"/>
        <family val="2"/>
      </rPr>
      <t>LA1</t>
    </r>
  </si>
  <si>
    <r>
      <rPr>
        <sz val="9"/>
        <rFont val="Frutiger 45 Light"/>
        <family val="2"/>
      </rPr>
      <t>1) Group in Switzerland: data from the human resources system, currently without data on 1,528 full-time equivalents or approximately 6,052 employees of the subsidiaries Botec Boncourt SA, health care research institute AG (hcri), Tele-Trans AG, Epsilon SA, Direct Mail Company AG, Direct Mail Logistik AG, IN-Media AG, PubliBike AG and TWINT Ltd.</t>
    </r>
  </si>
  <si>
    <r>
      <rPr>
        <sz val="9"/>
        <rFont val="Frutiger 45 Light"/>
        <family val="2"/>
      </rPr>
      <t>2</t>
    </r>
    <r>
      <rPr>
        <sz val="9"/>
        <rFont val="Frutiger 45 Light"/>
        <family val="2"/>
      </rPr>
      <t>) Members of management are employees with managerial, specialist and higher-level technical/clerical roles.</t>
    </r>
  </si>
  <si>
    <r>
      <rPr>
        <u/>
        <sz val="10"/>
        <color rgb="FF0000FF"/>
        <rFont val="Frutiger 45 Light"/>
        <family val="2"/>
      </rPr>
      <t>Back</t>
    </r>
  </si>
  <si>
    <r>
      <rPr>
        <b/>
        <sz val="10"/>
        <rFont val="Frutiger 45 Light"/>
        <family val="2"/>
      </rPr>
      <t>Health management</t>
    </r>
  </si>
  <si>
    <r>
      <rPr>
        <sz val="10"/>
        <rFont val="Frutiger 45 Light"/>
        <family val="2"/>
      </rPr>
      <t>Footnotes</t>
    </r>
  </si>
  <si>
    <r>
      <rPr>
        <sz val="10"/>
        <rFont val="Frutiger 45 Light"/>
        <family val="2"/>
      </rPr>
      <t>GRI indicator</t>
    </r>
  </si>
  <si>
    <r>
      <rPr>
        <b/>
        <sz val="10"/>
        <rFont val="Frutiger 45 Light"/>
        <family val="2"/>
      </rPr>
      <t>Accidents</t>
    </r>
  </si>
  <si>
    <r>
      <rPr>
        <sz val="10"/>
        <rFont val="Frutiger 45 Light"/>
        <family val="2"/>
      </rPr>
      <t>Occupational accidents</t>
    </r>
  </si>
  <si>
    <r>
      <rPr>
        <sz val="10"/>
        <rFont val="Frutiger 45 Light"/>
        <family val="2"/>
      </rPr>
      <t>Number per 100 FTEs</t>
    </r>
  </si>
  <si>
    <r>
      <rPr>
        <sz val="10"/>
        <rFont val="Frutiger 45 Light"/>
        <family val="2"/>
      </rPr>
      <t>1, 2</t>
    </r>
  </si>
  <si>
    <r>
      <rPr>
        <sz val="10"/>
        <rFont val="Frutiger 45 Light"/>
        <family val="2"/>
      </rPr>
      <t>LA6</t>
    </r>
  </si>
  <si>
    <r>
      <rPr>
        <sz val="10"/>
        <rFont val="Frutiger 45 Light"/>
        <family val="2"/>
      </rPr>
      <t>Occupational accidents, PostMail</t>
    </r>
  </si>
  <si>
    <r>
      <rPr>
        <sz val="10"/>
        <rFont val="Frutiger 45 Light"/>
        <family val="2"/>
      </rPr>
      <t>Number per 100 FTEs</t>
    </r>
  </si>
  <si>
    <r>
      <rPr>
        <sz val="10"/>
        <rFont val="Frutiger 45 Light"/>
        <family val="2"/>
      </rPr>
      <t>1, 2</t>
    </r>
  </si>
  <si>
    <r>
      <rPr>
        <sz val="10"/>
        <rFont val="Frutiger 45 Light"/>
        <family val="2"/>
      </rPr>
      <t>LA6</t>
    </r>
  </si>
  <si>
    <r>
      <rPr>
        <sz val="10"/>
        <rFont val="Frutiger 45 Light"/>
        <family val="2"/>
      </rPr>
      <t xml:space="preserve">Occupational accidents, PostLogistics </t>
    </r>
  </si>
  <si>
    <r>
      <rPr>
        <sz val="10"/>
        <rFont val="Frutiger 45 Light"/>
        <family val="2"/>
      </rPr>
      <t>Number per 100 FTEs</t>
    </r>
  </si>
  <si>
    <r>
      <rPr>
        <sz val="10"/>
        <rFont val="Frutiger 45 Light"/>
        <family val="2"/>
      </rPr>
      <t>1, 2</t>
    </r>
  </si>
  <si>
    <r>
      <rPr>
        <sz val="10"/>
        <rFont val="Frutiger 45 Light"/>
        <family val="2"/>
      </rPr>
      <t>LA6</t>
    </r>
  </si>
  <si>
    <r>
      <rPr>
        <sz val="10"/>
        <rFont val="Frutiger 45 Light"/>
        <family val="2"/>
      </rPr>
      <t>Occupational accidents, Post Offices &amp; Sales</t>
    </r>
  </si>
  <si>
    <r>
      <rPr>
        <sz val="10"/>
        <rFont val="Frutiger 45 Light"/>
        <family val="2"/>
      </rPr>
      <t>Number per 100 FTEs</t>
    </r>
  </si>
  <si>
    <r>
      <rPr>
        <sz val="10"/>
        <rFont val="Frutiger 45 Light"/>
        <family val="2"/>
      </rPr>
      <t>1, 2</t>
    </r>
  </si>
  <si>
    <r>
      <rPr>
        <sz val="10"/>
        <rFont val="Frutiger 45 Light"/>
        <family val="2"/>
      </rPr>
      <t>LA6</t>
    </r>
  </si>
  <si>
    <r>
      <rPr>
        <sz val="10"/>
        <rFont val="Frutiger 45 Light"/>
        <family val="2"/>
      </rPr>
      <t>Occupational accidents, PostFinance</t>
    </r>
  </si>
  <si>
    <r>
      <rPr>
        <sz val="10"/>
        <rFont val="Frutiger 45 Light"/>
        <family val="2"/>
      </rPr>
      <t>Number per 100 FTEs</t>
    </r>
  </si>
  <si>
    <r>
      <rPr>
        <sz val="10"/>
        <rFont val="Frutiger 45 Light"/>
        <family val="2"/>
      </rPr>
      <t>1, 2</t>
    </r>
  </si>
  <si>
    <r>
      <rPr>
        <sz val="10"/>
        <rFont val="Frutiger 45 Light"/>
        <family val="2"/>
      </rPr>
      <t>LA6</t>
    </r>
  </si>
  <si>
    <r>
      <rPr>
        <sz val="10"/>
        <rFont val="Frutiger 45 Light"/>
        <family val="2"/>
      </rPr>
      <t>Occupational accidents, PostBus</t>
    </r>
  </si>
  <si>
    <r>
      <rPr>
        <sz val="10"/>
        <rFont val="Frutiger 45 Light"/>
        <family val="2"/>
      </rPr>
      <t>Number per 100 FTEs</t>
    </r>
  </si>
  <si>
    <r>
      <rPr>
        <sz val="10"/>
        <rFont val="Frutiger 45 Light"/>
        <family val="2"/>
      </rPr>
      <t>1, 2</t>
    </r>
  </si>
  <si>
    <r>
      <rPr>
        <sz val="10"/>
        <rFont val="Frutiger 45 Light"/>
        <family val="2"/>
      </rPr>
      <t>LA6</t>
    </r>
  </si>
  <si>
    <r>
      <rPr>
        <sz val="10"/>
        <rFont val="Frutiger 45 Light"/>
        <family val="2"/>
      </rPr>
      <t>Occupational accidents, Swiss Post International</t>
    </r>
  </si>
  <si>
    <r>
      <rPr>
        <sz val="10"/>
        <rFont val="Frutiger 45 Light"/>
        <family val="2"/>
      </rPr>
      <t>Number per 100 FTEs</t>
    </r>
  </si>
  <si>
    <r>
      <rPr>
        <sz val="10"/>
        <rFont val="Frutiger 45 Light"/>
        <family val="2"/>
      </rPr>
      <t>1, 2, 4</t>
    </r>
  </si>
  <si>
    <r>
      <rPr>
        <sz val="10"/>
        <rFont val="Frutiger 45 Light"/>
        <family val="2"/>
      </rPr>
      <t>LA6</t>
    </r>
  </si>
  <si>
    <r>
      <rPr>
        <sz val="10"/>
        <rFont val="Frutiger 45 Light"/>
        <family val="2"/>
      </rPr>
      <t>Occupational accidents, Swiss Post Solutions</t>
    </r>
  </si>
  <si>
    <r>
      <rPr>
        <sz val="10"/>
        <rFont val="Frutiger 45 Light"/>
        <family val="2"/>
      </rPr>
      <t>Number per 100 FTEs</t>
    </r>
  </si>
  <si>
    <r>
      <rPr>
        <sz val="10"/>
        <rFont val="Frutiger 45 Light"/>
        <family val="2"/>
      </rPr>
      <t>1, 2, 3</t>
    </r>
  </si>
  <si>
    <r>
      <rPr>
        <sz val="10"/>
        <rFont val="Frutiger 45 Light"/>
        <family val="2"/>
      </rPr>
      <t>LA6</t>
    </r>
  </si>
  <si>
    <r>
      <rPr>
        <sz val="10"/>
        <rFont val="Frutiger 45 Light"/>
        <family val="2"/>
      </rPr>
      <t>Occupational accidents with fatalities</t>
    </r>
  </si>
  <si>
    <r>
      <rPr>
        <sz val="10"/>
        <rFont val="Frutiger 45 Light"/>
        <family val="2"/>
      </rPr>
      <t>Number</t>
    </r>
  </si>
  <si>
    <r>
      <rPr>
        <sz val="10"/>
        <rFont val="Frutiger 45 Light"/>
        <family val="2"/>
      </rPr>
      <t>LA6</t>
    </r>
  </si>
  <si>
    <r>
      <rPr>
        <sz val="10"/>
        <rFont val="Frutiger 45 Light"/>
        <family val="2"/>
      </rPr>
      <t xml:space="preserve">Non-occupational accidents   </t>
    </r>
  </si>
  <si>
    <r>
      <rPr>
        <sz val="10"/>
        <rFont val="Frutiger 45 Light"/>
        <family val="2"/>
      </rPr>
      <t>Number per 100 FTEs</t>
    </r>
  </si>
  <si>
    <r>
      <rPr>
        <sz val="10"/>
        <rFont val="Frutiger 45 Light"/>
        <family val="2"/>
      </rPr>
      <t>1, 2</t>
    </r>
  </si>
  <si>
    <r>
      <rPr>
        <sz val="10"/>
        <rFont val="Frutiger 45 Light"/>
        <family val="2"/>
      </rPr>
      <t>LA6</t>
    </r>
  </si>
  <si>
    <r>
      <rPr>
        <b/>
        <sz val="10"/>
        <rFont val="Frutiger 45 Light"/>
        <family val="2"/>
      </rPr>
      <t>Costs incurred as a result of accidents</t>
    </r>
  </si>
  <si>
    <r>
      <rPr>
        <sz val="10"/>
        <rFont val="Frutiger 45 Light"/>
        <family val="2"/>
      </rPr>
      <t>Occupational accidents</t>
    </r>
  </si>
  <si>
    <r>
      <rPr>
        <sz val="10"/>
        <rFont val="Frutiger 45 Light"/>
        <family val="2"/>
      </rPr>
      <t>CHF million</t>
    </r>
  </si>
  <si>
    <r>
      <rPr>
        <sz val="10"/>
        <rFont val="Frutiger 45 Light"/>
        <family val="2"/>
      </rPr>
      <t>2, 5</t>
    </r>
  </si>
  <si>
    <r>
      <rPr>
        <sz val="10"/>
        <rFont val="Frutiger 45 Light"/>
        <family val="2"/>
      </rPr>
      <t>LA6</t>
    </r>
  </si>
  <si>
    <r>
      <rPr>
        <sz val="10"/>
        <rFont val="Frutiger 45 Light"/>
        <family val="2"/>
      </rPr>
      <t>Non-occupational accidents</t>
    </r>
  </si>
  <si>
    <r>
      <rPr>
        <sz val="10"/>
        <rFont val="Frutiger 45 Light"/>
        <family val="2"/>
      </rPr>
      <t>CHF million</t>
    </r>
  </si>
  <si>
    <r>
      <rPr>
        <sz val="10"/>
        <rFont val="Frutiger 45 Light"/>
        <family val="2"/>
      </rPr>
      <t>2, 5</t>
    </r>
  </si>
  <si>
    <r>
      <rPr>
        <sz val="10"/>
        <rFont val="Frutiger 45 Light"/>
        <family val="2"/>
      </rPr>
      <t>LA6</t>
    </r>
  </si>
  <si>
    <r>
      <rPr>
        <sz val="10"/>
        <rFont val="Frutiger 45 Light"/>
        <family val="2"/>
      </rPr>
      <t>Occupational and non-occupational accidents</t>
    </r>
  </si>
  <si>
    <r>
      <rPr>
        <sz val="10"/>
        <rFont val="Frutiger 45 Light"/>
        <family val="2"/>
      </rPr>
      <t>CHF million</t>
    </r>
  </si>
  <si>
    <r>
      <rPr>
        <sz val="10"/>
        <rFont val="Frutiger 45 Light"/>
        <family val="2"/>
      </rPr>
      <t>2, 5</t>
    </r>
  </si>
  <si>
    <r>
      <rPr>
        <sz val="10"/>
        <rFont val="Frutiger 45 Light"/>
        <family val="2"/>
      </rPr>
      <t>LA6</t>
    </r>
  </si>
  <si>
    <r>
      <rPr>
        <b/>
        <sz val="10"/>
        <rFont val="Frutiger 45 Light"/>
        <family val="2"/>
      </rPr>
      <t>Days lost to illness and accidents</t>
    </r>
  </si>
  <si>
    <r>
      <rPr>
        <sz val="10"/>
        <rFont val="Frutiger 45 Light"/>
        <family val="2"/>
      </rPr>
      <t>Absentee days for medical reasons</t>
    </r>
  </si>
  <si>
    <r>
      <rPr>
        <sz val="10"/>
        <rFont val="Frutiger 45 Light"/>
        <family val="2"/>
      </rPr>
      <t>Absentee days per person</t>
    </r>
  </si>
  <si>
    <r>
      <rPr>
        <sz val="10"/>
        <rFont val="Frutiger 45 Light"/>
        <family val="2"/>
      </rPr>
      <t>2, 6</t>
    </r>
  </si>
  <si>
    <r>
      <rPr>
        <sz val="10"/>
        <rFont val="Frutiger 45 Light"/>
        <family val="2"/>
      </rPr>
      <t>LA6</t>
    </r>
  </si>
  <si>
    <r>
      <rPr>
        <sz val="10"/>
        <rFont val="Frutiger 45 Light"/>
        <family val="2"/>
      </rPr>
      <t>Short absences</t>
    </r>
  </si>
  <si>
    <r>
      <rPr>
        <sz val="10"/>
        <rFont val="Frutiger 45 Light"/>
        <family val="2"/>
      </rPr>
      <t>Absentee days per person</t>
    </r>
  </si>
  <si>
    <r>
      <rPr>
        <sz val="10"/>
        <rFont val="Frutiger 45 Light"/>
        <family val="2"/>
      </rPr>
      <t>2, 6</t>
    </r>
  </si>
  <si>
    <r>
      <rPr>
        <sz val="10"/>
        <rFont val="Frutiger 45 Light"/>
        <family val="2"/>
      </rPr>
      <t>LA6</t>
    </r>
  </si>
  <si>
    <r>
      <rPr>
        <sz val="10"/>
        <rFont val="Frutiger 45 Light"/>
        <family val="2"/>
      </rPr>
      <t>Sickness</t>
    </r>
  </si>
  <si>
    <r>
      <rPr>
        <sz val="10"/>
        <rFont val="Frutiger 45 Light"/>
        <family val="2"/>
      </rPr>
      <t>Absentee days per person</t>
    </r>
  </si>
  <si>
    <r>
      <rPr>
        <sz val="10"/>
        <rFont val="Frutiger 45 Light"/>
        <family val="2"/>
      </rPr>
      <t>2, 6</t>
    </r>
  </si>
  <si>
    <r>
      <rPr>
        <sz val="10"/>
        <rFont val="Frutiger 45 Light"/>
        <family val="2"/>
      </rPr>
      <t>LA6</t>
    </r>
  </si>
  <si>
    <r>
      <rPr>
        <sz val="10"/>
        <rFont val="Frutiger 45 Light"/>
        <family val="2"/>
      </rPr>
      <t>Occupational accidents</t>
    </r>
  </si>
  <si>
    <r>
      <rPr>
        <sz val="10"/>
        <rFont val="Frutiger 45 Light"/>
        <family val="2"/>
      </rPr>
      <t>Absentee days per person</t>
    </r>
  </si>
  <si>
    <r>
      <rPr>
        <sz val="10"/>
        <rFont val="Frutiger 45 Light"/>
        <family val="2"/>
      </rPr>
      <t>2, 6</t>
    </r>
  </si>
  <si>
    <r>
      <rPr>
        <sz val="10"/>
        <rFont val="Frutiger 45 Light"/>
        <family val="2"/>
      </rPr>
      <t>LA6</t>
    </r>
  </si>
  <si>
    <r>
      <rPr>
        <sz val="10"/>
        <rFont val="Frutiger 45 Light"/>
        <family val="2"/>
      </rPr>
      <t>Non-occupational accidents</t>
    </r>
  </si>
  <si>
    <r>
      <rPr>
        <sz val="10"/>
        <rFont val="Frutiger 45 Light"/>
        <family val="2"/>
      </rPr>
      <t>Absentee days per person</t>
    </r>
  </si>
  <si>
    <r>
      <rPr>
        <sz val="10"/>
        <rFont val="Frutiger 45 Light"/>
        <family val="2"/>
      </rPr>
      <t>2, 6</t>
    </r>
  </si>
  <si>
    <r>
      <rPr>
        <sz val="10"/>
        <rFont val="Frutiger 45 Light"/>
        <family val="2"/>
      </rPr>
      <t>LA6</t>
    </r>
  </si>
  <si>
    <r>
      <rPr>
        <sz val="10"/>
        <rFont val="Frutiger 45 Light"/>
        <family val="2"/>
      </rPr>
      <t>Absentee days</t>
    </r>
  </si>
  <si>
    <r>
      <rPr>
        <sz val="10"/>
        <rFont val="Frutiger 45 Light"/>
        <family val="2"/>
      </rPr>
      <t>Days per annum</t>
    </r>
  </si>
  <si>
    <r>
      <rPr>
        <sz val="10"/>
        <rFont val="Frutiger 45 Light"/>
        <family val="2"/>
      </rPr>
      <t>2, 6</t>
    </r>
  </si>
  <si>
    <r>
      <rPr>
        <sz val="10"/>
        <rFont val="Frutiger 45 Light"/>
        <family val="2"/>
      </rPr>
      <t>LA6</t>
    </r>
  </si>
  <si>
    <r>
      <rPr>
        <sz val="10"/>
        <rFont val="Frutiger 45 Light"/>
        <family val="2"/>
      </rPr>
      <t>Absentee wage costs</t>
    </r>
  </si>
  <si>
    <r>
      <rPr>
        <sz val="10"/>
        <rFont val="Frutiger 45 Light"/>
        <family val="2"/>
      </rPr>
      <t>CHF million</t>
    </r>
  </si>
  <si>
    <r>
      <rPr>
        <sz val="10"/>
        <rFont val="Frutiger 45 Light"/>
        <family val="2"/>
      </rPr>
      <t>2, 6</t>
    </r>
  </si>
  <si>
    <r>
      <rPr>
        <sz val="10"/>
        <rFont val="Frutiger 45 Light"/>
        <family val="2"/>
      </rPr>
      <t>LA6</t>
    </r>
  </si>
  <si>
    <r>
      <rPr>
        <b/>
        <sz val="10"/>
        <rFont val="Frutiger 45 Light"/>
        <family val="2"/>
      </rPr>
      <t>Representation on the staff committee for the monitoring of health protection / occupational safety</t>
    </r>
  </si>
  <si>
    <r>
      <rPr>
        <sz val="10"/>
        <rFont val="Frutiger 45 Light"/>
        <family val="2"/>
      </rPr>
      <t>Representation on staff committee</t>
    </r>
  </si>
  <si>
    <r>
      <rPr>
        <sz val="10"/>
        <rFont val="Frutiger 45 Light"/>
        <family val="2"/>
      </rPr>
      <t>Number per 100 FTEs</t>
    </r>
  </si>
  <si>
    <r>
      <rPr>
        <sz val="10"/>
        <rFont val="Frutiger 45 Light"/>
        <family val="2"/>
      </rPr>
      <t>1, 2, 7</t>
    </r>
  </si>
  <si>
    <r>
      <rPr>
        <sz val="10"/>
        <rFont val="Frutiger 45 Light"/>
        <family val="2"/>
      </rPr>
      <t>LA5</t>
    </r>
  </si>
  <si>
    <r>
      <rPr>
        <sz val="9"/>
        <rFont val="Frutiger 45 Light"/>
        <family val="2"/>
      </rPr>
      <t>1</t>
    </r>
    <r>
      <rPr>
        <sz val="9"/>
        <rFont val="Frutiger 45 Light"/>
        <family val="2"/>
      </rPr>
      <t>) A full-time equivalent equates to one full-time position.</t>
    </r>
  </si>
  <si>
    <r>
      <rPr>
        <sz val="9"/>
        <rFont val="Frutiger 45 Light"/>
        <family val="2"/>
      </rPr>
      <t>2) Group in Switzerland: data from the human resources system, currently without data on 1,528 full-time equivalents or approximately 6,052 employees of the subsidiaries Botec Boncourt SA, health care research institute AG (hcri), Tele-Trans AG, Epsilon SA, Direct Mail Company AG, Direct Mail Logistik AG, IN-Media AG, PubliBike AG and TWINT Ltd.</t>
    </r>
  </si>
  <si>
    <r>
      <rPr>
        <sz val="9"/>
        <rFont val="Frutiger 45 Light"/>
        <family val="2"/>
      </rPr>
      <t>3) The Swiss Post Solutions Group unit has only existed since 1 October 2007, which is why no figures are reported for the preceding years.</t>
    </r>
  </si>
  <si>
    <r>
      <rPr>
        <sz val="9"/>
        <rFont val="Frutiger 45 Light"/>
        <family val="2"/>
      </rPr>
      <t>4) As of 2012, Swiss Post International no longer exists as an independent segment. The figures were transferred to the Group units PostMail and PostLogistics on 1 January 2012.</t>
    </r>
  </si>
  <si>
    <r>
      <rPr>
        <sz val="9"/>
        <rFont val="Frutiger 45 Light"/>
        <family val="2"/>
      </rPr>
      <t>5) Costs are calculated based on the average costs per case. Number of occupational accidents and number of minor accidents multiplied by the average accident costs as per SUVA calculations.</t>
    </r>
  </si>
  <si>
    <r>
      <rPr>
        <sz val="9"/>
        <rFont val="Frutiger 45 Light"/>
        <family val="2"/>
      </rPr>
      <t>6) Under the collective employment contract (CEC), the person concerned continues to be employed for a period of two years in the event of sickness or an accident. For employment contracts in accordance with the Swiss Code of Obligations, the employment relationship can be terminated after six months. As a result, the figures are not comparable with other companies.</t>
    </r>
  </si>
  <si>
    <r>
      <rPr>
        <sz val="10"/>
        <rFont val="Frutiger 45 Light"/>
        <family val="2"/>
      </rPr>
      <t>7) The staff committee no longer exists as of 1 January 2016.</t>
    </r>
  </si>
  <si>
    <r>
      <rPr>
        <u/>
        <sz val="10"/>
        <color rgb="FF0000FF"/>
        <rFont val="Frutiger 45 Light"/>
        <family val="2"/>
      </rPr>
      <t>Back</t>
    </r>
  </si>
  <si>
    <r>
      <rPr>
        <b/>
        <sz val="10"/>
        <rFont val="Frutiger 45 Light"/>
        <family val="2"/>
      </rPr>
      <t>Employee satisfaction</t>
    </r>
  </si>
  <si>
    <r>
      <rPr>
        <sz val="10"/>
        <rFont val="Frutiger 45 Light"/>
        <family val="2"/>
      </rPr>
      <t>Footnotes</t>
    </r>
  </si>
  <si>
    <r>
      <rPr>
        <sz val="10"/>
        <rFont val="Frutiger 45 Light"/>
        <family val="2"/>
      </rPr>
      <t>GRI indicator</t>
    </r>
  </si>
  <si>
    <r>
      <rPr>
        <sz val="10"/>
        <rFont val="Frutiger 45 Light"/>
        <family val="2"/>
      </rPr>
      <t>Net response rate to survey</t>
    </r>
  </si>
  <si>
    <r>
      <rPr>
        <sz val="10"/>
        <rFont val="Frutiger 45 Light"/>
        <family val="2"/>
      </rPr>
      <t>%</t>
    </r>
  </si>
  <si>
    <r>
      <rPr>
        <sz val="10"/>
        <rFont val="Frutiger 45 Light"/>
        <family val="2"/>
      </rPr>
      <t>Group</t>
    </r>
  </si>
  <si>
    <r>
      <rPr>
        <sz val="10"/>
        <rFont val="Frutiger 45 Light"/>
        <family val="2"/>
      </rPr>
      <t>Index</t>
    </r>
  </si>
  <si>
    <r>
      <rPr>
        <sz val="10"/>
        <rFont val="Frutiger 45 Light"/>
        <family val="2"/>
      </rPr>
      <t>PostMail</t>
    </r>
  </si>
  <si>
    <r>
      <rPr>
        <sz val="10"/>
        <rFont val="Frutiger 45 Light"/>
        <family val="2"/>
      </rPr>
      <t>Index</t>
    </r>
  </si>
  <si>
    <r>
      <rPr>
        <sz val="10"/>
        <rFont val="Frutiger 45 Light"/>
        <family val="2"/>
      </rPr>
      <t>PostLogistics</t>
    </r>
  </si>
  <si>
    <r>
      <rPr>
        <sz val="10"/>
        <rFont val="Frutiger 45 Light"/>
        <family val="2"/>
      </rPr>
      <t>Index</t>
    </r>
  </si>
  <si>
    <r>
      <rPr>
        <sz val="10"/>
        <rFont val="Frutiger 45 Light"/>
        <family val="2"/>
      </rPr>
      <t>Swiss Post International</t>
    </r>
  </si>
  <si>
    <r>
      <rPr>
        <sz val="10"/>
        <rFont val="Frutiger 45 Light"/>
        <family val="2"/>
      </rPr>
      <t>Index</t>
    </r>
  </si>
  <si>
    <r>
      <rPr>
        <sz val="10"/>
        <rFont val="Frutiger 45 Light"/>
        <family val="2"/>
      </rPr>
      <t>1, 3</t>
    </r>
  </si>
  <si>
    <r>
      <rPr>
        <sz val="10"/>
        <rFont val="Frutiger 45 Light"/>
        <family val="2"/>
      </rPr>
      <t>Swiss Post Solutions</t>
    </r>
  </si>
  <si>
    <r>
      <rPr>
        <sz val="10"/>
        <rFont val="Frutiger 45 Light"/>
        <family val="2"/>
      </rPr>
      <t>Index</t>
    </r>
  </si>
  <si>
    <r>
      <rPr>
        <sz val="10"/>
        <rFont val="Frutiger 45 Light"/>
        <family val="2"/>
      </rPr>
      <t>1, 2</t>
    </r>
  </si>
  <si>
    <r>
      <rPr>
        <sz val="10"/>
        <rFont val="Frutiger 45 Light"/>
        <family val="2"/>
      </rPr>
      <t>Post Offices &amp; Sales</t>
    </r>
  </si>
  <si>
    <r>
      <rPr>
        <sz val="10"/>
        <rFont val="Frutiger 45 Light"/>
        <family val="2"/>
      </rPr>
      <t>Index</t>
    </r>
  </si>
  <si>
    <r>
      <rPr>
        <sz val="10"/>
        <rFont val="Frutiger 45 Light"/>
        <family val="2"/>
      </rPr>
      <t>PostFinance</t>
    </r>
  </si>
  <si>
    <r>
      <rPr>
        <sz val="10"/>
        <rFont val="Frutiger 45 Light"/>
        <family val="2"/>
      </rPr>
      <t>Index</t>
    </r>
  </si>
  <si>
    <r>
      <rPr>
        <sz val="10"/>
        <rFont val="Frutiger 45 Light"/>
        <family val="2"/>
      </rPr>
      <t>PostBus</t>
    </r>
  </si>
  <si>
    <r>
      <rPr>
        <sz val="10"/>
        <rFont val="Frutiger 45 Light"/>
        <family val="2"/>
      </rPr>
      <t>Index</t>
    </r>
  </si>
  <si>
    <r>
      <rPr>
        <sz val="9"/>
        <rFont val="Frutiger 45 Light"/>
        <family val="2"/>
      </rPr>
      <t>1) The employee survey was redesigned in 2009. The results cannot be compared with previous years.</t>
    </r>
  </si>
  <si>
    <r>
      <rPr>
        <sz val="9"/>
        <rFont val="Frutiger 45 Light"/>
        <family val="2"/>
      </rPr>
      <t>2) The Swiss Post Solutions Group unit has only existed since 1 October 2007, which is why no figures are reported for the preceding years.</t>
    </r>
  </si>
  <si>
    <r>
      <rPr>
        <sz val="9"/>
        <rFont val="Frutiger 45 Light"/>
        <family val="2"/>
      </rPr>
      <t>3) As of 2012, Swiss Post International no longer exists as an independent segment. The figures were transferred to the Group units PostMail and PostLogistics on 1 January 2012.</t>
    </r>
  </si>
  <si>
    <r>
      <rPr>
        <u/>
        <sz val="10"/>
        <color rgb="FF0000FF"/>
        <rFont val="Frutiger 45 Light"/>
        <family val="2"/>
      </rPr>
      <t>Back</t>
    </r>
  </si>
  <si>
    <r>
      <rPr>
        <b/>
        <sz val="10"/>
        <rFont val="Frutiger 45 Light"/>
        <family val="2"/>
      </rPr>
      <t>Motivation and commitment</t>
    </r>
  </si>
  <si>
    <r>
      <rPr>
        <sz val="10"/>
        <rFont val="Frutiger 45 Light"/>
        <family val="2"/>
      </rPr>
      <t>Footnotes</t>
    </r>
  </si>
  <si>
    <r>
      <rPr>
        <sz val="10"/>
        <rFont val="Frutiger 45 Light"/>
        <family val="2"/>
      </rPr>
      <t>GRI indicator</t>
    </r>
  </si>
  <si>
    <r>
      <rPr>
        <sz val="10"/>
        <rFont val="Frutiger 45 Light"/>
        <family val="2"/>
      </rPr>
      <t>Commitment</t>
    </r>
  </si>
  <si>
    <r>
      <rPr>
        <sz val="10"/>
        <rFont val="Frutiger 45 Light"/>
        <family val="2"/>
      </rPr>
      <t>Index</t>
    </r>
  </si>
  <si>
    <r>
      <rPr>
        <sz val="10"/>
        <rFont val="Frutiger 45 Light"/>
        <family val="2"/>
      </rPr>
      <t>1, 2</t>
    </r>
  </si>
  <si>
    <r>
      <rPr>
        <sz val="10"/>
        <rFont val="Frutiger 45 Light"/>
        <family val="2"/>
      </rPr>
      <t>Unit fitness</t>
    </r>
  </si>
  <si>
    <r>
      <rPr>
        <sz val="10"/>
        <rFont val="Frutiger 45 Light"/>
        <family val="2"/>
      </rPr>
      <t>Index</t>
    </r>
  </si>
  <si>
    <r>
      <rPr>
        <sz val="10"/>
        <rFont val="Frutiger 45 Light"/>
        <family val="2"/>
      </rPr>
      <t>1, 2</t>
    </r>
  </si>
  <si>
    <r>
      <rPr>
        <sz val="10"/>
        <rFont val="Frutiger 45 Light"/>
        <family val="2"/>
      </rPr>
      <t>Work situation</t>
    </r>
  </si>
  <si>
    <r>
      <rPr>
        <sz val="10"/>
        <rFont val="Frutiger 45 Light"/>
        <family val="2"/>
      </rPr>
      <t>Index</t>
    </r>
  </si>
  <si>
    <r>
      <rPr>
        <sz val="10"/>
        <rFont val="Frutiger 45 Light"/>
        <family val="2"/>
      </rPr>
      <t>1, 2</t>
    </r>
  </si>
  <si>
    <r>
      <rPr>
        <sz val="10"/>
        <rFont val="Frutiger 45 Light"/>
        <family val="2"/>
      </rPr>
      <t>Net response rate to survey</t>
    </r>
  </si>
  <si>
    <r>
      <rPr>
        <sz val="10"/>
        <rFont val="Frutiger 45 Light"/>
        <family val="2"/>
      </rPr>
      <t>%</t>
    </r>
  </si>
  <si>
    <r>
      <rPr>
        <b/>
        <sz val="10"/>
        <rFont val="Frutiger 45 Light"/>
        <family val="2"/>
      </rPr>
      <t>Commitment</t>
    </r>
  </si>
  <si>
    <r>
      <rPr>
        <sz val="10"/>
        <rFont val="Frutiger 45 Light"/>
        <family val="2"/>
      </rPr>
      <t>PostMail</t>
    </r>
  </si>
  <si>
    <r>
      <rPr>
        <sz val="10"/>
        <rFont val="Frutiger 45 Light"/>
        <family val="2"/>
      </rPr>
      <t>Index</t>
    </r>
  </si>
  <si>
    <r>
      <rPr>
        <sz val="10"/>
        <rFont val="Frutiger 45 Light"/>
        <family val="2"/>
      </rPr>
      <t>1, 2</t>
    </r>
  </si>
  <si>
    <r>
      <rPr>
        <sz val="10"/>
        <rFont val="Frutiger 45 Light"/>
        <family val="2"/>
      </rPr>
      <t>PostLogistics</t>
    </r>
  </si>
  <si>
    <r>
      <rPr>
        <sz val="10"/>
        <rFont val="Frutiger 45 Light"/>
        <family val="2"/>
      </rPr>
      <t>Index</t>
    </r>
  </si>
  <si>
    <r>
      <rPr>
        <sz val="10"/>
        <rFont val="Frutiger 45 Light"/>
        <family val="2"/>
      </rPr>
      <t>1, 2</t>
    </r>
  </si>
  <si>
    <r>
      <rPr>
        <sz val="10"/>
        <rFont val="Frutiger 45 Light"/>
        <family val="2"/>
      </rPr>
      <t>Swiss Post International</t>
    </r>
  </si>
  <si>
    <r>
      <rPr>
        <sz val="10"/>
        <rFont val="Frutiger 45 Light"/>
        <family val="2"/>
      </rPr>
      <t>Index</t>
    </r>
  </si>
  <si>
    <r>
      <rPr>
        <sz val="10"/>
        <rFont val="Frutiger 45 Light"/>
        <family val="2"/>
      </rPr>
      <t>1, 2, 5</t>
    </r>
  </si>
  <si>
    <r>
      <rPr>
        <sz val="10"/>
        <rFont val="Frutiger 45 Light"/>
        <family val="2"/>
      </rPr>
      <t>Swiss Post Solutions</t>
    </r>
  </si>
  <si>
    <r>
      <rPr>
        <sz val="10"/>
        <rFont val="Frutiger 45 Light"/>
        <family val="2"/>
      </rPr>
      <t>Index</t>
    </r>
  </si>
  <si>
    <r>
      <rPr>
        <sz val="10"/>
        <rFont val="Frutiger 45 Light"/>
        <family val="2"/>
      </rPr>
      <t>1, 2, 3</t>
    </r>
  </si>
  <si>
    <r>
      <rPr>
        <sz val="10"/>
        <rFont val="Frutiger 45 Light"/>
        <family val="2"/>
      </rPr>
      <t>Post Offices &amp; Sales</t>
    </r>
  </si>
  <si>
    <r>
      <rPr>
        <sz val="10"/>
        <rFont val="Frutiger 45 Light"/>
        <family val="2"/>
      </rPr>
      <t>Index</t>
    </r>
  </si>
  <si>
    <r>
      <rPr>
        <sz val="10"/>
        <rFont val="Frutiger 45 Light"/>
        <family val="2"/>
      </rPr>
      <t>1, 2</t>
    </r>
  </si>
  <si>
    <r>
      <rPr>
        <sz val="10"/>
        <rFont val="Frutiger 45 Light"/>
        <family val="2"/>
      </rPr>
      <t>PostFinance</t>
    </r>
  </si>
  <si>
    <r>
      <rPr>
        <sz val="10"/>
        <rFont val="Frutiger 45 Light"/>
        <family val="2"/>
      </rPr>
      <t>Index</t>
    </r>
  </si>
  <si>
    <r>
      <rPr>
        <sz val="10"/>
        <rFont val="Frutiger 45 Light"/>
        <family val="2"/>
      </rPr>
      <t>1, 2</t>
    </r>
  </si>
  <si>
    <r>
      <rPr>
        <sz val="10"/>
        <rFont val="Frutiger 45 Light"/>
        <family val="2"/>
      </rPr>
      <t>PostBus</t>
    </r>
  </si>
  <si>
    <r>
      <rPr>
        <sz val="10"/>
        <rFont val="Frutiger 45 Light"/>
        <family val="2"/>
      </rPr>
      <t>Index</t>
    </r>
  </si>
  <si>
    <r>
      <rPr>
        <sz val="10"/>
        <rFont val="Frutiger 45 Light"/>
        <family val="2"/>
      </rPr>
      <t>1, 2</t>
    </r>
  </si>
  <si>
    <r>
      <rPr>
        <b/>
        <sz val="10"/>
        <rFont val="Frutiger 45 Light"/>
        <family val="2"/>
      </rPr>
      <t>Unit fitness</t>
    </r>
  </si>
  <si>
    <r>
      <rPr>
        <sz val="10"/>
        <rFont val="Frutiger 45 Light"/>
        <family val="2"/>
      </rPr>
      <t>Progression</t>
    </r>
  </si>
  <si>
    <r>
      <rPr>
        <sz val="10"/>
        <rFont val="Frutiger 45 Light"/>
        <family val="2"/>
      </rPr>
      <t>Index</t>
    </r>
  </si>
  <si>
    <r>
      <rPr>
        <sz val="10"/>
        <rFont val="Frutiger 45 Light"/>
        <family val="2"/>
      </rPr>
      <t>Strategy</t>
    </r>
  </si>
  <si>
    <r>
      <rPr>
        <sz val="10"/>
        <rFont val="Frutiger 45 Light"/>
        <family val="2"/>
      </rPr>
      <t>Index</t>
    </r>
  </si>
  <si>
    <r>
      <rPr>
        <sz val="10"/>
        <rFont val="Frutiger 45 Light"/>
        <family val="2"/>
      </rPr>
      <t>2, 4</t>
    </r>
  </si>
  <si>
    <r>
      <rPr>
        <sz val="10"/>
        <rFont val="Frutiger 45 Light"/>
        <family val="2"/>
      </rPr>
      <t>Management</t>
    </r>
  </si>
  <si>
    <r>
      <rPr>
        <sz val="10"/>
        <rFont val="Frutiger 45 Light"/>
        <family val="2"/>
      </rPr>
      <t>Index</t>
    </r>
  </si>
  <si>
    <r>
      <rPr>
        <sz val="10"/>
        <rFont val="Frutiger 45 Light"/>
        <family val="2"/>
      </rPr>
      <t>2, 4</t>
    </r>
  </si>
  <si>
    <r>
      <rPr>
        <sz val="10"/>
        <rFont val="Frutiger 45 Light"/>
        <family val="2"/>
      </rPr>
      <t>Information &amp; communication</t>
    </r>
  </si>
  <si>
    <r>
      <rPr>
        <sz val="10"/>
        <rFont val="Frutiger 45 Light"/>
        <family val="2"/>
      </rPr>
      <t>Index</t>
    </r>
  </si>
  <si>
    <r>
      <rPr>
        <sz val="10"/>
        <rFont val="Frutiger 45 Light"/>
        <family val="2"/>
      </rPr>
      <t>2, 4</t>
    </r>
  </si>
  <si>
    <r>
      <rPr>
        <sz val="10"/>
        <rFont val="Frutiger 45 Light"/>
        <family val="2"/>
      </rPr>
      <t>Change &amp; innovation</t>
    </r>
  </si>
  <si>
    <r>
      <rPr>
        <sz val="10"/>
        <rFont val="Frutiger 45 Light"/>
        <family val="2"/>
      </rPr>
      <t>Index</t>
    </r>
  </si>
  <si>
    <r>
      <rPr>
        <sz val="10"/>
        <rFont val="Frutiger 45 Light"/>
        <family val="2"/>
      </rPr>
      <t>2, 4</t>
    </r>
  </si>
  <si>
    <r>
      <rPr>
        <sz val="10"/>
        <rFont val="Frutiger 45 Light"/>
        <family val="2"/>
      </rPr>
      <t xml:space="preserve">Collaboration </t>
    </r>
  </si>
  <si>
    <r>
      <rPr>
        <sz val="10"/>
        <rFont val="Frutiger 45 Light"/>
        <family val="2"/>
      </rPr>
      <t>Index</t>
    </r>
  </si>
  <si>
    <r>
      <rPr>
        <sz val="10"/>
        <rFont val="Frutiger 45 Light"/>
        <family val="2"/>
      </rPr>
      <t>2, 4</t>
    </r>
  </si>
  <si>
    <r>
      <rPr>
        <b/>
        <sz val="10"/>
        <rFont val="Frutiger 45 Light"/>
        <family val="2"/>
      </rPr>
      <t>Work situation</t>
    </r>
  </si>
  <si>
    <r>
      <rPr>
        <sz val="10"/>
        <rFont val="Frutiger 45 Light"/>
        <family val="2"/>
      </rPr>
      <t>Work content</t>
    </r>
  </si>
  <si>
    <r>
      <rPr>
        <sz val="10"/>
        <rFont val="Frutiger 45 Light"/>
        <family val="2"/>
      </rPr>
      <t>Index</t>
    </r>
  </si>
  <si>
    <r>
      <rPr>
        <sz val="10"/>
        <rFont val="Frutiger 45 Light"/>
        <family val="2"/>
      </rPr>
      <t>Workload</t>
    </r>
  </si>
  <si>
    <r>
      <rPr>
        <sz val="10"/>
        <rFont val="Frutiger 45 Light"/>
        <family val="2"/>
      </rPr>
      <t>Index</t>
    </r>
  </si>
  <si>
    <r>
      <rPr>
        <sz val="10"/>
        <rFont val="Frutiger 45 Light"/>
        <family val="2"/>
      </rPr>
      <t>team interaction</t>
    </r>
  </si>
  <si>
    <r>
      <rPr>
        <sz val="10"/>
        <rFont val="Frutiger 45 Light"/>
        <family val="2"/>
      </rPr>
      <t>Index</t>
    </r>
  </si>
  <si>
    <r>
      <rPr>
        <sz val="10"/>
        <rFont val="Frutiger 45 Light"/>
        <family val="2"/>
      </rPr>
      <t>Direct line manager</t>
    </r>
  </si>
  <si>
    <r>
      <rPr>
        <sz val="10"/>
        <rFont val="Frutiger 45 Light"/>
        <family val="2"/>
      </rPr>
      <t>Index</t>
    </r>
  </si>
  <si>
    <r>
      <rPr>
        <sz val="10"/>
        <rFont val="Frutiger 45 Light"/>
        <family val="2"/>
      </rPr>
      <t>Employment conditions</t>
    </r>
  </si>
  <si>
    <r>
      <rPr>
        <sz val="10"/>
        <rFont val="Frutiger 45 Light"/>
        <family val="2"/>
      </rPr>
      <t>Index</t>
    </r>
  </si>
  <si>
    <r>
      <rPr>
        <sz val="10"/>
        <rFont val="Frutiger 45 Light"/>
        <family val="2"/>
      </rPr>
      <t>Work processes</t>
    </r>
  </si>
  <si>
    <r>
      <rPr>
        <sz val="10"/>
        <rFont val="Frutiger 45 Light"/>
        <family val="2"/>
      </rPr>
      <t>Index</t>
    </r>
  </si>
  <si>
    <r>
      <rPr>
        <sz val="10"/>
        <rFont val="Frutiger 45 Light"/>
        <family val="2"/>
      </rPr>
      <t>Goal orientation</t>
    </r>
  </si>
  <si>
    <r>
      <rPr>
        <sz val="10"/>
        <rFont val="Frutiger 45 Light"/>
        <family val="2"/>
      </rPr>
      <t>Index</t>
    </r>
  </si>
  <si>
    <r>
      <rPr>
        <sz val="10"/>
        <rFont val="Frutiger 45 Light"/>
        <family val="2"/>
      </rPr>
      <t>2, 4</t>
    </r>
  </si>
  <si>
    <r>
      <rPr>
        <sz val="10"/>
        <rFont val="Frutiger 45 Light"/>
        <family val="2"/>
      </rPr>
      <t>Participation &amp; personal responsibility</t>
    </r>
  </si>
  <si>
    <r>
      <rPr>
        <sz val="10"/>
        <rFont val="Frutiger 45 Light"/>
        <family val="2"/>
      </rPr>
      <t>Index</t>
    </r>
  </si>
  <si>
    <r>
      <rPr>
        <sz val="10"/>
        <rFont val="Frutiger 45 Light"/>
        <family val="2"/>
      </rPr>
      <t>2, 4</t>
    </r>
  </si>
  <si>
    <r>
      <rPr>
        <sz val="10"/>
        <rFont val="Frutiger 45 Light"/>
        <family val="2"/>
      </rPr>
      <t>Employment conditions</t>
    </r>
  </si>
  <si>
    <r>
      <rPr>
        <sz val="10"/>
        <rFont val="Frutiger 45 Light"/>
        <family val="2"/>
      </rPr>
      <t>Index</t>
    </r>
  </si>
  <si>
    <r>
      <rPr>
        <sz val="10"/>
        <rFont val="Frutiger 45 Light"/>
        <family val="2"/>
      </rPr>
      <t>2, 4</t>
    </r>
  </si>
  <si>
    <r>
      <rPr>
        <sz val="9"/>
        <rFont val="Frutiger 45 Light"/>
        <family val="2"/>
      </rPr>
      <t>1) These aspects w</t>
    </r>
    <r>
      <rPr>
        <sz val="9"/>
        <rFont val="Frutiger 45 Light"/>
        <family val="2"/>
      </rPr>
      <t>ere covered for the first time in the employee survey 2006.</t>
    </r>
  </si>
  <si>
    <r>
      <rPr>
        <sz val="9"/>
        <rFont val="Frutiger 45 Light"/>
        <family val="2"/>
      </rPr>
      <t>2) The employee survey was redesigned in 2009. The results cannot be compared with previous years.</t>
    </r>
  </si>
  <si>
    <r>
      <rPr>
        <sz val="9"/>
        <rFont val="Frutiger 45 Light"/>
        <family val="2"/>
      </rPr>
      <t>3) The Swiss Post Solutions Group unit has only existed since 1 October 2007, which is why no figures are reported for the preceding years.</t>
    </r>
  </si>
  <si>
    <r>
      <rPr>
        <sz val="9"/>
        <rFont val="Frutiger 45 Light"/>
        <family val="2"/>
      </rPr>
      <t>4) These aspects were covered for the first time in the 2009 employee survey.</t>
    </r>
  </si>
  <si>
    <r>
      <rPr>
        <sz val="9"/>
        <rFont val="Frutiger 45 Light"/>
        <family val="2"/>
      </rPr>
      <t>5) As of 2012, Swiss Post International no longer exists as an independent segment. The figures were transferred to the Group units PostMail and PostLogistics on 1 January 2012.</t>
    </r>
  </si>
  <si>
    <r>
      <rPr>
        <u/>
        <sz val="10"/>
        <color rgb="FF0000FF"/>
        <rFont val="Frutiger 45 Light"/>
        <family val="2"/>
      </rPr>
      <t>Back</t>
    </r>
  </si>
  <si>
    <r>
      <rPr>
        <b/>
        <sz val="10"/>
        <rFont val="Frutiger 45 Light"/>
        <family val="2"/>
      </rPr>
      <t>Job center</t>
    </r>
  </si>
  <si>
    <r>
      <rPr>
        <sz val="10"/>
        <rFont val="Frutiger 45 Light"/>
        <family val="2"/>
      </rPr>
      <t>Footnotes</t>
    </r>
  </si>
  <si>
    <r>
      <rPr>
        <sz val="10"/>
        <rFont val="Frutiger 45 Light"/>
        <family val="2"/>
      </rPr>
      <t>GRI indicator</t>
    </r>
  </si>
  <si>
    <r>
      <rPr>
        <sz val="10"/>
        <rFont val="Frutiger 45 Light"/>
        <family val="2"/>
      </rPr>
      <t>Individual consultations by job center</t>
    </r>
  </si>
  <si>
    <r>
      <rPr>
        <sz val="10"/>
        <rFont val="Frutiger 45 Light"/>
        <family val="2"/>
      </rPr>
      <t>Number</t>
    </r>
  </si>
  <si>
    <r>
      <rPr>
        <sz val="10"/>
        <rFont val="Frutiger 45 Light"/>
        <family val="2"/>
      </rPr>
      <t>Job center seminars</t>
    </r>
  </si>
  <si>
    <r>
      <rPr>
        <sz val="10"/>
        <rFont val="Frutiger 45 Light"/>
        <family val="2"/>
      </rPr>
      <t>Number</t>
    </r>
  </si>
  <si>
    <r>
      <rPr>
        <sz val="10"/>
        <rFont val="Frutiger 45 Light"/>
        <family val="2"/>
      </rPr>
      <t>Job center seminars</t>
    </r>
  </si>
  <si>
    <r>
      <rPr>
        <sz val="10"/>
        <rFont val="Frutiger 45 Light"/>
        <family val="2"/>
      </rPr>
      <t>Participants</t>
    </r>
  </si>
  <si>
    <r>
      <rPr>
        <sz val="9"/>
        <rFont val="Frutiger 45 Light"/>
        <family val="2"/>
      </rPr>
      <t>1) Group in Switzerland.</t>
    </r>
  </si>
  <si>
    <r>
      <rPr>
        <u/>
        <sz val="10"/>
        <color rgb="FF0000FF"/>
        <rFont val="Frutiger 45 Light"/>
        <family val="2"/>
      </rPr>
      <t>Back</t>
    </r>
  </si>
  <si>
    <r>
      <rPr>
        <b/>
        <sz val="10"/>
        <rFont val="Frutiger 45 Light"/>
        <family val="2"/>
      </rPr>
      <t>Internal and external Swiss Post energy consumption</t>
    </r>
  </si>
  <si>
    <r>
      <rPr>
        <sz val="10"/>
        <rFont val="Frutiger 45 Light"/>
        <family val="2"/>
      </rPr>
      <t>Footnotes</t>
    </r>
  </si>
  <si>
    <r>
      <rPr>
        <sz val="10"/>
        <rFont val="Frutiger 45 Light"/>
        <family val="2"/>
      </rPr>
      <t>GRI indicator</t>
    </r>
  </si>
  <si>
    <r>
      <rPr>
        <b/>
        <sz val="10"/>
        <rFont val="Frutiger 45 Light"/>
        <family val="2"/>
      </rPr>
      <t>Fuel</t>
    </r>
  </si>
  <si>
    <r>
      <rPr>
        <sz val="10"/>
        <rFont val="Frutiger 45 Light"/>
        <family val="2"/>
      </rPr>
      <t>Fuel</t>
    </r>
  </si>
  <si>
    <r>
      <rPr>
        <sz val="10"/>
        <rFont val="Frutiger 45 Light"/>
        <family val="2"/>
      </rPr>
      <t>GJ</t>
    </r>
  </si>
  <si>
    <r>
      <rPr>
        <sz val="10"/>
        <rFont val="Frutiger 45 Light"/>
        <family val="2"/>
      </rPr>
      <t>Fuel – internal</t>
    </r>
  </si>
  <si>
    <r>
      <rPr>
        <sz val="10"/>
        <rFont val="Frutiger 45 Light"/>
        <family val="2"/>
      </rPr>
      <t>GJ</t>
    </r>
  </si>
  <si>
    <r>
      <rPr>
        <sz val="10"/>
        <rFont val="Frutiger 45 Light"/>
        <family val="2"/>
      </rPr>
      <t>Renewable percentage of total fuels – internal</t>
    </r>
  </si>
  <si>
    <r>
      <rPr>
        <sz val="10"/>
        <rFont val="Frutiger 45 Light"/>
        <family val="2"/>
      </rPr>
      <t>%</t>
    </r>
  </si>
  <si>
    <r>
      <rPr>
        <sz val="10"/>
        <rFont val="Frutiger 45 Light"/>
        <family val="2"/>
      </rPr>
      <t>Diesel – internal</t>
    </r>
  </si>
  <si>
    <r>
      <rPr>
        <sz val="10"/>
        <rFont val="Frutiger 45 Light"/>
        <family val="2"/>
      </rPr>
      <t>GJ</t>
    </r>
  </si>
  <si>
    <r>
      <rPr>
        <sz val="10"/>
        <rFont val="Frutiger 45 Light"/>
        <family val="2"/>
      </rPr>
      <t>Renewable percentage of biodiesel – internal</t>
    </r>
  </si>
  <si>
    <r>
      <rPr>
        <sz val="10"/>
        <rFont val="Frutiger 45 Light"/>
        <family val="2"/>
      </rPr>
      <t>%</t>
    </r>
  </si>
  <si>
    <r>
      <rPr>
        <sz val="10"/>
        <rFont val="Frutiger 45 Light"/>
        <family val="2"/>
      </rPr>
      <t>Petrol – internal</t>
    </r>
  </si>
  <si>
    <r>
      <rPr>
        <sz val="10"/>
        <rFont val="Frutiger 45 Light"/>
        <family val="2"/>
      </rPr>
      <t>GJ</t>
    </r>
  </si>
  <si>
    <r>
      <rPr>
        <sz val="10"/>
        <rFont val="Frutiger 45 Light"/>
        <family val="2"/>
      </rPr>
      <t>Natural gas – internal</t>
    </r>
  </si>
  <si>
    <r>
      <rPr>
        <sz val="10"/>
        <rFont val="Frutiger 45 Light"/>
        <family val="2"/>
      </rPr>
      <t>GJ</t>
    </r>
  </si>
  <si>
    <r>
      <rPr>
        <sz val="10"/>
        <rFont val="Frutiger 45 Light"/>
        <family val="2"/>
      </rPr>
      <t>Renewable percentage of biogas – internal</t>
    </r>
  </si>
  <si>
    <r>
      <rPr>
        <sz val="10"/>
        <rFont val="Frutiger 45 Light"/>
        <family val="2"/>
      </rPr>
      <t>%</t>
    </r>
  </si>
  <si>
    <r>
      <rPr>
        <sz val="10"/>
        <rFont val="Frutiger 45 Light"/>
        <family val="2"/>
      </rPr>
      <t>Electricity used as fuel – internal</t>
    </r>
  </si>
  <si>
    <r>
      <rPr>
        <sz val="10"/>
        <rFont val="Frutiger 45 Light"/>
        <family val="2"/>
      </rPr>
      <t>GJ</t>
    </r>
  </si>
  <si>
    <r>
      <rPr>
        <sz val="10"/>
        <rFont val="Frutiger 45 Light"/>
        <family val="2"/>
      </rPr>
      <t>Renewable percentage of fuel electricity – internal</t>
    </r>
  </si>
  <si>
    <r>
      <rPr>
        <sz val="10"/>
        <rFont val="Frutiger 45 Light"/>
        <family val="2"/>
      </rPr>
      <t>%</t>
    </r>
  </si>
  <si>
    <r>
      <rPr>
        <sz val="10"/>
        <rFont val="Frutiger 45 Light"/>
        <family val="2"/>
      </rPr>
      <t>Fuel – external</t>
    </r>
  </si>
  <si>
    <r>
      <rPr>
        <sz val="10"/>
        <rFont val="Frutiger 45 Light"/>
        <family val="2"/>
      </rPr>
      <t>GJ</t>
    </r>
  </si>
  <si>
    <r>
      <rPr>
        <b/>
        <sz val="10"/>
        <rFont val="Frutiger 45 Light"/>
        <family val="2"/>
      </rPr>
      <t>Combustibles (heat)</t>
    </r>
  </si>
  <si>
    <r>
      <rPr>
        <sz val="10"/>
        <rFont val="Frutiger 45 Light"/>
        <family val="2"/>
      </rPr>
      <t>Combustibles (heat)</t>
    </r>
  </si>
  <si>
    <r>
      <rPr>
        <sz val="10"/>
        <rFont val="Frutiger 45 Light"/>
        <family val="2"/>
      </rPr>
      <t>GJ</t>
    </r>
  </si>
  <si>
    <r>
      <rPr>
        <sz val="10"/>
        <rFont val="Frutiger 45 Light"/>
        <family val="2"/>
      </rPr>
      <t>Combustibles – internal</t>
    </r>
  </si>
  <si>
    <r>
      <rPr>
        <sz val="10"/>
        <rFont val="Frutiger 45 Light"/>
        <family val="2"/>
      </rPr>
      <t>GJ</t>
    </r>
  </si>
  <si>
    <r>
      <rPr>
        <sz val="10"/>
        <rFont val="Frutiger 45 Light"/>
        <family val="2"/>
      </rPr>
      <t>Renewable percentage of total combustibles – internal</t>
    </r>
  </si>
  <si>
    <r>
      <rPr>
        <sz val="10"/>
        <rFont val="Frutiger 45 Light"/>
        <family val="2"/>
      </rPr>
      <t>%</t>
    </r>
  </si>
  <si>
    <r>
      <rPr>
        <sz val="10"/>
        <rFont val="Frutiger 45 Light"/>
        <family val="2"/>
      </rPr>
      <t>Heating oil (extra light) – internal</t>
    </r>
  </si>
  <si>
    <r>
      <rPr>
        <sz val="10"/>
        <rFont val="Frutiger 45 Light"/>
        <family val="2"/>
      </rPr>
      <t>GJ</t>
    </r>
  </si>
  <si>
    <r>
      <rPr>
        <sz val="10"/>
        <rFont val="Frutiger 45 Light"/>
        <family val="2"/>
      </rPr>
      <t>GJ</t>
    </r>
  </si>
  <si>
    <r>
      <rPr>
        <sz val="10"/>
        <rFont val="Frutiger 45 Light"/>
        <family val="2"/>
      </rPr>
      <t>%</t>
    </r>
  </si>
  <si>
    <r>
      <rPr>
        <sz val="10"/>
        <rFont val="Frutiger 45 Light"/>
        <family val="2"/>
      </rPr>
      <t>District heating – internal</t>
    </r>
  </si>
  <si>
    <r>
      <rPr>
        <sz val="10"/>
        <rFont val="Frutiger 45 Light"/>
        <family val="2"/>
      </rPr>
      <t>GJ</t>
    </r>
  </si>
  <si>
    <r>
      <rPr>
        <sz val="10"/>
        <rFont val="Frutiger 45 Light"/>
        <family val="2"/>
      </rPr>
      <t>Renewable percentage of district heating – internal</t>
    </r>
  </si>
  <si>
    <r>
      <rPr>
        <sz val="10"/>
        <rFont val="Frutiger 45 Light"/>
        <family val="2"/>
      </rPr>
      <t>%</t>
    </r>
  </si>
  <si>
    <r>
      <rPr>
        <sz val="10"/>
        <rFont val="Frutiger 45 Light"/>
        <family val="2"/>
      </rPr>
      <t>Electricity used as heating – internal</t>
    </r>
  </si>
  <si>
    <r>
      <rPr>
        <sz val="10"/>
        <rFont val="Frutiger 45 Light"/>
        <family val="2"/>
      </rPr>
      <t>GJ</t>
    </r>
  </si>
  <si>
    <r>
      <rPr>
        <sz val="10"/>
        <rFont val="Frutiger 45 Light"/>
        <family val="2"/>
      </rPr>
      <t>Air thermal, geothermal and solar thermal energy – internal</t>
    </r>
  </si>
  <si>
    <r>
      <rPr>
        <sz val="10"/>
        <rFont val="Frutiger 45 Light"/>
        <family val="2"/>
      </rPr>
      <t>GJ</t>
    </r>
  </si>
  <si>
    <r>
      <rPr>
        <sz val="10"/>
        <rFont val="Frutiger 45 Light"/>
        <family val="2"/>
      </rPr>
      <t>Combustibles – external</t>
    </r>
  </si>
  <si>
    <r>
      <rPr>
        <sz val="10"/>
        <rFont val="Frutiger 45 Light"/>
        <family val="2"/>
      </rPr>
      <t>GJ</t>
    </r>
  </si>
  <si>
    <r>
      <rPr>
        <b/>
        <sz val="10"/>
        <rFont val="Frutiger 45 Light"/>
        <family val="2"/>
      </rPr>
      <t>Electricity</t>
    </r>
  </si>
  <si>
    <r>
      <rPr>
        <sz val="10"/>
        <rFont val="Frutiger 45 Light"/>
        <family val="2"/>
      </rPr>
      <t>Electricity (excluding fuel, heating)</t>
    </r>
  </si>
  <si>
    <r>
      <rPr>
        <sz val="10"/>
        <rFont val="Frutiger 45 Light"/>
        <family val="2"/>
      </rPr>
      <t>GJ</t>
    </r>
  </si>
  <si>
    <r>
      <rPr>
        <sz val="10"/>
        <rFont val="Frutiger 45 Light"/>
        <family val="2"/>
      </rPr>
      <t>Electricity (excluding fuel, heating) – internal</t>
    </r>
  </si>
  <si>
    <r>
      <rPr>
        <sz val="10"/>
        <rFont val="Frutiger 45 Light"/>
        <family val="2"/>
      </rPr>
      <t>GJ</t>
    </r>
  </si>
  <si>
    <r>
      <rPr>
        <sz val="10"/>
        <rFont val="Frutiger 45 Light"/>
        <family val="2"/>
      </rPr>
      <t>Renewable percentage of electricity (excluding fuel, heating) – internal</t>
    </r>
  </si>
  <si>
    <r>
      <rPr>
        <sz val="10"/>
        <rFont val="Frutiger 45 Light"/>
        <family val="2"/>
      </rPr>
      <t>%</t>
    </r>
  </si>
  <si>
    <r>
      <rPr>
        <sz val="10"/>
        <rFont val="Frutiger 45 Light"/>
        <family val="2"/>
      </rPr>
      <t>Electricity (excluding fuel, heating) – external</t>
    </r>
  </si>
  <si>
    <r>
      <rPr>
        <sz val="10"/>
        <rFont val="Frutiger 45 Light"/>
        <family val="2"/>
      </rPr>
      <t>GJ</t>
    </r>
  </si>
  <si>
    <r>
      <rPr>
        <b/>
        <sz val="10"/>
        <rFont val="Frutiger 45 Light"/>
        <family val="2"/>
      </rPr>
      <t>Total</t>
    </r>
  </si>
  <si>
    <r>
      <rPr>
        <sz val="10"/>
        <rFont val="Frutiger 45 Light"/>
        <family val="2"/>
      </rPr>
      <t>Total energy consumption</t>
    </r>
  </si>
  <si>
    <r>
      <rPr>
        <sz val="10"/>
        <rFont val="Frutiger 45 Light"/>
        <family val="2"/>
      </rPr>
      <t>GJ</t>
    </r>
  </si>
  <si>
    <r>
      <rPr>
        <sz val="10"/>
        <rFont val="Frutiger 45 Light"/>
        <family val="2"/>
      </rPr>
      <t>Total energy consumption – internal</t>
    </r>
  </si>
  <si>
    <r>
      <rPr>
        <sz val="10"/>
        <rFont val="Frutiger 45 Light"/>
        <family val="2"/>
      </rPr>
      <t>GJ</t>
    </r>
  </si>
  <si>
    <r>
      <rPr>
        <sz val="10"/>
        <rFont val="Frutiger 45 Light"/>
        <family val="2"/>
      </rPr>
      <t>Renewable percentage of energy consumption – internal</t>
    </r>
  </si>
  <si>
    <r>
      <rPr>
        <sz val="10"/>
        <rFont val="Frutiger 45 Light"/>
        <family val="2"/>
      </rPr>
      <t>%</t>
    </r>
  </si>
  <si>
    <r>
      <rPr>
        <sz val="10"/>
        <rFont val="Frutiger 45 Light"/>
        <family val="2"/>
      </rPr>
      <t>Total energy consumption – external</t>
    </r>
  </si>
  <si>
    <r>
      <rPr>
        <sz val="10"/>
        <rFont val="Frutiger 45 Light"/>
        <family val="2"/>
      </rPr>
      <t>GJ</t>
    </r>
  </si>
  <si>
    <r>
      <rPr>
        <b/>
        <sz val="10"/>
        <rFont val="Frutiger 45 Light"/>
        <family val="2"/>
      </rPr>
      <t>Additional energy figures</t>
    </r>
  </si>
  <si>
    <r>
      <rPr>
        <sz val="10"/>
        <rFont val="Frutiger 45 Light"/>
        <family val="2"/>
      </rPr>
      <t>Increase in energy efficiency since 2006</t>
    </r>
  </si>
  <si>
    <r>
      <rPr>
        <sz val="10"/>
        <rFont val="Frutiger 45 Light"/>
        <family val="2"/>
      </rPr>
      <t>%</t>
    </r>
  </si>
  <si>
    <r>
      <rPr>
        <sz val="10"/>
        <rFont val="Frutiger 45 Light"/>
        <family val="2"/>
      </rPr>
      <t>Procured electricity – “naturemade basic” certification</t>
    </r>
  </si>
  <si>
    <r>
      <rPr>
        <sz val="10"/>
        <rFont val="Frutiger 45 Light"/>
        <family val="2"/>
      </rPr>
      <t>GJ</t>
    </r>
  </si>
  <si>
    <r>
      <rPr>
        <sz val="10"/>
        <rFont val="Frutiger 45 Light"/>
        <family val="2"/>
      </rPr>
      <t>Procured biogas – “naturemade basic” certification</t>
    </r>
  </si>
  <si>
    <r>
      <rPr>
        <sz val="10"/>
        <rFont val="Frutiger 45 Light"/>
        <family val="2"/>
      </rPr>
      <t>GJ</t>
    </r>
  </si>
  <si>
    <r>
      <rPr>
        <sz val="10"/>
        <rFont val="Frutiger 45 Light"/>
        <family val="2"/>
      </rPr>
      <t>1) Standards, methods and conversion factors: GHG Protocol, Revised Edition (2004). The conversion factors are taken from ecoinvent 2.2.</t>
    </r>
  </si>
  <si>
    <r>
      <rPr>
        <u/>
        <sz val="10"/>
        <color rgb="FF0000FF"/>
        <rFont val="Frutiger 45 Light"/>
        <family val="2"/>
      </rPr>
      <t>Back</t>
    </r>
  </si>
  <si>
    <r>
      <rPr>
        <b/>
        <sz val="10"/>
        <rFont val="Frutiger 45 Light"/>
        <family val="2"/>
      </rPr>
      <t>Greenhouse gas emissions</t>
    </r>
  </si>
  <si>
    <r>
      <rPr>
        <i/>
        <sz val="10"/>
        <rFont val="Frutiger 45 Light"/>
        <family val="2"/>
      </rPr>
      <t>By process</t>
    </r>
  </si>
  <si>
    <r>
      <rPr>
        <sz val="10"/>
        <rFont val="Frutiger 45 Light"/>
        <family val="2"/>
      </rPr>
      <t>Service provision</t>
    </r>
  </si>
  <si>
    <r>
      <rPr>
        <sz val="10"/>
        <rFont val="Frutiger 45 Light"/>
        <family val="2"/>
      </rPr>
      <t>t CO2 equivalent</t>
    </r>
  </si>
  <si>
    <r>
      <rPr>
        <sz val="10"/>
        <rFont val="Frutiger 45 Light"/>
        <family val="2"/>
      </rPr>
      <t>Buildings</t>
    </r>
  </si>
  <si>
    <r>
      <rPr>
        <sz val="10"/>
        <rFont val="Frutiger 45 Light"/>
        <family val="2"/>
      </rPr>
      <t>Heating</t>
    </r>
  </si>
  <si>
    <r>
      <rPr>
        <sz val="10"/>
        <rFont val="Frutiger 45 Light"/>
        <family val="2"/>
      </rPr>
      <t>Electricity</t>
    </r>
  </si>
  <si>
    <r>
      <rPr>
        <sz val="10"/>
        <rFont val="Frutiger 45 Light"/>
        <family val="2"/>
      </rPr>
      <t>Refrigerants, resources and waste</t>
    </r>
  </si>
  <si>
    <r>
      <rPr>
        <sz val="10"/>
        <rFont val="Frutiger 45 Light"/>
        <family val="2"/>
      </rPr>
      <t>Mobility</t>
    </r>
  </si>
  <si>
    <r>
      <rPr>
        <sz val="10"/>
        <rFont val="Frutiger 45 Light"/>
        <family val="2"/>
      </rPr>
      <t>Passenger transport</t>
    </r>
  </si>
  <si>
    <r>
      <rPr>
        <sz val="10"/>
        <rFont val="Frutiger 45 Light"/>
        <family val="2"/>
      </rPr>
      <t>Goods transport</t>
    </r>
  </si>
  <si>
    <r>
      <rPr>
        <sz val="10"/>
        <rFont val="Frutiger 45 Light"/>
        <family val="2"/>
      </rPr>
      <t>Works premises</t>
    </r>
  </si>
  <si>
    <r>
      <rPr>
        <sz val="10"/>
        <rFont val="Frutiger 45 Light"/>
        <family val="2"/>
      </rPr>
      <t>Street</t>
    </r>
  </si>
  <si>
    <r>
      <rPr>
        <sz val="10"/>
        <rFont val="Frutiger 45 Light"/>
        <family val="2"/>
      </rPr>
      <t>Rail</t>
    </r>
  </si>
  <si>
    <r>
      <rPr>
        <sz val="10"/>
        <rFont val="Frutiger 45 Light"/>
        <family val="2"/>
      </rPr>
      <t>Air</t>
    </r>
  </si>
  <si>
    <r>
      <rPr>
        <sz val="10"/>
        <rFont val="Frutiger 45 Light"/>
        <family val="2"/>
      </rPr>
      <t>2, 4</t>
    </r>
  </si>
  <si>
    <r>
      <rPr>
        <sz val="10"/>
        <rFont val="Frutiger 45 Light"/>
        <family val="2"/>
      </rPr>
      <t>Water</t>
    </r>
  </si>
  <si>
    <r>
      <rPr>
        <sz val="10"/>
        <rFont val="Frutiger 45 Light"/>
        <family val="2"/>
      </rPr>
      <t>Business travel</t>
    </r>
  </si>
  <si>
    <r>
      <rPr>
        <sz val="10"/>
        <rFont val="Frutiger 45 Light"/>
        <family val="2"/>
      </rPr>
      <t>Work commuting</t>
    </r>
  </si>
  <si>
    <r>
      <rPr>
        <i/>
        <sz val="10"/>
        <rFont val="Frutiger 45 Light"/>
        <family val="2"/>
      </rPr>
      <t>By scope and energy source</t>
    </r>
  </si>
  <si>
    <r>
      <rPr>
        <sz val="10"/>
        <rFont val="Frutiger 45 Light"/>
        <family val="2"/>
      </rPr>
      <t>Greenhouse gas emissions (scope 1</t>
    </r>
    <r>
      <rPr>
        <sz val="10"/>
        <rFont val="Symbol"/>
        <family val="1"/>
        <charset val="2"/>
      </rPr>
      <t>-3)</t>
    </r>
  </si>
  <si>
    <r>
      <rPr>
        <sz val="10"/>
        <rFont val="Frutiger 45 Light"/>
        <family val="2"/>
      </rPr>
      <t>Direct greenhouse gas emissions (scope 1)</t>
    </r>
  </si>
  <si>
    <r>
      <rPr>
        <sz val="10"/>
        <rFont val="Frutiger 45 Light"/>
        <family val="2"/>
      </rPr>
      <t>EN15</t>
    </r>
  </si>
  <si>
    <r>
      <rPr>
        <sz val="10"/>
        <rFont val="Frutiger 45 Light"/>
        <family val="2"/>
      </rPr>
      <t>Combustion of combustibles in stationary sources</t>
    </r>
  </si>
  <si>
    <r>
      <rPr>
        <sz val="10"/>
        <rFont val="Frutiger 45 Light"/>
        <family val="2"/>
      </rPr>
      <t>Heating oil</t>
    </r>
  </si>
  <si>
    <r>
      <rPr>
        <sz val="10"/>
        <rFont val="Frutiger 45 Light"/>
        <family val="2"/>
      </rPr>
      <t>Natural gas</t>
    </r>
  </si>
  <si>
    <r>
      <rPr>
        <sz val="10"/>
        <rFont val="Frutiger 45 Light"/>
        <family val="2"/>
      </rPr>
      <t>Combustion of fuels in mobile sources</t>
    </r>
  </si>
  <si>
    <r>
      <rPr>
        <sz val="10"/>
        <rFont val="Frutiger 45 Light"/>
        <family val="2"/>
      </rPr>
      <t>Diesel</t>
    </r>
  </si>
  <si>
    <r>
      <rPr>
        <sz val="10"/>
        <rFont val="Frutiger 45 Light"/>
        <family val="2"/>
      </rPr>
      <t>Petrol</t>
    </r>
  </si>
  <si>
    <r>
      <rPr>
        <sz val="10"/>
        <rFont val="Frutiger 45 Light"/>
        <family val="2"/>
      </rPr>
      <t>Hydrogen</t>
    </r>
  </si>
  <si>
    <r>
      <rPr>
        <sz val="10"/>
        <rFont val="Frutiger 45 Light"/>
        <family val="2"/>
      </rPr>
      <t>Fugitive emissions</t>
    </r>
  </si>
  <si>
    <r>
      <rPr>
        <sz val="10"/>
        <rFont val="Frutiger 45 Light"/>
        <family val="2"/>
      </rPr>
      <t>Refrigerants</t>
    </r>
  </si>
  <si>
    <r>
      <rPr>
        <sz val="10"/>
        <rFont val="Frutiger 45 Light"/>
        <family val="2"/>
      </rPr>
      <t>Indirect energy-related greenhouse gas emissions (scope 2)</t>
    </r>
  </si>
  <si>
    <r>
      <rPr>
        <sz val="10"/>
        <rFont val="Frutiger 45 Light"/>
        <family val="2"/>
      </rPr>
      <t>EN16</t>
    </r>
  </si>
  <si>
    <r>
      <rPr>
        <sz val="10"/>
        <rFont val="Frutiger 45 Light"/>
        <family val="2"/>
      </rPr>
      <t>site-specific emissions</t>
    </r>
  </si>
  <si>
    <r>
      <rPr>
        <sz val="10"/>
        <rFont val="Frutiger 45 Light"/>
        <family val="2"/>
      </rPr>
      <t>t CO2 equivalent</t>
    </r>
  </si>
  <si>
    <r>
      <rPr>
        <sz val="10"/>
        <rFont val="Frutiger 45 Light"/>
        <family val="2"/>
      </rPr>
      <t>market-based emissions</t>
    </r>
  </si>
  <si>
    <r>
      <rPr>
        <sz val="10"/>
        <rFont val="Frutiger 45 Light"/>
        <family val="2"/>
      </rPr>
      <t>District heating</t>
    </r>
  </si>
  <si>
    <r>
      <rPr>
        <sz val="10"/>
        <rFont val="Frutiger 45 Light"/>
        <family val="2"/>
      </rPr>
      <t>Other relevant indirect greenhouse gas emissions (scope 3)</t>
    </r>
  </si>
  <si>
    <r>
      <rPr>
        <sz val="10"/>
        <rFont val="Frutiger 45 Light"/>
        <family val="2"/>
      </rPr>
      <t>EN17</t>
    </r>
  </si>
  <si>
    <r>
      <rPr>
        <sz val="10"/>
        <rFont val="Frutiger 45 Light"/>
        <family val="2"/>
      </rPr>
      <t>Sourced goods and services</t>
    </r>
  </si>
  <si>
    <r>
      <rPr>
        <sz val="10"/>
        <rFont val="Frutiger 45 Light"/>
        <family val="2"/>
      </rPr>
      <t>Fuel- and energy-related activities</t>
    </r>
  </si>
  <si>
    <r>
      <rPr>
        <sz val="10"/>
        <rFont val="Frutiger 45 Light"/>
        <family val="2"/>
      </rPr>
      <t>Upstream transport and distribution</t>
    </r>
  </si>
  <si>
    <r>
      <rPr>
        <sz val="10"/>
        <rFont val="Frutiger 45 Light"/>
        <family val="2"/>
      </rPr>
      <t>Waste resulting from business activities</t>
    </r>
  </si>
  <si>
    <r>
      <rPr>
        <sz val="10"/>
        <rFont val="Frutiger 45 Light"/>
        <family val="2"/>
      </rPr>
      <t>Business travel</t>
    </r>
  </si>
  <si>
    <r>
      <rPr>
        <sz val="10"/>
        <rFont val="Frutiger 45 Light"/>
        <family val="2"/>
      </rPr>
      <t>Work commuting</t>
    </r>
  </si>
  <si>
    <r>
      <rPr>
        <sz val="10"/>
        <rFont val="Frutiger 45 Light"/>
        <family val="2"/>
      </rPr>
      <t>Upstream leased economic assets</t>
    </r>
  </si>
  <si>
    <r>
      <rPr>
        <b/>
        <sz val="10"/>
        <rFont val="Frutiger 45 Light"/>
        <family val="2"/>
      </rPr>
      <t>Greenhouse gas intensities</t>
    </r>
  </si>
  <si>
    <r>
      <rPr>
        <sz val="10"/>
        <rFont val="Frutiger 45 Light"/>
        <family val="2"/>
      </rPr>
      <t>CO2 intensity of added value</t>
    </r>
  </si>
  <si>
    <r>
      <rPr>
        <sz val="10"/>
        <rFont val="Frutiger 45 Light"/>
        <family val="2"/>
      </rPr>
      <t>t CO2 equivalent per CHF million of added value</t>
    </r>
  </si>
  <si>
    <r>
      <rPr>
        <sz val="10"/>
        <rFont val="Frutiger 45 Light"/>
        <family val="2"/>
      </rPr>
      <t>EN18</t>
    </r>
  </si>
  <si>
    <r>
      <rPr>
        <sz val="10"/>
        <rFont val="Frutiger 45 Light"/>
        <family val="2"/>
      </rPr>
      <t>CO2 intensity of operating income</t>
    </r>
  </si>
  <si>
    <r>
      <rPr>
        <sz val="10"/>
        <rFont val="Frutiger 45 Light"/>
        <family val="2"/>
      </rPr>
      <t>t CO2 equivalent per CHF m of operating income</t>
    </r>
  </si>
  <si>
    <r>
      <rPr>
        <sz val="10"/>
        <rFont val="Frutiger 45 Light"/>
        <family val="2"/>
      </rPr>
      <t>CO2 intensity of jobs</t>
    </r>
  </si>
  <si>
    <r>
      <rPr>
        <sz val="10"/>
        <rFont val="Frutiger 45 Light"/>
        <family val="2"/>
      </rPr>
      <t xml:space="preserve">t CO2 equivalent per full-time equivalent </t>
    </r>
  </si>
  <si>
    <r>
      <rPr>
        <b/>
        <sz val="10"/>
        <rFont val="Frutiger 45 Light"/>
        <family val="2"/>
      </rPr>
      <t>Offset greenhouse gas emissions</t>
    </r>
  </si>
  <si>
    <r>
      <rPr>
        <sz val="10"/>
        <rFont val="Frutiger 45 Light"/>
        <family val="2"/>
      </rPr>
      <t>Carbon offsetting</t>
    </r>
  </si>
  <si>
    <r>
      <rPr>
        <sz val="10"/>
        <rFont val="Frutiger 45 Light"/>
        <family val="2"/>
      </rPr>
      <t>Offset consignments</t>
    </r>
  </si>
  <si>
    <r>
      <rPr>
        <b/>
        <sz val="10"/>
        <rFont val="Frutiger 45 Light"/>
        <family val="2"/>
      </rPr>
      <t>Other greenhouse gas figures</t>
    </r>
  </si>
  <si>
    <r>
      <rPr>
        <sz val="10"/>
        <rFont val="Frutiger 45 Light"/>
        <family val="2"/>
      </rPr>
      <t>CO2 efficiency improvement since 2010</t>
    </r>
  </si>
  <si>
    <r>
      <rPr>
        <sz val="10"/>
        <rFont val="Frutiger 45 Light"/>
        <family val="2"/>
      </rPr>
      <t xml:space="preserve">1) Renewable electricity is reported with Swiss sales mix for greenhouse gas performance. “Naturemade star” certified electricity is reported as carbon-neutral. </t>
    </r>
  </si>
  <si>
    <r>
      <rPr>
        <sz val="10"/>
        <rFont val="Frutiger 45 Light"/>
        <family val="2"/>
      </rPr>
      <t>2) Standards, methods and emission factors: GHG Protocol, Revised Edition (2004), ISO 14064–1. The Financial Control Approach was chosen as the consolidation approach. The emission factors are taken from ecoinvent 2.2.</t>
    </r>
  </si>
  <si>
    <r>
      <rPr>
        <sz val="10"/>
        <rFont val="Frutiger 45 Light"/>
        <family val="2"/>
      </rPr>
      <t xml:space="preserve">3) The CO2 offset volume varies with the price of CO2 certificates on the market. All “pro clima” surcharges to customers are invested in carbon offset projects. </t>
    </r>
  </si>
  <si>
    <r>
      <rPr>
        <sz val="10"/>
        <rFont val="Frutiger 45 Light"/>
        <family val="2"/>
      </rPr>
      <t>4) Reduction in goods transport by air following outsourcing of air freight to Asendia.</t>
    </r>
  </si>
  <si>
    <r>
      <rPr>
        <sz val="10"/>
        <rFont val="Frutiger 45 Light"/>
        <family val="2"/>
      </rPr>
      <t>5) CO2 efficiency improvement is measured as the change in energy consumption per core service in the financial year compared with the base year.  The core service is defined differently for each unit (item, transaction, passenger kilometres/kilometres, full-time equivalent, etc.)</t>
    </r>
  </si>
  <si>
    <r>
      <rPr>
        <u/>
        <sz val="10"/>
        <color rgb="FF0000FF"/>
        <rFont val="Frutiger 45 Light"/>
        <family val="2"/>
      </rPr>
      <t>Back</t>
    </r>
  </si>
  <si>
    <r>
      <rPr>
        <b/>
        <sz val="10"/>
        <rFont val="Frutiger 45 Light"/>
        <family val="2"/>
      </rPr>
      <t>Materials</t>
    </r>
  </si>
  <si>
    <r>
      <rPr>
        <sz val="10"/>
        <rFont val="Frutiger 45 Light"/>
        <family val="2"/>
      </rPr>
      <t>Footnotes</t>
    </r>
  </si>
  <si>
    <r>
      <rPr>
        <sz val="10"/>
        <rFont val="Frutiger 45 Light"/>
        <family val="2"/>
      </rPr>
      <t>GRI indicator</t>
    </r>
  </si>
  <si>
    <r>
      <rPr>
        <b/>
        <sz val="10"/>
        <rFont val="Frutiger 45 Light"/>
        <family val="2"/>
      </rPr>
      <t>Paper consumption</t>
    </r>
  </si>
  <si>
    <r>
      <rPr>
        <sz val="10"/>
        <rFont val="Frutiger 45 Light"/>
        <family val="2"/>
      </rPr>
      <t>Paper</t>
    </r>
  </si>
  <si>
    <r>
      <rPr>
        <sz val="10"/>
        <rFont val="Frutiger 45 Light"/>
        <family val="2"/>
      </rPr>
      <t>t</t>
    </r>
  </si>
  <si>
    <r>
      <rPr>
        <sz val="10"/>
        <rFont val="Frutiger 45 Light"/>
        <family val="2"/>
      </rPr>
      <t>EN1</t>
    </r>
  </si>
  <si>
    <r>
      <rPr>
        <sz val="10"/>
        <rFont val="Frutiger 45 Light"/>
        <family val="2"/>
      </rPr>
      <t>Percentage of recycled paper</t>
    </r>
  </si>
  <si>
    <r>
      <rPr>
        <sz val="10"/>
        <rFont val="Frutiger 45 Light"/>
        <family val="2"/>
      </rPr>
      <t>%</t>
    </r>
  </si>
  <si>
    <r>
      <rPr>
        <sz val="10"/>
        <rFont val="Frutiger 45 Light"/>
        <family val="2"/>
      </rPr>
      <t>EN2</t>
    </r>
  </si>
  <si>
    <r>
      <rPr>
        <u/>
        <sz val="10"/>
        <color rgb="FF0000FF"/>
        <rFont val="Frutiger 45 Light"/>
        <family val="2"/>
      </rPr>
      <t>Back</t>
    </r>
  </si>
  <si>
    <r>
      <rPr>
        <b/>
        <sz val="10"/>
        <rFont val="Frutiger 45 Light"/>
        <family val="2"/>
      </rPr>
      <t>Air pollution</t>
    </r>
  </si>
  <si>
    <r>
      <rPr>
        <sz val="10"/>
        <rFont val="Frutiger 45 Light"/>
        <family val="2"/>
      </rPr>
      <t>Footnotes</t>
    </r>
  </si>
  <si>
    <r>
      <rPr>
        <sz val="10"/>
        <rFont val="Frutiger 45 Light"/>
        <family val="2"/>
      </rPr>
      <t>GRI indicator</t>
    </r>
  </si>
  <si>
    <r>
      <rPr>
        <b/>
        <sz val="10"/>
        <rFont val="Frutiger 45 Light"/>
        <family val="2"/>
      </rPr>
      <t>Air pollution emissions</t>
    </r>
  </si>
  <si>
    <r>
      <rPr>
        <sz val="10"/>
        <rFont val="Frutiger 45 Light"/>
        <family val="2"/>
      </rPr>
      <t>Nitrogen oxide (NOx),</t>
    </r>
  </si>
  <si>
    <r>
      <rPr>
        <sz val="10"/>
        <rFont val="Frutiger 45 Light"/>
        <family val="2"/>
      </rPr>
      <t>t</t>
    </r>
  </si>
  <si>
    <r>
      <rPr>
        <sz val="10"/>
        <rFont val="Frutiger 45 Light"/>
        <family val="2"/>
      </rPr>
      <t>1, 2</t>
    </r>
  </si>
  <si>
    <r>
      <rPr>
        <sz val="10"/>
        <rFont val="Frutiger 45 Light"/>
        <family val="2"/>
      </rPr>
      <t>EN21</t>
    </r>
  </si>
  <si>
    <r>
      <rPr>
        <sz val="10"/>
        <rFont val="Frutiger 45 Light"/>
        <family val="2"/>
      </rPr>
      <t>Sulphur dioxide (SO2)</t>
    </r>
  </si>
  <si>
    <r>
      <rPr>
        <sz val="10"/>
        <rFont val="Frutiger 45 Light"/>
        <family val="2"/>
      </rPr>
      <t>t</t>
    </r>
  </si>
  <si>
    <r>
      <rPr>
        <sz val="10"/>
        <rFont val="Frutiger 45 Light"/>
        <family val="2"/>
      </rPr>
      <t>1, 2</t>
    </r>
  </si>
  <si>
    <r>
      <rPr>
        <sz val="10"/>
        <rFont val="Frutiger 45 Light"/>
        <family val="2"/>
      </rPr>
      <t>EN21</t>
    </r>
  </si>
  <si>
    <r>
      <rPr>
        <sz val="10"/>
        <rFont val="Frutiger 45 Light"/>
        <family val="2"/>
      </rPr>
      <t>Non-methane hydrocarbons (NMVOC)</t>
    </r>
  </si>
  <si>
    <r>
      <rPr>
        <sz val="10"/>
        <rFont val="Frutiger 45 Light"/>
        <family val="2"/>
      </rPr>
      <t>t</t>
    </r>
  </si>
  <si>
    <r>
      <rPr>
        <sz val="10"/>
        <rFont val="Frutiger 45 Light"/>
        <family val="2"/>
      </rPr>
      <t>1, 2</t>
    </r>
  </si>
  <si>
    <r>
      <rPr>
        <sz val="10"/>
        <rFont val="Frutiger 45 Light"/>
        <family val="2"/>
      </rPr>
      <t>EN21</t>
    </r>
  </si>
  <si>
    <r>
      <rPr>
        <sz val="10"/>
        <rFont val="Frutiger 45 Light"/>
        <family val="2"/>
      </rPr>
      <t>Particulate matter (PM10)</t>
    </r>
  </si>
  <si>
    <r>
      <rPr>
        <sz val="10"/>
        <rFont val="Frutiger 45 Light"/>
        <family val="2"/>
      </rPr>
      <t>t</t>
    </r>
  </si>
  <si>
    <r>
      <rPr>
        <sz val="10"/>
        <rFont val="Frutiger 45 Light"/>
        <family val="2"/>
      </rPr>
      <t>1, 2</t>
    </r>
  </si>
  <si>
    <r>
      <rPr>
        <sz val="10"/>
        <rFont val="Frutiger 45 Light"/>
        <family val="2"/>
      </rPr>
      <t>EN21</t>
    </r>
  </si>
  <si>
    <r>
      <rPr>
        <b/>
        <sz val="10"/>
        <rFont val="Frutiger 45 Light"/>
        <family val="2"/>
      </rPr>
      <t>Emissions of ozone-depleting substances</t>
    </r>
  </si>
  <si>
    <r>
      <rPr>
        <sz val="10"/>
        <rFont val="Frutiger 45 Light"/>
        <family val="2"/>
      </rPr>
      <t>Chlorofluorocarbon hydrogen equivalents (CFC-11 equivalents)</t>
    </r>
  </si>
  <si>
    <r>
      <rPr>
        <sz val="10"/>
        <rFont val="Frutiger 45 Light"/>
        <family val="2"/>
      </rPr>
      <t>kg</t>
    </r>
  </si>
  <si>
    <r>
      <rPr>
        <sz val="10"/>
        <rFont val="Frutiger 45 Light"/>
        <family val="2"/>
      </rPr>
      <t>1, 2</t>
    </r>
  </si>
  <si>
    <r>
      <rPr>
        <sz val="10"/>
        <rFont val="Frutiger 45 Light"/>
        <family val="2"/>
      </rPr>
      <t>EN20</t>
    </r>
  </si>
  <si>
    <r>
      <rPr>
        <sz val="10"/>
        <rFont val="Frutiger 45 Light"/>
        <family val="2"/>
      </rPr>
      <t>1) The emissions figures are calculated using emissions factors from transport services and energy consumption. They also include the upstream stages of the energy provision process</t>
    </r>
  </si>
  <si>
    <r>
      <rPr>
        <sz val="10"/>
        <rFont val="Frutiger 45 Light"/>
        <family val="2"/>
      </rPr>
      <t xml:space="preserve">2) Standards, methods and emission factors: Emission factors are taken from HBEFA 3.1, Mobitool version 2010, ecoinvent 2.2 and other statistical sources. </t>
    </r>
  </si>
  <si>
    <r>
      <rPr>
        <u/>
        <sz val="10"/>
        <color rgb="FF0000FF"/>
        <rFont val="Frutiger 45 Light"/>
        <family val="2"/>
      </rPr>
      <t>Back</t>
    </r>
  </si>
  <si>
    <r>
      <rPr>
        <b/>
        <sz val="10"/>
        <rFont val="Frutiger 45 Light"/>
        <family val="2"/>
      </rPr>
      <t>Supply chain</t>
    </r>
  </si>
  <si>
    <r>
      <rPr>
        <sz val="10"/>
        <rFont val="Frutiger 45 Light"/>
        <family val="2"/>
      </rPr>
      <t>Footnotes</t>
    </r>
  </si>
  <si>
    <r>
      <rPr>
        <sz val="10"/>
        <rFont val="Frutiger 45 Light"/>
        <family val="2"/>
      </rPr>
      <t>GRI indicator</t>
    </r>
  </si>
  <si>
    <r>
      <rPr>
        <sz val="10"/>
        <rFont val="Frutiger 45 Light"/>
        <family val="2"/>
      </rPr>
      <t>Number of suppliers in Switzerland</t>
    </r>
  </si>
  <si>
    <r>
      <rPr>
        <sz val="10"/>
        <rFont val="Frutiger 45 Light"/>
        <family val="2"/>
      </rPr>
      <t>Number</t>
    </r>
  </si>
  <si>
    <r>
      <rPr>
        <sz val="10"/>
        <rFont val="Frutiger 45 Light"/>
        <family val="2"/>
      </rPr>
      <t>G4-12</t>
    </r>
  </si>
  <si>
    <r>
      <rPr>
        <sz val="10"/>
        <rFont val="Frutiger 45 Light"/>
        <family val="2"/>
      </rPr>
      <t>Number of suppliers abroad</t>
    </r>
  </si>
  <si>
    <r>
      <rPr>
        <sz val="10"/>
        <rFont val="Frutiger 45 Light"/>
        <family val="2"/>
      </rPr>
      <t>Number</t>
    </r>
  </si>
  <si>
    <r>
      <rPr>
        <sz val="10"/>
        <rFont val="Frutiger 45 Light"/>
        <family val="2"/>
      </rPr>
      <t>G4-12</t>
    </r>
  </si>
  <si>
    <r>
      <rPr>
        <sz val="10"/>
        <rFont val="Frutiger 45 Light"/>
        <family val="2"/>
      </rPr>
      <t>Group procurement volumes</t>
    </r>
  </si>
  <si>
    <r>
      <rPr>
        <sz val="10"/>
        <rFont val="Frutiger 45 Light"/>
        <family val="2"/>
      </rPr>
      <t>CHF million</t>
    </r>
  </si>
  <si>
    <r>
      <rPr>
        <sz val="10"/>
        <rFont val="Frutiger 45 Light"/>
        <family val="2"/>
      </rPr>
      <t>G4-12</t>
    </r>
  </si>
  <si>
    <r>
      <rPr>
        <sz val="9"/>
        <rFont val="Frutiger 45 Light"/>
        <family val="2"/>
      </rPr>
      <t>1) A new calculation method was introduced on 1 January 2016 due to system consolidation. The prior-year figures are not comparable.</t>
    </r>
  </si>
  <si>
    <r>
      <rPr>
        <u/>
        <sz val="10"/>
        <color rgb="FF0000FF"/>
        <rFont val="Frutiger 45 Light"/>
        <family val="2"/>
      </rPr>
      <t>Back</t>
    </r>
  </si>
  <si>
    <r>
      <rPr>
        <b/>
        <sz val="10"/>
        <rFont val="Frutiger 45 Light"/>
        <family val="2"/>
      </rPr>
      <t>Charity and sponsorship</t>
    </r>
  </si>
  <si>
    <r>
      <rPr>
        <sz val="10"/>
        <rFont val="Frutiger 45 Light"/>
        <family val="2"/>
      </rPr>
      <t>Footnotes</t>
    </r>
  </si>
  <si>
    <r>
      <rPr>
        <sz val="10"/>
        <rFont val="Frutiger 45 Light"/>
        <family val="2"/>
      </rPr>
      <t>GRI indicator</t>
    </r>
  </si>
  <si>
    <r>
      <rPr>
        <b/>
        <sz val="10"/>
        <rFont val="Frutiger 45 Light"/>
        <family val="2"/>
      </rPr>
      <t>Contributions</t>
    </r>
  </si>
  <si>
    <r>
      <rPr>
        <sz val="10"/>
        <rFont val="Frutiger 45 Light"/>
        <family val="2"/>
      </rPr>
      <t>CHF million</t>
    </r>
  </si>
  <si>
    <r>
      <rPr>
        <sz val="10"/>
        <rFont val="Frutiger 45 Light"/>
        <family val="2"/>
      </rPr>
      <t>EC8</t>
    </r>
  </si>
  <si>
    <r>
      <rPr>
        <sz val="10"/>
        <rFont val="Frutiger 45 Light"/>
        <family val="2"/>
      </rPr>
      <t>Economy</t>
    </r>
  </si>
  <si>
    <r>
      <rPr>
        <sz val="10"/>
        <rFont val="Frutiger 45 Light"/>
        <family val="2"/>
      </rPr>
      <t>CHF million</t>
    </r>
  </si>
  <si>
    <r>
      <rPr>
        <sz val="10"/>
        <rFont val="Frutiger 45 Light"/>
        <family val="2"/>
      </rPr>
      <t>EC8</t>
    </r>
  </si>
  <si>
    <r>
      <rPr>
        <sz val="10"/>
        <rFont val="Frutiger 45 Light"/>
        <family val="2"/>
      </rPr>
      <t>Sports sponsorship</t>
    </r>
  </si>
  <si>
    <r>
      <rPr>
        <sz val="10"/>
        <rFont val="Frutiger 45 Light"/>
        <family val="2"/>
      </rPr>
      <t>CHF million</t>
    </r>
  </si>
  <si>
    <r>
      <rPr>
        <sz val="10"/>
        <rFont val="Frutiger 45 Light"/>
        <family val="2"/>
      </rPr>
      <t>EC8</t>
    </r>
  </si>
  <si>
    <r>
      <rPr>
        <sz val="10"/>
        <rFont val="Frutiger 45 Light"/>
        <family val="2"/>
      </rPr>
      <t>Cultural sponsorship</t>
    </r>
  </si>
  <si>
    <r>
      <rPr>
        <sz val="10"/>
        <rFont val="Frutiger 45 Light"/>
        <family val="2"/>
      </rPr>
      <t>CHF million</t>
    </r>
  </si>
  <si>
    <r>
      <rPr>
        <sz val="10"/>
        <rFont val="Frutiger 45 Light"/>
        <family val="2"/>
      </rPr>
      <t>EC8</t>
    </r>
  </si>
  <si>
    <r>
      <rPr>
        <sz val="10"/>
        <rFont val="Frutiger 45 Light"/>
        <family val="2"/>
      </rPr>
      <t>Social initiatives/gifts/donations</t>
    </r>
  </si>
  <si>
    <r>
      <rPr>
        <sz val="10"/>
        <rFont val="Frutiger 45 Light"/>
        <family val="2"/>
      </rPr>
      <t>CHF million</t>
    </r>
  </si>
  <si>
    <r>
      <rPr>
        <sz val="10"/>
        <rFont val="Frutiger 45 Light"/>
        <family val="2"/>
      </rPr>
      <t>EC8</t>
    </r>
  </si>
  <si>
    <r>
      <rPr>
        <sz val="10"/>
        <rFont val="Frutiger 45 Light"/>
        <family val="2"/>
      </rPr>
      <t>Donations to political parties</t>
    </r>
  </si>
  <si>
    <r>
      <rPr>
        <sz val="10"/>
        <rFont val="Frutiger 45 Light"/>
        <family val="2"/>
      </rPr>
      <t>CHF million</t>
    </r>
  </si>
  <si>
    <r>
      <rPr>
        <sz val="10"/>
        <rFont val="Frutiger 45 Light"/>
        <family val="2"/>
      </rPr>
      <t>SO6</t>
    </r>
  </si>
  <si>
    <r>
      <rPr>
        <sz val="10"/>
        <rFont val="Frutiger 45 Light"/>
        <family val="2"/>
      </rPr>
      <t>1) Business sponsoring has been an explicit part of sponsoring at Swiss Post since 1 January 2015.</t>
    </r>
  </si>
  <si>
    <r>
      <rPr>
        <u/>
        <sz val="10"/>
        <color rgb="FF0000FF"/>
        <rFont val="Frutiger 45 Light"/>
        <family val="2"/>
      </rPr>
      <t>Back</t>
    </r>
  </si>
  <si>
    <r>
      <rPr>
        <b/>
        <sz val="10"/>
        <rFont val="Frutiger 45 Light"/>
        <family val="2"/>
      </rPr>
      <t>Breaches of the law</t>
    </r>
  </si>
  <si>
    <r>
      <rPr>
        <sz val="10"/>
        <rFont val="Frutiger 45 Light"/>
        <family val="2"/>
      </rPr>
      <t>Footnotes</t>
    </r>
  </si>
  <si>
    <r>
      <rPr>
        <sz val="10"/>
        <rFont val="Frutiger 45 Light"/>
        <family val="2"/>
      </rPr>
      <t>GRI indicator</t>
    </r>
  </si>
  <si>
    <r>
      <rPr>
        <sz val="10"/>
        <rFont val="Frutiger 45 Light"/>
        <family val="2"/>
      </rPr>
      <t>Sanctioned violations of labour regulations</t>
    </r>
  </si>
  <si>
    <r>
      <rPr>
        <sz val="10"/>
        <rFont val="Frutiger 45 Light"/>
        <family val="2"/>
      </rPr>
      <t>Number of cases</t>
    </r>
  </si>
  <si>
    <r>
      <rPr>
        <sz val="10"/>
        <rFont val="Frutiger 45 Light"/>
        <family val="2"/>
      </rPr>
      <t>SO8</t>
    </r>
  </si>
  <si>
    <r>
      <rPr>
        <sz val="9"/>
        <rFont val="Frutiger 45 Light"/>
        <family val="2"/>
      </rPr>
      <t>1)</t>
    </r>
    <r>
      <rPr>
        <sz val="9"/>
        <rFont val="Frutiger 45 Light"/>
        <family val="2"/>
      </rPr>
      <t xml:space="preserve"> There is no systematic compilation of sanctioned violations of law.</t>
    </r>
  </si>
  <si>
    <r>
      <rPr>
        <u/>
        <sz val="10"/>
        <color rgb="FF0000FF"/>
        <rFont val="Frutiger 45 Light"/>
        <family val="2"/>
      </rPr>
      <t>Back</t>
    </r>
  </si>
  <si>
    <r>
      <rPr>
        <b/>
        <sz val="10"/>
        <rFont val="Frutiger 45 Light"/>
        <family val="2"/>
      </rPr>
      <t>Jobs in the regions</t>
    </r>
  </si>
  <si>
    <r>
      <rPr>
        <sz val="10"/>
        <rFont val="Frutiger 45 Light"/>
        <family val="2"/>
      </rPr>
      <t>Footnotes</t>
    </r>
  </si>
  <si>
    <r>
      <rPr>
        <sz val="10"/>
        <rFont val="Frutiger 45 Light"/>
        <family val="2"/>
      </rPr>
      <t>GRI indicator</t>
    </r>
  </si>
  <si>
    <r>
      <rPr>
        <b/>
        <sz val="10"/>
        <rFont val="Frutiger 45 Light"/>
        <family val="2"/>
      </rPr>
      <t>Jobs by canton</t>
    </r>
  </si>
  <si>
    <r>
      <rPr>
        <sz val="10"/>
        <rFont val="Frutiger 45 Light"/>
        <family val="2"/>
      </rPr>
      <t>Aargau</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</si>
  <si>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</si>
  <si>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</si>
  <si>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</si>
  <si>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Appenzell Innerrhoden</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</si>
  <si>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</si>
  <si>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</si>
  <si>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</si>
  <si>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Appenzell Ausserrhoden</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</si>
  <si>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</si>
  <si>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</si>
  <si>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</si>
  <si>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Berne</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</si>
  <si>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</si>
  <si>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</si>
  <si>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</si>
  <si>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Basel-Land</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</si>
  <si>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</si>
  <si>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</si>
  <si>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</si>
  <si>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Basel-Stadt</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</si>
  <si>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</si>
  <si>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</si>
  <si>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</si>
  <si>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Fribourg</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</si>
  <si>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</si>
  <si>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</si>
  <si>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</si>
  <si>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Geneva</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</si>
  <si>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</si>
  <si>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</si>
  <si>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</si>
  <si>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Glarus</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</si>
  <si>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</si>
  <si>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</si>
  <si>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</si>
  <si>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Graubünden</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</si>
  <si>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</si>
  <si>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</si>
  <si>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</si>
  <si>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Jura</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</si>
  <si>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</si>
  <si>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</si>
  <si>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</si>
  <si>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Lucerne</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</si>
  <si>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</si>
  <si>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</si>
  <si>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</si>
  <si>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Neuchâtel</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</si>
  <si>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</si>
  <si>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</si>
  <si>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</si>
  <si>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Nidwalden</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</si>
  <si>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</si>
  <si>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</si>
  <si>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</si>
  <si>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Obwalden</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</si>
  <si>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</si>
  <si>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</si>
  <si>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</si>
  <si>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St. Gallen</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</si>
  <si>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</si>
  <si>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</si>
  <si>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</si>
  <si>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Schaffhausen</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</si>
  <si>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</si>
  <si>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</si>
  <si>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</si>
  <si>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Solothurn</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</si>
  <si>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</si>
  <si>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</si>
  <si>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</si>
  <si>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Schwyz</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</si>
  <si>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</si>
  <si>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</si>
  <si>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</si>
  <si>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Thurgau</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</si>
  <si>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</si>
  <si>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</si>
  <si>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</si>
  <si>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Ticino</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</si>
  <si>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</si>
  <si>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</si>
  <si>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</si>
  <si>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Uri</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</si>
  <si>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</si>
  <si>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</si>
  <si>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</si>
  <si>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Vaud</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</si>
  <si>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</si>
  <si>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</si>
  <si>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</si>
  <si>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Valais</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</si>
  <si>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</si>
  <si>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</si>
  <si>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</si>
  <si>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Zug</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</si>
  <si>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</si>
  <si>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</si>
  <si>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</si>
  <si>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Zurich</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</si>
  <si>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</si>
  <si>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</si>
  <si>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</si>
  <si>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Switzerland</t>
    </r>
  </si>
  <si>
    <r>
      <rPr>
        <sz val="10"/>
        <rFont val="Frutiger 45 Light"/>
        <family val="2"/>
      </rPr>
      <t>Full-time equivalents</t>
    </r>
  </si>
  <si>
    <r>
      <rPr>
        <sz val="10"/>
        <rFont val="Frutiger 45 Light"/>
        <family val="2"/>
      </rPr>
      <t>1, 2, 3, 4</t>
    </r>
  </si>
  <si>
    <r>
      <rPr>
        <sz val="10"/>
        <rFont val="Frutiger 45 Light"/>
        <family val="2"/>
      </rPr>
      <t>G4-10</t>
    </r>
  </si>
  <si>
    <r>
      <rPr>
        <sz val="10"/>
        <rFont val="Frutiger 45 Light"/>
        <family val="2"/>
      </rPr>
      <t>Switzerland</t>
    </r>
  </si>
  <si>
    <r>
      <rPr>
        <sz val="10"/>
        <rFont val="Frutiger 45 Light"/>
        <family val="2"/>
      </rPr>
      <t>Employees</t>
    </r>
  </si>
  <si>
    <r>
      <rPr>
        <sz val="10"/>
        <rFont val="Frutiger 45 Light"/>
        <family val="2"/>
      </rPr>
      <t>1, 2, 3, 4</t>
    </r>
  </si>
  <si>
    <r>
      <rPr>
        <sz val="10"/>
        <rFont val="Frutiger 45 Light"/>
        <family val="2"/>
      </rPr>
      <t>G4-10</t>
    </r>
  </si>
  <si>
    <r>
      <rPr>
        <b/>
        <sz val="10"/>
        <rFont val="Frutiger 45 Light"/>
        <family val="2"/>
      </rPr>
      <t>Jobs by canton</t>
    </r>
  </si>
  <si>
    <r>
      <rPr>
        <sz val="10"/>
        <rFont val="Frutiger 45 Light"/>
        <family val="2"/>
      </rPr>
      <t>Aargau</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</si>
  <si>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</si>
  <si>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</si>
  <si>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</si>
  <si>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Appenzell Innerrhoden</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</si>
  <si>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</si>
  <si>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</si>
  <si>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</si>
  <si>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Appenzell Ausserrhoden</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</si>
  <si>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</si>
  <si>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</si>
  <si>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</si>
  <si>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Berne</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</si>
  <si>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</si>
  <si>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</si>
  <si>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</si>
  <si>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Basel-Land</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</si>
  <si>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</si>
  <si>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</si>
  <si>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</si>
  <si>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Basel-Stadt</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</si>
  <si>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</si>
  <si>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</si>
  <si>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</si>
  <si>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Fribourg</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</si>
  <si>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</si>
  <si>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</si>
  <si>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</si>
  <si>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Geneva</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</si>
  <si>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</si>
  <si>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</si>
  <si>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</si>
  <si>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Glarus</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</si>
  <si>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</si>
  <si>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</si>
  <si>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</si>
  <si>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Graubünden</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</si>
  <si>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</si>
  <si>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</si>
  <si>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</si>
  <si>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Jura</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</si>
  <si>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</si>
  <si>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</si>
  <si>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</si>
  <si>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Lucerne</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</si>
  <si>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</si>
  <si>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</si>
  <si>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</si>
  <si>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Neuchâtel</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</si>
  <si>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</si>
  <si>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</si>
  <si>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</si>
  <si>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Nidwalden</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</si>
  <si>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</si>
  <si>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</si>
  <si>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</si>
  <si>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Obwalden</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</si>
  <si>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</si>
  <si>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</si>
  <si>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</si>
  <si>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St. Gallen</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</si>
  <si>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</si>
  <si>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</si>
  <si>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</si>
  <si>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Schaffhausen</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</si>
  <si>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</si>
  <si>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</si>
  <si>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</si>
  <si>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Solothurn</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</si>
  <si>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</si>
  <si>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</si>
  <si>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</si>
  <si>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Schwyz</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</si>
  <si>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</si>
  <si>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</si>
  <si>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</si>
  <si>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Thurgau</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</si>
  <si>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</si>
  <si>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</si>
  <si>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</si>
  <si>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Ticino</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</si>
  <si>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</si>
  <si>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</si>
  <si>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</si>
  <si>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Uri</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</si>
  <si>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</si>
  <si>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</si>
  <si>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</si>
  <si>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Vaud</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</si>
  <si>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</si>
  <si>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</si>
  <si>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</si>
  <si>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Valais</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</si>
  <si>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</si>
  <si>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</si>
  <si>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</si>
  <si>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Zug</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</si>
  <si>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</si>
  <si>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</si>
  <si>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</si>
  <si>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Zurich</t>
    </r>
  </si>
  <si>
    <r>
      <rPr>
        <sz val="10"/>
        <rFont val="Frutiger 45 Light"/>
        <family val="2"/>
      </rPr>
      <t>Swiss Post employees per 100 employees</t>
    </r>
  </si>
  <si>
    <r>
      <rPr>
        <sz val="10"/>
        <rFont val="Frutiger 45 Light"/>
        <family val="2"/>
      </rPr>
      <t>3, 5</t>
    </r>
  </si>
  <si>
    <r>
      <rPr>
        <sz val="10"/>
        <rFont val="Frutiger 45 Light"/>
        <family val="2"/>
      </rPr>
      <t>G410</t>
    </r>
  </si>
  <si>
    <r>
      <rPr>
        <sz val="10"/>
        <rFont val="Frutiger 45 Light"/>
        <family val="2"/>
      </rPr>
      <t>Switzerland</t>
    </r>
  </si>
  <si>
    <r>
      <rPr>
        <sz val="10"/>
        <rFont val="Frutiger 45 Light"/>
        <family val="2"/>
      </rPr>
      <t>Swiss Post employees per 100 employees</t>
    </r>
  </si>
  <si>
    <r>
      <rPr>
        <sz val="10"/>
        <rFont val="Frutiger 45 Light"/>
        <family val="2"/>
      </rPr>
      <t>3, 5</t>
    </r>
  </si>
  <si>
    <r>
      <rPr>
        <sz val="10"/>
        <rFont val="Frutiger 45 Light"/>
        <family val="2"/>
      </rPr>
      <t>G410</t>
    </r>
  </si>
  <si>
    <r>
      <rPr>
        <b/>
        <sz val="10"/>
        <rFont val="Frutiger 45 Light"/>
        <family val="2"/>
      </rPr>
      <t>Jobs in peripheral regions</t>
    </r>
  </si>
  <si>
    <r>
      <rPr>
        <sz val="10"/>
        <rFont val="Frutiger 45 Light"/>
        <family val="2"/>
      </rPr>
      <t>VRP region 7)</t>
    </r>
  </si>
  <si>
    <r>
      <rPr>
        <sz val="10"/>
        <rFont val="Frutiger 45 Light"/>
        <family val="2"/>
      </rPr>
      <t>Full-time equivalents</t>
    </r>
  </si>
  <si>
    <r>
      <rPr>
        <sz val="10"/>
        <rFont val="Frutiger 45 Light"/>
        <family val="2"/>
      </rPr>
      <t>1, 2, 6, 8</t>
    </r>
  </si>
  <si>
    <r>
      <rPr>
        <sz val="10"/>
        <rFont val="Frutiger 45 Light"/>
        <family val="2"/>
      </rPr>
      <t>G410</t>
    </r>
  </si>
  <si>
    <r>
      <rPr>
        <sz val="10"/>
        <rFont val="Frutiger 45 Light"/>
        <family val="2"/>
      </rPr>
      <t>Share of full-time equivalents</t>
    </r>
  </si>
  <si>
    <r>
      <rPr>
        <sz val="10"/>
        <rFont val="Frutiger 45 Light"/>
        <family val="2"/>
      </rPr>
      <t>G410</t>
    </r>
  </si>
  <si>
    <r>
      <rPr>
        <sz val="10"/>
        <rFont val="Frutiger 45 Light"/>
        <family val="2"/>
      </rPr>
      <t>Employees</t>
    </r>
  </si>
  <si>
    <r>
      <rPr>
        <sz val="10"/>
        <rFont val="Frutiger 45 Light"/>
        <family val="2"/>
      </rPr>
      <t>6, 8</t>
    </r>
  </si>
  <si>
    <r>
      <rPr>
        <sz val="10"/>
        <rFont val="Frutiger 45 Light"/>
        <family val="2"/>
      </rPr>
      <t>G410</t>
    </r>
  </si>
  <si>
    <r>
      <rPr>
        <sz val="10"/>
        <rFont val="Frutiger 45 Light"/>
        <family val="2"/>
      </rPr>
      <t>Share of employees</t>
    </r>
  </si>
  <si>
    <r>
      <rPr>
        <sz val="10"/>
        <rFont val="Frutiger 45 Light"/>
        <family val="2"/>
      </rPr>
      <t>G410</t>
    </r>
  </si>
  <si>
    <r>
      <rPr>
        <sz val="9"/>
        <rFont val="Frutiger 45 Light"/>
        <family val="2"/>
      </rPr>
      <t>1) Excluding trainees.</t>
    </r>
  </si>
  <si>
    <r>
      <rPr>
        <sz val="9"/>
        <rFont val="Frutiger 45 Light"/>
        <family val="2"/>
      </rPr>
      <t>2) A full-time equivalent equates to one full-time position.</t>
    </r>
  </si>
  <si>
    <r>
      <rPr>
        <sz val="9"/>
        <rFont val="Frutiger 45 Light"/>
        <family val="2"/>
      </rPr>
      <t>3) Group in Switzerland.</t>
    </r>
  </si>
  <si>
    <r>
      <rPr>
        <sz val="9"/>
        <rFont val="Frutiger 45 Light"/>
        <family val="2"/>
      </rPr>
      <t>4) Annual averages.</t>
    </r>
  </si>
  <si>
    <r>
      <rPr>
        <sz val="9"/>
        <rFont val="Frutiger 45 Light"/>
        <family val="2"/>
      </rPr>
      <t>5) From 2015, the number of employees in the cantons is based on the 2013 STATENT report.</t>
    </r>
  </si>
  <si>
    <r>
      <rPr>
        <sz val="9"/>
        <rFont val="Frutiger 45 Light"/>
        <family val="2"/>
      </rPr>
      <t>6) The definition of peripheral region is based on the New Regional Policy (VRP) of 28 November 2007 (in force since 1 January 2008).</t>
    </r>
  </si>
  <si>
    <r>
      <rPr>
        <sz val="9"/>
        <rFont val="Frutiger 45 Light"/>
        <family val="2"/>
      </rPr>
      <t>7) New Regional Policy (VRP)</t>
    </r>
  </si>
  <si>
    <r>
      <rPr>
        <sz val="9"/>
        <rFont val="Frutiger 45 Light"/>
        <family val="2"/>
      </rPr>
      <t>8) Group in Switzerland: data from the human resources system, currently without data on 1,528 full-time equivalents or approximately 6,052 employees of the subsidiaries Botec Boncourt SA, health care research institute AG (hcri), Tele-Trans AG, Epsilon SA, Direct Mail Company AG, Direct Mail Logistik AG, IN-Media AG, PubliBike AG and TWINT Ltd.</t>
    </r>
  </si>
  <si>
    <r>
      <rPr>
        <u/>
        <sz val="10"/>
        <color rgb="FF0000FF"/>
        <rFont val="Frutiger 45 Light"/>
        <family val="2"/>
      </rPr>
      <t>Back</t>
    </r>
  </si>
  <si>
    <r>
      <rPr>
        <b/>
        <sz val="10"/>
        <rFont val="Frutiger 45 Light"/>
        <family val="2"/>
      </rPr>
      <t>Distribution of added value</t>
    </r>
  </si>
  <si>
    <r>
      <rPr>
        <sz val="10"/>
        <rFont val="Frutiger 45 Light"/>
        <family val="2"/>
      </rPr>
      <t>Footnotes</t>
    </r>
  </si>
  <si>
    <r>
      <rPr>
        <sz val="10"/>
        <rFont val="Frutiger 45 Light"/>
        <family val="2"/>
      </rPr>
      <t>GRI indicator</t>
    </r>
  </si>
  <si>
    <r>
      <rPr>
        <sz val="10"/>
        <rFont val="Frutiger 45 Light"/>
        <family val="2"/>
      </rPr>
      <t>Added value generated</t>
    </r>
  </si>
  <si>
    <r>
      <rPr>
        <sz val="10"/>
        <rFont val="Frutiger 45 Light"/>
        <family val="2"/>
      </rPr>
      <t>CHF million</t>
    </r>
  </si>
  <si>
    <r>
      <rPr>
        <sz val="10"/>
        <rFont val="Frutiger 45 Light"/>
        <family val="2"/>
      </rPr>
      <t>EC1</t>
    </r>
  </si>
  <si>
    <r>
      <rPr>
        <sz val="10"/>
        <rFont val="Frutiger 45 Light"/>
        <family val="2"/>
      </rPr>
      <t>Of which paid to: Employees</t>
    </r>
  </si>
  <si>
    <r>
      <rPr>
        <sz val="10"/>
        <rFont val="Frutiger 45 Light"/>
        <family val="2"/>
      </rPr>
      <t>CHF million</t>
    </r>
  </si>
  <si>
    <r>
      <rPr>
        <sz val="10"/>
        <rFont val="Frutiger 45 Light"/>
        <family val="2"/>
      </rPr>
      <t>EC1</t>
    </r>
  </si>
  <si>
    <r>
      <rPr>
        <sz val="10"/>
        <rFont val="Frutiger 45 Light"/>
        <family val="2"/>
      </rPr>
      <t>Of which paid to: creditors</t>
    </r>
  </si>
  <si>
    <r>
      <rPr>
        <sz val="10"/>
        <rFont val="Frutiger 45 Light"/>
        <family val="2"/>
      </rPr>
      <t>CHF million</t>
    </r>
  </si>
  <si>
    <r>
      <rPr>
        <sz val="10"/>
        <rFont val="Frutiger 45 Light"/>
        <family val="2"/>
      </rPr>
      <t>EC1</t>
    </r>
  </si>
  <si>
    <r>
      <rPr>
        <sz val="10"/>
        <rFont val="Frutiger 45 Light"/>
        <family val="2"/>
      </rPr>
      <t>OF which paid to: public sector</t>
    </r>
  </si>
  <si>
    <r>
      <rPr>
        <sz val="10"/>
        <rFont val="Frutiger 45 Light"/>
        <family val="2"/>
      </rPr>
      <t>CHF million</t>
    </r>
  </si>
  <si>
    <r>
      <rPr>
        <sz val="10"/>
        <rFont val="Frutiger 45 Light"/>
        <family val="2"/>
      </rPr>
      <t>EC1</t>
    </r>
  </si>
  <si>
    <r>
      <rPr>
        <sz val="10"/>
        <rFont val="Frutiger 45 Light"/>
        <family val="2"/>
      </rPr>
      <t>Of which paid to: owner</t>
    </r>
  </si>
  <si>
    <r>
      <rPr>
        <sz val="10"/>
        <rFont val="Frutiger 45 Light"/>
        <family val="2"/>
      </rPr>
      <t>CHF million</t>
    </r>
  </si>
  <si>
    <r>
      <rPr>
        <sz val="10"/>
        <rFont val="Frutiger 45 Light"/>
        <family val="2"/>
      </rPr>
      <t>EC1</t>
    </r>
  </si>
  <si>
    <r>
      <rPr>
        <sz val="10"/>
        <rFont val="Frutiger 45 Light"/>
        <family val="2"/>
      </rPr>
      <t>Of which paid to: company</t>
    </r>
  </si>
  <si>
    <r>
      <rPr>
        <sz val="10"/>
        <rFont val="Frutiger 45 Light"/>
        <family val="2"/>
      </rPr>
      <t>CHF million</t>
    </r>
  </si>
  <si>
    <r>
      <rPr>
        <sz val="10"/>
        <rFont val="Frutiger 45 Light"/>
        <family val="2"/>
      </rPr>
      <t>EC1</t>
    </r>
  </si>
  <si>
    <r>
      <rPr>
        <sz val="10"/>
        <rFont val="Frutiger 45 Light"/>
        <family val="2"/>
      </rPr>
      <t>Of which for: Amortization</t>
    </r>
  </si>
  <si>
    <r>
      <rPr>
        <sz val="10"/>
        <rFont val="Frutiger 45 Light"/>
        <family val="2"/>
      </rPr>
      <t>CHF million</t>
    </r>
  </si>
  <si>
    <r>
      <rPr>
        <sz val="10"/>
        <rFont val="Frutiger 45 Light"/>
        <family val="2"/>
      </rPr>
      <t>EC1</t>
    </r>
  </si>
  <si>
    <r>
      <rPr>
        <sz val="10"/>
        <rFont val="Frutiger 45 Light"/>
        <family val="2"/>
      </rPr>
      <t>Of which for: bolstering the Swiss Post pension fund</t>
    </r>
  </si>
  <si>
    <r>
      <rPr>
        <sz val="10"/>
        <rFont val="Frutiger 45 Light"/>
        <family val="2"/>
      </rPr>
      <t>CHF million</t>
    </r>
  </si>
  <si>
    <r>
      <rPr>
        <sz val="10"/>
        <rFont val="Frutiger 45 Light"/>
        <family val="2"/>
      </rPr>
      <t>EC1</t>
    </r>
  </si>
  <si>
    <r>
      <rPr>
        <sz val="10"/>
        <rFont val="Frutiger 45 Light"/>
        <family val="2"/>
      </rPr>
      <t>Of which for: building up equity</t>
    </r>
  </si>
  <si>
    <r>
      <rPr>
        <sz val="10"/>
        <rFont val="Frutiger 45 Light"/>
        <family val="2"/>
      </rPr>
      <t>CHF million</t>
    </r>
  </si>
  <si>
    <r>
      <rPr>
        <sz val="10"/>
        <rFont val="Frutiger 45 Light"/>
        <family val="2"/>
      </rPr>
      <t>EC1</t>
    </r>
  </si>
  <si>
    <r>
      <rPr>
        <sz val="10"/>
        <rFont val="Frutiger 45 Light"/>
        <family val="2"/>
      </rPr>
      <t>Of which for: Other</t>
    </r>
  </si>
  <si>
    <r>
      <rPr>
        <sz val="10"/>
        <rFont val="Frutiger 45 Light"/>
        <family val="2"/>
      </rPr>
      <t>CHF million</t>
    </r>
  </si>
  <si>
    <r>
      <rPr>
        <sz val="10"/>
        <rFont val="Frutiger 45 Light"/>
        <family val="2"/>
      </rPr>
      <t>EC1</t>
    </r>
  </si>
  <si>
    <r>
      <rPr>
        <sz val="9"/>
        <rFont val="Frutiger 45 Light"/>
        <family val="2"/>
      </rPr>
      <t>1) Value added = operating profit + personnel expenses + depreciation – gain/loss on the sale of tangible fixed assets, intangible assets and participations.</t>
    </r>
  </si>
  <si>
    <r>
      <rPr>
        <sz val="9"/>
        <rFont val="Frutiger 45 Light"/>
        <family val="2"/>
      </rPr>
      <t>2) Wages, salaries, statutory and voluntary social security contributions, employee benefit payments, basic and advanced training.</t>
    </r>
  </si>
  <si>
    <r>
      <rPr>
        <sz val="9"/>
        <rFont val="Frutiger 45 Light"/>
        <family val="2"/>
      </rPr>
      <t>3) Interest and similar expenses.</t>
    </r>
  </si>
  <si>
    <r>
      <rPr>
        <sz val="9"/>
        <rFont val="Frutiger 45 Light"/>
        <family val="2"/>
      </rPr>
      <t>4) Income taxes.</t>
    </r>
  </si>
  <si>
    <r>
      <rPr>
        <sz val="9"/>
        <rFont val="Frutiger 45 Light"/>
        <family val="2"/>
      </rPr>
      <t>5) Profit transferred to the Confederation.</t>
    </r>
  </si>
  <si>
    <r>
      <rPr>
        <sz val="9"/>
        <rFont val="Frutiger 45 Light"/>
        <family val="2"/>
      </rPr>
      <t>6) In accordance with the 2007 Board of Directors’ proposal concerning appropriation of profit, CHF 250 million are to be deposited in the Swiss Post pension fund as the employer’s contribution reserve and CHF 250 million are to be paid to the Swiss Confederation as owner.</t>
    </r>
  </si>
  <si>
    <r>
      <rPr>
        <sz val="9"/>
        <rFont val="Frutiger 45 Light"/>
        <family val="2"/>
      </rPr>
      <t>7) The item “Other” includes the balance from disposals of tangible fixed assets, income from associates, financial income and deferred taxes.</t>
    </r>
  </si>
  <si>
    <r>
      <rPr>
        <sz val="9"/>
        <rFont val="Frutiger 45 Light"/>
        <family val="2"/>
      </rPr>
      <t>8) Proposed appropriation of profit for Swiss Post (see also Swiss Post Ltd annual financial statements in Annual Report).</t>
    </r>
  </si>
  <si>
    <t>Anteil</t>
  </si>
  <si>
    <t>8)</t>
  </si>
  <si>
    <t>1) In accordance with the segment disclosure in the Financial Report, i.e. abroad = including cross-border traffic.</t>
  </si>
  <si>
    <t>6) Normalized figures for 2015 and 2013.</t>
  </si>
  <si>
    <t>3) PostFinance Ltd including Debtors Service Ltd and TWINT Ltd.</t>
  </si>
  <si>
    <r>
      <t>2013</t>
    </r>
    <r>
      <rPr>
        <b/>
        <vertAlign val="superscript"/>
        <sz val="10"/>
        <rFont val="Frutiger 45 Light"/>
        <family val="2"/>
      </rPr>
      <t>6)</t>
    </r>
  </si>
  <si>
    <r>
      <t>2015</t>
    </r>
    <r>
      <rPr>
        <b/>
        <vertAlign val="superscript"/>
        <sz val="10"/>
        <rFont val="Frutiger 45 Light"/>
        <family val="2"/>
      </rPr>
      <t>6)</t>
    </r>
  </si>
  <si>
    <r>
      <t>8371</t>
    </r>
    <r>
      <rPr>
        <vertAlign val="superscript"/>
        <sz val="10"/>
        <rFont val="Frutiger 45 Light"/>
        <family val="2"/>
      </rPr>
      <t>4)</t>
    </r>
  </si>
  <si>
    <r>
      <t>1'132</t>
    </r>
    <r>
      <rPr>
        <vertAlign val="superscript"/>
        <sz val="10"/>
        <rFont val="Frutiger 45 Light"/>
        <family val="2"/>
      </rPr>
      <t>4)</t>
    </r>
  </si>
  <si>
    <r>
      <t>60</t>
    </r>
    <r>
      <rPr>
        <vertAlign val="superscript"/>
        <sz val="10"/>
        <rFont val="Frutiger 45 Light"/>
        <family val="2"/>
      </rPr>
      <t>4)</t>
    </r>
  </si>
  <si>
    <r>
      <t>125</t>
    </r>
    <r>
      <rPr>
        <vertAlign val="superscript"/>
        <sz val="10"/>
        <rFont val="Frutiger 45 Light"/>
        <family val="2"/>
      </rPr>
      <t>4)</t>
    </r>
  </si>
  <si>
    <t>-</t>
    <phoneticPr fontId="16" type="noConversion"/>
  </si>
  <si>
    <t>n.a.</t>
  </si>
  <si>
    <t>-</t>
  </si>
  <si>
    <t>über 600</t>
  </si>
  <si>
    <t>über 500</t>
  </si>
  <si>
    <t>rund 500</t>
  </si>
  <si>
    <t>rund 550</t>
  </si>
  <si>
    <t>rund 650</t>
  </si>
  <si>
    <t>rund 750</t>
  </si>
  <si>
    <t>rund 700</t>
  </si>
  <si>
    <t>429‘705‘810</t>
  </si>
  <si>
    <t>170‘345‘986</t>
  </si>
  <si>
    <t>25‘160‘127</t>
  </si>
  <si>
    <t>22‘603‘811</t>
  </si>
  <si>
    <t>177‘891‘042</t>
  </si>
  <si>
    <t>825‘706‘776</t>
  </si>
  <si>
    <t>61‘474‘959</t>
  </si>
  <si>
    <t>20‘806‘490</t>
  </si>
  <si>
    <t>992‘040</t>
  </si>
  <si>
    <t>708‘088</t>
  </si>
  <si>
    <t>174‘951</t>
  </si>
  <si>
    <t>2‘537</t>
  </si>
  <si>
    <t>84‘159‘065</t>
  </si>
  <si>
    <t>1, 3</t>
  </si>
  <si>
    <t>2, 3</t>
  </si>
  <si>
    <r>
      <t>2010</t>
    </r>
    <r>
      <rPr>
        <sz val="10"/>
        <rFont val="Frutiger 45 Light"/>
        <family val="2"/>
      </rPr>
      <t xml:space="preserve"> 1)</t>
    </r>
  </si>
  <si>
    <r>
      <t>2011</t>
    </r>
    <r>
      <rPr>
        <sz val="10"/>
        <rFont val="Frutiger 45 Light"/>
        <family val="2"/>
      </rPr>
      <t xml:space="preserve"> 1)</t>
    </r>
  </si>
  <si>
    <r>
      <t>2012</t>
    </r>
    <r>
      <rPr>
        <sz val="10"/>
        <rFont val="Frutiger 45 Light"/>
        <family val="2"/>
      </rPr>
      <t xml:space="preserve"> 1) 3)</t>
    </r>
  </si>
  <si>
    <r>
      <t>2013</t>
    </r>
    <r>
      <rPr>
        <sz val="10"/>
        <rFont val="Frutiger 45 Light"/>
        <family val="2"/>
      </rPr>
      <t xml:space="preserve"> 1) 3)</t>
    </r>
  </si>
  <si>
    <r>
      <t>2014</t>
    </r>
    <r>
      <rPr>
        <sz val="10"/>
        <rFont val="Frutiger 45 Light"/>
        <family val="2"/>
      </rPr>
      <t xml:space="preserve"> 1) 3)</t>
    </r>
  </si>
  <si>
    <r>
      <t>2015</t>
    </r>
    <r>
      <rPr>
        <sz val="10"/>
        <rFont val="Frutiger 45 Light"/>
        <family val="2"/>
      </rPr>
      <t xml:space="preserve"> 1) 3)</t>
    </r>
  </si>
  <si>
    <r>
      <t>2016</t>
    </r>
    <r>
      <rPr>
        <sz val="10"/>
        <rFont val="Frutiger 45 Light"/>
        <family val="2"/>
      </rPr>
      <t xml:space="preserve"> 1) 3)</t>
    </r>
  </si>
  <si>
    <t>6)</t>
  </si>
  <si>
    <t>7)</t>
  </si>
  <si>
    <t>9)</t>
  </si>
  <si>
    <t>3)</t>
  </si>
  <si>
    <t xml:space="preserve"> -</t>
  </si>
  <si>
    <t>n.a.</t>
    <phoneticPr fontId="13" type="noConversion"/>
  </si>
  <si>
    <r>
      <t xml:space="preserve">2016 </t>
    </r>
    <r>
      <rPr>
        <sz val="10"/>
        <rFont val="Frutiger 45 Light"/>
        <family val="2"/>
      </rPr>
      <t>1)</t>
    </r>
  </si>
  <si>
    <t>n.a</t>
    <phoneticPr fontId="16" type="noConversion"/>
  </si>
  <si>
    <t>n.a</t>
  </si>
  <si>
    <r>
      <rPr>
        <sz val="10"/>
        <rFont val="Frutiger 45 Light"/>
        <family val="2"/>
      </rPr>
      <t>Hydrogen – internal</t>
    </r>
  </si>
  <si>
    <r>
      <rPr>
        <sz val="10"/>
        <rFont val="Frutiger 45 Light"/>
        <family val="2"/>
      </rPr>
      <t>Renewable percentage of hydrogen – internal</t>
    </r>
  </si>
  <si>
    <t>2) “naturemade star” certified green power / biogas.</t>
  </si>
  <si>
    <t>3) “naturemade basic” certified power from renewable energy.</t>
  </si>
  <si>
    <t>4) Electricity for heating is included in building electricity.</t>
  </si>
  <si>
    <t>5) Increase in energy efficiency following the Confederation as an energy role model: measured as the change in energy consumption per core service in the financial year compared with the base year. The core service is defined differently for each unit (item, transaction, passenger kilometres/kilometres, full-time equivalent, etc.).</t>
  </si>
  <si>
    <t>6) Certifications for total electricity consumption excluding third-party tenants.</t>
  </si>
  <si>
    <t>7) Certifications for internal Swiss Post goods transport and business travel.</t>
  </si>
  <si>
    <t>EN3</t>
  </si>
  <si>
    <t>1,2</t>
  </si>
  <si>
    <t>EN4</t>
  </si>
  <si>
    <t>1, 2</t>
  </si>
  <si>
    <t>1, 3, 4</t>
  </si>
  <si>
    <t>1,3</t>
  </si>
  <si>
    <t>EN5</t>
  </si>
  <si>
    <t>3) Previous year figures partly adjusted.</t>
  </si>
  <si>
    <t>E-finance transfers (electronic channel)</t>
  </si>
  <si>
    <t>Number</t>
  </si>
  <si>
    <t>G4-9</t>
  </si>
  <si>
    <t>EFT/POS transfers (retail, post offices, agencies)</t>
  </si>
  <si>
    <t>Paper transfers</t>
  </si>
  <si>
    <t>Miscellaneous transfers</t>
  </si>
  <si>
    <t>Inpayments</t>
  </si>
  <si>
    <t>Total</t>
  </si>
  <si>
    <t>Outpayments</t>
  </si>
  <si>
    <t>Withdrawals at Postomats (excl. Bancomats)</t>
  </si>
  <si>
    <t>Outpayments at post offices/agencies</t>
  </si>
  <si>
    <t>OSR, OSR+, OS</t>
  </si>
  <si>
    <t>Outpayment order</t>
  </si>
  <si>
    <t>Cheque</t>
  </si>
  <si>
    <t>Cash outpayment order</t>
  </si>
  <si>
    <r>
      <rPr>
        <sz val="10"/>
        <rFont val="Frutiger 45 Light"/>
        <family val="2"/>
      </rPr>
      <t>Post offices</t>
    </r>
  </si>
  <si>
    <r>
      <rPr>
        <sz val="10"/>
        <rFont val="Frutiger 45 Light"/>
        <family val="2"/>
      </rPr>
      <t>of which agencies</t>
    </r>
  </si>
  <si>
    <t>% of operating income</t>
  </si>
  <si>
    <t>% of operating profit</t>
  </si>
  <si>
    <r>
      <t>2'175</t>
    </r>
    <r>
      <rPr>
        <vertAlign val="superscript"/>
        <sz val="10"/>
        <rFont val="Frutiger 45 Light"/>
        <family val="2"/>
      </rPr>
      <t>4)</t>
    </r>
  </si>
  <si>
    <t>Priority items</t>
  </si>
  <si>
    <t>Non-priority items</t>
  </si>
  <si>
    <t>Letter exports</t>
  </si>
  <si>
    <t>Prio CH</t>
  </si>
  <si>
    <t>Eco CH</t>
  </si>
  <si>
    <t>Exports</t>
  </si>
  <si>
    <t>Imports</t>
  </si>
  <si>
    <t>Parcels</t>
  </si>
  <si>
    <t>1, 6</t>
  </si>
  <si>
    <t>1, 7</t>
  </si>
  <si>
    <t>4) From 2010 Swiss Express and only business customers, up to 2009 express consignments (Swiss Express “Moon”).</t>
  </si>
  <si>
    <t>5) In 2007, subsidiaries in the PostMail (DocumentServices AG, SwissSign AG) and PostLogistics (yellowworld AG) segments were assigned to the Swiss Post Solutions segment.</t>
  </si>
  <si>
    <t>6) Group in Switzerland.</t>
  </si>
  <si>
    <t>7) New calculation basis for 2007, figures not comparable with prior years.</t>
  </si>
  <si>
    <t>2) From 1 January 2010 to 31 December 2015 product responsibility for products aimed at private customers was allocated to Post Offices &amp; Sales. As of 1 January 2016 product responsibility for products aimed at private customers was transferred from Post Offices &amp; Sales to PostMail and PostLogistics.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</si>
</sst>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0.0"/>
    <numFmt numFmtId="165" formatCode="0.0%"/>
    <numFmt numFmtId="166" formatCode="_ * #,##0_ ;_ * \-#,##0_ ;_ * &quot;-&quot;??_ ;_ @_ "/>
    <numFmt numFmtId="167" formatCode="_ * #,##0.0_ ;_ * \-#,##0.0_ ;_ * &quot;-&quot;??_ ;_ @_ "/>
    <numFmt numFmtId="168" formatCode="0.000%"/>
    <numFmt numFmtId="169" formatCode="_ * #,##0.0_ ;_ * \-#,##0.0_ ;_ * &quot;-&quot;_ ;_ @_ "/>
    <numFmt numFmtId="170" formatCode="#,##0;\-#,##0;#,##0;@"/>
    <numFmt numFmtId="171" formatCode="#,##0.0_ ;\-#,##0.0\ "/>
  </numFmts>
  <fonts count="63">
    <font>
      <sz val="10"/>
      <name val="Frutiger 45 Light"/>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name val="Verdana"/>
      <family val="2"/>
    </font>
    <font>
      <sz val="10"/>
      <name val="Frutiger 45 Light"/>
      <family val="2"/>
    </font>
    <font>
      <b/>
      <sz val="10"/>
      <name val="Frutiger 45 Light"/>
      <family val="2"/>
    </font>
    <font>
      <sz val="8"/>
      <name val="Frutiger 45 Light"/>
      <family val="2"/>
    </font>
    <font>
      <u/>
      <sz val="10"/>
      <color indexed="12"/>
      <name val="Frutiger 45 Light"/>
      <family val="2"/>
    </font>
    <font>
      <sz val="10"/>
      <name val="Verdana"/>
      <family val="2"/>
    </font>
    <font>
      <sz val="8"/>
      <name val="Verdana"/>
      <family val="2"/>
    </font>
    <font>
      <b/>
      <sz val="12"/>
      <name val="Frutiger 45 Light"/>
      <family val="2"/>
    </font>
    <font>
      <sz val="9"/>
      <name val="Frutiger 45 Light"/>
      <family val="2"/>
    </font>
    <font>
      <sz val="10"/>
      <name val="Frutiger 45 Light"/>
      <family val="2"/>
    </font>
    <font>
      <sz val="10"/>
      <name val="Verdana"/>
      <family val="2"/>
    </font>
    <font>
      <b/>
      <sz val="10"/>
      <name val="Frutiger 45 Light"/>
      <family val="2"/>
    </font>
    <font>
      <sz val="10"/>
      <color indexed="10"/>
      <name val="Frutiger 45 Light"/>
      <family val="2"/>
    </font>
    <font>
      <sz val="9"/>
      <name val="Frutiger 45 Light"/>
      <family val="2"/>
    </font>
    <font>
      <strike/>
      <sz val="10"/>
      <name val="Frutiger 45 Light"/>
      <family val="2"/>
    </font>
    <font>
      <sz val="10"/>
      <name val="Frutiger 45 Light"/>
      <family val="2"/>
    </font>
    <font>
      <sz val="10"/>
      <color indexed="8"/>
      <name val="Frutiger 45 Light"/>
      <family val="2"/>
    </font>
    <font>
      <sz val="10"/>
      <color indexed="12"/>
      <name val="Frutiger 45 Light"/>
      <family val="2"/>
    </font>
    <font>
      <sz val="10"/>
      <color indexed="8"/>
      <name val="Frutiger 45 Light"/>
      <family val="2"/>
    </font>
    <font>
      <sz val="10"/>
      <color indexed="10"/>
      <name val="Frutiger 45 Light"/>
      <family val="2"/>
    </font>
    <font>
      <b/>
      <sz val="10"/>
      <color indexed="10"/>
      <name val="Frutiger 45 Light"/>
      <family val="2"/>
    </font>
    <font>
      <sz val="10"/>
      <color indexed="8"/>
      <name val="Calibri"/>
      <family val="2"/>
    </font>
    <font>
      <sz val="11"/>
      <color indexed="8"/>
      <name val="Calibri"/>
      <family val="2"/>
    </font>
    <font>
      <sz val="10"/>
      <color indexed="10"/>
      <name val="Calibri"/>
      <family val="2"/>
    </font>
    <font>
      <sz val="10"/>
      <name val="Calibri"/>
      <family val="2"/>
    </font>
    <font>
      <sz val="10"/>
      <name val="Frutiger 45 Light"/>
      <family val="2"/>
    </font>
    <font>
      <b/>
      <sz val="10"/>
      <name val="Verdana"/>
      <family val="2"/>
    </font>
    <font>
      <i/>
      <sz val="10"/>
      <name val="Frutiger 45 Light"/>
      <family val="2"/>
    </font>
    <font>
      <b/>
      <i/>
      <sz val="10"/>
      <name val="Frutiger 45 Light"/>
      <family val="2"/>
    </font>
    <font>
      <b/>
      <sz val="11"/>
      <name val="Frutiger 45 Light"/>
      <family val="2"/>
    </font>
    <font>
      <b/>
      <sz val="14"/>
      <name val="Frutiger 45 Light"/>
      <family val="2"/>
    </font>
    <font>
      <b/>
      <u/>
      <sz val="10"/>
      <color indexed="12"/>
      <name val="Frutiger 45 Light"/>
      <family val="2"/>
    </font>
    <font>
      <b/>
      <sz val="10"/>
      <color theme="8" tint="-0.499984740745262"/>
      <name val="Frutiger 45 Light"/>
      <family val="2"/>
    </font>
    <font>
      <sz val="10"/>
      <color theme="8" tint="-0.499984740745262"/>
      <name val="Frutiger 45 Light"/>
      <family val="2"/>
    </font>
    <font>
      <sz val="10"/>
      <color rgb="FF1F497D"/>
      <name val="Arial"/>
      <family val="2"/>
    </font>
    <font>
      <sz val="10"/>
      <color indexed="8"/>
      <name val="Frutiger 45 Light"/>
      <family val="2"/>
    </font>
    <font>
      <sz val="10"/>
      <name val="Frutiger 45 Light"/>
      <family val="2"/>
    </font>
    <font>
      <sz val="10"/>
      <color rgb="FFC00000"/>
      <name val="Frutiger 45 Light"/>
      <family val="2"/>
    </font>
    <font>
      <b/>
      <sz val="10"/>
      <color rgb="FFC00000"/>
      <name val="Frutiger 45 Light"/>
      <family val="2"/>
    </font>
    <font>
      <b/>
      <sz val="10"/>
      <color theme="1"/>
      <name val="Frutiger 45 Light"/>
      <family val="2"/>
    </font>
    <font>
      <u/>
      <sz val="10"/>
      <color theme="11"/>
      <name val="Frutiger 45 Light"/>
      <family val="2"/>
    </font>
    <font>
      <sz val="10"/>
      <color rgb="FFFF0000"/>
      <name val="Frutiger 45 Light"/>
      <family val="2"/>
    </font>
    <font>
      <sz val="10"/>
      <color rgb="FF000000"/>
      <name val="Frutiger 45 Light"/>
      <family val="2"/>
    </font>
    <font>
      <sz val="10"/>
      <name val="Arial"/>
      <family val="2"/>
    </font>
    <font>
      <vertAlign val="superscript"/>
      <sz val="10"/>
      <name val="Frutiger 45 Light"/>
      <family val="2"/>
    </font>
    <font>
      <sz val="9"/>
      <color theme="1"/>
      <name val="Frutiger 45 Light"/>
      <family val="2"/>
    </font>
    <font>
      <b/>
      <strike/>
      <sz val="10"/>
      <name val="Frutiger 45 Light"/>
      <family val="2"/>
    </font>
    <font>
      <b/>
      <sz val="10"/>
      <color rgb="FFFF0000"/>
      <name val="Frutiger 45 Light"/>
      <family val="2"/>
    </font>
    <font>
      <u/>
      <sz val="10"/>
      <color rgb="FF0000FF"/>
      <name val="Frutiger 45 Light"/>
      <family val="2"/>
    </font>
    <font>
      <sz val="10"/>
      <name val="Symbol"/>
      <family val="1"/>
      <charset val="2"/>
    </font>
    <font>
      <b/>
      <vertAlign val="superscript"/>
      <sz val="10"/>
      <name val="Frutiger 45 Light"/>
      <family val="2"/>
    </font>
    <font>
      <sz val="11"/>
      <name val="Frutiger 45 Light"/>
      <family val="2"/>
    </font>
  </fonts>
  <fills count="3">
    <fill>
      <patternFill patternType="none"/>
    </fill>
    <fill>
      <patternFill patternType="gray125"/>
    </fill>
    <fill>
      <patternFill patternType="solid">
        <fgColor theme="2" tint="-9.9978637043366805E-2"/>
        <bgColor indexed="64"/>
      </patternFill>
    </fill>
  </fills>
  <borders count="6">
    <border>
      <left/>
      <right/>
      <top/>
      <bottom/>
      <diagonal/>
    </border>
    <border>
      <left/>
      <right/>
      <top/>
      <bottom style="thin">
        <color auto="1"/>
      </bottom>
      <diagonal/>
    </border>
    <border>
      <left style="thin">
        <color auto="1"/>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indexed="22"/>
      </left>
      <right style="thin">
        <color indexed="22"/>
      </right>
      <top style="thin">
        <color indexed="22"/>
      </top>
      <bottom style="thin">
        <color indexed="22"/>
      </bottom>
      <diagonal/>
    </border>
  </borders>
  <cellStyleXfs count="154">
    <xf numFmtId="0" fontId="0" fillId="0" borderId="0"/>
    <xf numFmtId="43" fontId="12" fillId="0" borderId="0" applyFont="0" applyFill="0" applyBorder="0" applyAlignment="0" applyProtection="0"/>
    <xf numFmtId="0" fontId="15" fillId="0" borderId="0" applyNumberFormat="0" applyFill="0" applyBorder="0" applyAlignment="0" applyProtection="0">
      <alignment vertical="top"/>
      <protection locked="0"/>
    </xf>
    <xf numFmtId="9" fontId="12" fillId="0" borderId="0" applyFont="0" applyFill="0" applyBorder="0" applyAlignment="0" applyProtection="0"/>
    <xf numFmtId="0" fontId="21" fillId="0" borderId="0"/>
    <xf numFmtId="0" fontId="16" fillId="0" borderId="0"/>
    <xf numFmtId="0" fontId="20" fillId="0" borderId="0"/>
    <xf numFmtId="0" fontId="20" fillId="0" borderId="0"/>
    <xf numFmtId="0" fontId="20" fillId="0" borderId="0"/>
    <xf numFmtId="0" fontId="20" fillId="0" borderId="0"/>
    <xf numFmtId="0" fontId="20"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2" fillId="0" borderId="0"/>
    <xf numFmtId="0" fontId="12" fillId="0" borderId="0"/>
    <xf numFmtId="0" fontId="54" fillId="0" borderId="0" applyProtection="0">
      <alignment vertical="center"/>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487">
    <xf numFmtId="0" fontId="0" fillId="0" borderId="0" xfId="0"/>
    <xf numFmtId="0" fontId="0" fillId="0" borderId="0" xfId="0" applyAlignment="1">
      <alignment horizontal="left" indent="1"/>
    </xf>
    <xf numFmtId="0" fontId="13" fillId="0" borderId="0" xfId="0" applyFont="1"/>
    <xf numFmtId="0" fontId="0" fillId="0" borderId="0" xfId="0" applyAlignment="1">
      <alignment horizontal="right"/>
    </xf>
    <xf numFmtId="0" fontId="13" fillId="0" borderId="0" xfId="0" applyFont="1" applyFill="1"/>
    <xf numFmtId="0" fontId="0" fillId="0" borderId="0" xfId="0" applyFill="1"/>
    <xf numFmtId="0" fontId="13" fillId="0" borderId="0" xfId="0" applyFont="1" applyAlignment="1">
      <alignment horizontal="right"/>
    </xf>
    <xf numFmtId="2" fontId="0" fillId="0" borderId="0" xfId="0" applyNumberFormat="1" applyFill="1" applyAlignment="1">
      <alignment horizontal="right"/>
    </xf>
    <xf numFmtId="0" fontId="0" fillId="0" borderId="0" xfId="0" applyFill="1" applyAlignment="1">
      <alignment horizontal="right"/>
    </xf>
    <xf numFmtId="2" fontId="0" fillId="0" borderId="0" xfId="0" applyNumberFormat="1" applyAlignment="1">
      <alignment horizontal="right"/>
    </xf>
    <xf numFmtId="0" fontId="13" fillId="0" borderId="0" xfId="0" applyFont="1" applyFill="1" applyAlignment="1">
      <alignment horizontal="left"/>
    </xf>
    <xf numFmtId="0" fontId="0" fillId="0" borderId="0" xfId="0" applyNumberFormat="1" applyFill="1" applyAlignment="1">
      <alignment horizontal="right"/>
    </xf>
    <xf numFmtId="0" fontId="0" fillId="0" borderId="0" xfId="0" applyFill="1" applyAlignment="1">
      <alignment wrapText="1"/>
    </xf>
    <xf numFmtId="0" fontId="0" fillId="0" borderId="0" xfId="0" quotePrefix="1" applyFill="1" applyAlignment="1">
      <alignment horizontal="right"/>
    </xf>
    <xf numFmtId="0" fontId="26" fillId="0" borderId="0" xfId="0" applyFont="1" applyFill="1"/>
    <xf numFmtId="0" fontId="0" fillId="0" borderId="0" xfId="0" applyFill="1" applyAlignment="1">
      <alignment horizontal="left" indent="1"/>
    </xf>
    <xf numFmtId="164" fontId="0" fillId="0" borderId="0" xfId="0" applyNumberFormat="1" applyFill="1"/>
    <xf numFmtId="0" fontId="26" fillId="0" borderId="0" xfId="0" applyFont="1" applyFill="1" applyAlignment="1">
      <alignment horizontal="right"/>
    </xf>
    <xf numFmtId="166" fontId="0" fillId="0" borderId="0" xfId="1" applyNumberFormat="1" applyFont="1" applyFill="1"/>
    <xf numFmtId="166" fontId="0" fillId="0" borderId="0" xfId="1" applyNumberFormat="1" applyFont="1" applyFill="1" applyAlignment="1">
      <alignment horizontal="right"/>
    </xf>
    <xf numFmtId="0" fontId="0" fillId="0" borderId="0" xfId="0" applyFill="1" applyAlignment="1">
      <alignment horizontal="left"/>
    </xf>
    <xf numFmtId="1" fontId="0" fillId="0" borderId="0" xfId="0" applyNumberFormat="1" applyFill="1" applyAlignment="1">
      <alignment horizontal="right"/>
    </xf>
    <xf numFmtId="0" fontId="13" fillId="0" borderId="0" xfId="0" applyFont="1" applyFill="1" applyAlignment="1">
      <alignment horizontal="right"/>
    </xf>
    <xf numFmtId="0" fontId="0" fillId="0" borderId="0" xfId="0" applyFill="1" applyAlignment="1">
      <alignment horizontal="left" indent="2"/>
    </xf>
    <xf numFmtId="0" fontId="23" fillId="0" borderId="0" xfId="0" quotePrefix="1" applyFont="1" applyFill="1" applyAlignment="1">
      <alignment horizontal="right"/>
    </xf>
    <xf numFmtId="164" fontId="0" fillId="0" borderId="0" xfId="0" applyNumberFormat="1" applyFill="1" applyAlignment="1">
      <alignment horizontal="right"/>
    </xf>
    <xf numFmtId="0" fontId="0" fillId="0" borderId="0" xfId="0" applyFill="1" applyAlignment="1">
      <alignment horizontal="left" wrapText="1" indent="1"/>
    </xf>
    <xf numFmtId="0" fontId="12" fillId="0" borderId="0" xfId="0" applyFont="1" applyFill="1"/>
    <xf numFmtId="0" fontId="12" fillId="0" borderId="0" xfId="0" applyFont="1" applyFill="1" applyBorder="1"/>
    <xf numFmtId="0" fontId="0" fillId="0" borderId="0" xfId="0" applyFill="1" applyBorder="1"/>
    <xf numFmtId="165" fontId="0" fillId="0" borderId="0" xfId="0" applyNumberFormat="1" applyFill="1"/>
    <xf numFmtId="165" fontId="13" fillId="0" borderId="0" xfId="0" applyNumberFormat="1" applyFont="1" applyFill="1"/>
    <xf numFmtId="166" fontId="12" fillId="0" borderId="0" xfId="1" applyNumberFormat="1" applyFont="1" applyFill="1"/>
    <xf numFmtId="1" fontId="0" fillId="0" borderId="0" xfId="0" applyNumberFormat="1" applyFill="1"/>
    <xf numFmtId="2" fontId="0" fillId="0" borderId="0" xfId="0" applyNumberFormat="1" applyFill="1"/>
    <xf numFmtId="164" fontId="0" fillId="0" borderId="0" xfId="0" quotePrefix="1" applyNumberFormat="1" applyFill="1" applyAlignment="1">
      <alignment horizontal="right"/>
    </xf>
    <xf numFmtId="167" fontId="0" fillId="0" borderId="0" xfId="1" applyNumberFormat="1" applyFont="1" applyFill="1"/>
    <xf numFmtId="167" fontId="0" fillId="0" borderId="0" xfId="1" applyNumberFormat="1" applyFont="1" applyFill="1" applyAlignment="1">
      <alignment horizontal="right"/>
    </xf>
    <xf numFmtId="9" fontId="0" fillId="0" borderId="0" xfId="0" applyNumberFormat="1" applyFill="1"/>
    <xf numFmtId="10" fontId="0" fillId="0" borderId="0" xfId="0" applyNumberFormat="1" applyFill="1"/>
    <xf numFmtId="164" fontId="26" fillId="0" borderId="0" xfId="0" applyNumberFormat="1" applyFont="1" applyFill="1" applyAlignment="1">
      <alignment horizontal="right"/>
    </xf>
    <xf numFmtId="165" fontId="16" fillId="0" borderId="0" xfId="4" applyNumberFormat="1" applyFont="1" applyFill="1" applyBorder="1"/>
    <xf numFmtId="1" fontId="0" fillId="0" borderId="0" xfId="3" applyNumberFormat="1" applyFont="1" applyFill="1"/>
    <xf numFmtId="166" fontId="20" fillId="0" borderId="0" xfId="1" applyNumberFormat="1" applyFont="1" applyFill="1"/>
    <xf numFmtId="0" fontId="20" fillId="0" borderId="0" xfId="0" applyFont="1" applyFill="1"/>
    <xf numFmtId="2" fontId="20" fillId="0" borderId="0" xfId="0" applyNumberFormat="1" applyFont="1" applyFill="1"/>
    <xf numFmtId="0" fontId="30" fillId="0" borderId="0" xfId="0" applyFont="1" applyFill="1" applyAlignment="1">
      <alignment horizontal="right"/>
    </xf>
    <xf numFmtId="0" fontId="30" fillId="0" borderId="0" xfId="0" applyFont="1" applyFill="1"/>
    <xf numFmtId="0" fontId="26" fillId="0" borderId="0" xfId="0" applyFont="1" applyFill="1" applyAlignment="1">
      <alignment wrapText="1"/>
    </xf>
    <xf numFmtId="0" fontId="32" fillId="0" borderId="0" xfId="0" applyFont="1" applyFill="1"/>
    <xf numFmtId="0" fontId="34" fillId="0" borderId="0" xfId="0" applyFont="1" applyFill="1"/>
    <xf numFmtId="0" fontId="32" fillId="0" borderId="0" xfId="0" applyFont="1" applyFill="1" applyAlignment="1">
      <alignment horizontal="right"/>
    </xf>
    <xf numFmtId="0" fontId="25" fillId="0" borderId="0" xfId="0" applyFont="1"/>
    <xf numFmtId="0" fontId="0" fillId="0" borderId="0" xfId="0" applyAlignment="1">
      <alignment wrapText="1"/>
    </xf>
    <xf numFmtId="0" fontId="27" fillId="0" borderId="0" xfId="0" applyFont="1" applyFill="1"/>
    <xf numFmtId="0" fontId="27" fillId="0" borderId="0" xfId="0" applyFont="1" applyFill="1" applyAlignment="1">
      <alignment horizontal="right"/>
    </xf>
    <xf numFmtId="43" fontId="27" fillId="0" borderId="0" xfId="0" applyNumberFormat="1" applyFont="1" applyFill="1"/>
    <xf numFmtId="0" fontId="28" fillId="0" borderId="0" xfId="0" applyFont="1" applyFill="1"/>
    <xf numFmtId="0" fontId="27" fillId="0" borderId="0" xfId="0" applyFont="1" applyFill="1" applyAlignment="1">
      <alignment wrapText="1"/>
    </xf>
    <xf numFmtId="0" fontId="32" fillId="0" borderId="0" xfId="0" applyFont="1" applyFill="1" applyAlignment="1">
      <alignment horizontal="left"/>
    </xf>
    <xf numFmtId="0" fontId="20" fillId="0" borderId="0" xfId="0" applyFont="1" applyFill="1" applyAlignment="1">
      <alignment horizontal="right"/>
    </xf>
    <xf numFmtId="0" fontId="22" fillId="0" borderId="0" xfId="0" applyFont="1" applyFill="1" applyAlignment="1">
      <alignment horizontal="right"/>
    </xf>
    <xf numFmtId="0" fontId="22" fillId="0" borderId="0" xfId="0" applyFont="1" applyFill="1"/>
    <xf numFmtId="0" fontId="20" fillId="0" borderId="0" xfId="0" applyFont="1" applyFill="1" applyAlignment="1">
      <alignment horizontal="left" indent="1"/>
    </xf>
    <xf numFmtId="164" fontId="26" fillId="0" borderId="0" xfId="0" applyNumberFormat="1" applyFont="1" applyFill="1"/>
    <xf numFmtId="0" fontId="20" fillId="0" borderId="0" xfId="0" applyFont="1" applyFill="1" applyAlignment="1">
      <alignment wrapText="1"/>
    </xf>
    <xf numFmtId="0" fontId="29" fillId="0" borderId="0" xfId="0" applyFont="1" applyFill="1"/>
    <xf numFmtId="0" fontId="12" fillId="0" borderId="0" xfId="0" applyFont="1" applyFill="1" applyAlignment="1">
      <alignment horizontal="right"/>
    </xf>
    <xf numFmtId="0" fontId="35" fillId="0" borderId="0" xfId="0" applyFont="1" applyFill="1"/>
    <xf numFmtId="0" fontId="36" fillId="0" borderId="0" xfId="0" applyFont="1" applyFill="1"/>
    <xf numFmtId="0" fontId="29" fillId="0" borderId="0" xfId="0" applyFont="1" applyFill="1" applyAlignment="1">
      <alignment horizontal="right"/>
    </xf>
    <xf numFmtId="2" fontId="27" fillId="0" borderId="0" xfId="0" applyNumberFormat="1" applyFont="1" applyFill="1"/>
    <xf numFmtId="0" fontId="12" fillId="0" borderId="0" xfId="0" applyFont="1"/>
    <xf numFmtId="0" fontId="37" fillId="0" borderId="0" xfId="0" applyFont="1" applyFill="1" applyBorder="1" applyAlignment="1">
      <alignment horizontal="center"/>
    </xf>
    <xf numFmtId="0" fontId="0" fillId="0" borderId="0" xfId="0" applyFill="1" applyBorder="1" applyAlignment="1">
      <alignment horizontal="right"/>
    </xf>
    <xf numFmtId="0" fontId="0" fillId="0" borderId="0" xfId="0" applyFont="1" applyFill="1"/>
    <xf numFmtId="0" fontId="33" fillId="0" borderId="0" xfId="0" applyFont="1" applyFill="1"/>
    <xf numFmtId="0" fontId="29" fillId="0" borderId="0" xfId="0" applyNumberFormat="1" applyFont="1" applyFill="1" applyAlignment="1">
      <alignment horizontal="right"/>
    </xf>
    <xf numFmtId="166" fontId="0" fillId="0" borderId="0" xfId="0" applyNumberFormat="1" applyFill="1" applyAlignment="1">
      <alignment horizontal="right"/>
    </xf>
    <xf numFmtId="0" fontId="12" fillId="0" borderId="0" xfId="0" quotePrefix="1" applyFont="1" applyFill="1" applyAlignment="1">
      <alignment horizontal="right"/>
    </xf>
    <xf numFmtId="164" fontId="0" fillId="0" borderId="0" xfId="0" applyNumberFormat="1" applyAlignment="1">
      <alignment horizontal="right"/>
    </xf>
    <xf numFmtId="2" fontId="13" fillId="0" borderId="0" xfId="0" applyNumberFormat="1" applyFont="1" applyFill="1"/>
    <xf numFmtId="164" fontId="20" fillId="0" borderId="0" xfId="0" applyNumberFormat="1" applyFont="1" applyFill="1" applyAlignment="1">
      <alignment horizontal="right"/>
    </xf>
    <xf numFmtId="164" fontId="20" fillId="0" borderId="0" xfId="0" applyNumberFormat="1" applyFont="1" applyFill="1"/>
    <xf numFmtId="0" fontId="13" fillId="0" borderId="0" xfId="0" applyFont="1" applyFill="1" applyAlignment="1">
      <alignment wrapText="1"/>
    </xf>
    <xf numFmtId="0" fontId="0" fillId="0" borderId="0" xfId="0" applyFill="1" applyAlignment="1">
      <alignment horizontal="left" wrapText="1" indent="2"/>
    </xf>
    <xf numFmtId="164" fontId="12" fillId="0" borderId="0" xfId="0" applyNumberFormat="1" applyFont="1" applyFill="1"/>
    <xf numFmtId="164" fontId="12" fillId="0" borderId="0" xfId="0" applyNumberFormat="1" applyFont="1" applyFill="1" applyAlignment="1">
      <alignment horizontal="right"/>
    </xf>
    <xf numFmtId="0" fontId="39" fillId="0" borderId="0" xfId="0" applyFont="1" applyFill="1"/>
    <xf numFmtId="0" fontId="27" fillId="0" borderId="0" xfId="0" applyFont="1"/>
    <xf numFmtId="0" fontId="15" fillId="0" borderId="0" xfId="2" applyFill="1" applyAlignment="1" applyProtection="1"/>
    <xf numFmtId="0" fontId="15" fillId="0" borderId="0" xfId="2" applyAlignment="1" applyProtection="1"/>
    <xf numFmtId="0" fontId="15" fillId="0" borderId="0" xfId="0" applyFont="1"/>
    <xf numFmtId="0" fontId="15" fillId="0" borderId="0" xfId="2" applyFont="1" applyAlignment="1" applyProtection="1"/>
    <xf numFmtId="0" fontId="31" fillId="0" borderId="0" xfId="0" applyFont="1" applyFill="1" applyAlignment="1">
      <alignment horizontal="right"/>
    </xf>
    <xf numFmtId="1" fontId="13" fillId="0" borderId="0" xfId="0" applyNumberFormat="1" applyFont="1" applyFill="1"/>
    <xf numFmtId="166" fontId="0" fillId="0" borderId="0" xfId="0" applyNumberFormat="1" applyFill="1"/>
    <xf numFmtId="0" fontId="0" fillId="0" borderId="0" xfId="0" applyNumberFormat="1" applyFill="1"/>
    <xf numFmtId="167" fontId="26" fillId="0" borderId="0" xfId="1" applyNumberFormat="1" applyFont="1" applyFill="1"/>
    <xf numFmtId="2" fontId="12" fillId="0" borderId="0" xfId="0" applyNumberFormat="1" applyFont="1" applyFill="1" applyAlignment="1">
      <alignment horizontal="right"/>
    </xf>
    <xf numFmtId="0" fontId="22" fillId="0" borderId="0" xfId="0" applyFont="1" applyFill="1" applyAlignment="1">
      <alignment wrapText="1"/>
    </xf>
    <xf numFmtId="2" fontId="26" fillId="0" borderId="0" xfId="0" applyNumberFormat="1" applyFont="1" applyFill="1" applyAlignment="1">
      <alignment horizontal="right"/>
    </xf>
    <xf numFmtId="0" fontId="26" fillId="0" borderId="0" xfId="0" applyFont="1" applyFill="1" applyAlignment="1">
      <alignment horizontal="left" wrapText="1" indent="1"/>
    </xf>
    <xf numFmtId="0" fontId="15" fillId="0" borderId="0" xfId="2" applyAlignment="1" applyProtection="1">
      <alignment horizontal="right"/>
    </xf>
    <xf numFmtId="0" fontId="26" fillId="0" borderId="0" xfId="0" applyNumberFormat="1" applyFont="1" applyFill="1" applyAlignment="1">
      <alignment horizontal="right"/>
    </xf>
    <xf numFmtId="2" fontId="0" fillId="0" borderId="0" xfId="0" applyNumberFormat="1" applyAlignment="1">
      <alignment wrapText="1"/>
    </xf>
    <xf numFmtId="2" fontId="13" fillId="0" borderId="0" xfId="0" applyNumberFormat="1" applyFont="1" applyAlignment="1">
      <alignment wrapText="1"/>
    </xf>
    <xf numFmtId="0" fontId="18" fillId="0" borderId="0" xfId="0" applyFont="1"/>
    <xf numFmtId="2" fontId="40" fillId="0" borderId="0" xfId="0" applyNumberFormat="1" applyFont="1" applyAlignment="1">
      <alignment wrapText="1"/>
    </xf>
    <xf numFmtId="0" fontId="19" fillId="0" borderId="0" xfId="0" applyFont="1" applyAlignment="1">
      <alignment wrapText="1"/>
    </xf>
    <xf numFmtId="0" fontId="15" fillId="0" borderId="0" xfId="2" applyAlignment="1" applyProtection="1">
      <alignment horizontal="left"/>
    </xf>
    <xf numFmtId="0" fontId="41" fillId="0" borderId="0" xfId="0" applyFont="1"/>
    <xf numFmtId="164" fontId="0" fillId="0" borderId="0" xfId="0" applyNumberFormat="1"/>
    <xf numFmtId="0" fontId="42" fillId="0" borderId="0" xfId="2" applyFont="1" applyAlignment="1" applyProtection="1"/>
    <xf numFmtId="0" fontId="22" fillId="0" borderId="0" xfId="0" applyFont="1"/>
    <xf numFmtId="0" fontId="15" fillId="0" borderId="0" xfId="2" applyFill="1" applyAlignment="1" applyProtection="1">
      <alignment horizontal="right"/>
    </xf>
    <xf numFmtId="2" fontId="27" fillId="0" borderId="0" xfId="0" applyNumberFormat="1" applyFont="1" applyFill="1" applyAlignment="1">
      <alignment horizontal="right"/>
    </xf>
    <xf numFmtId="0" fontId="20" fillId="0" borderId="0" xfId="0" applyFont="1" applyAlignment="1">
      <alignment horizontal="right"/>
    </xf>
    <xf numFmtId="1" fontId="20" fillId="0" borderId="0" xfId="0" applyNumberFormat="1" applyFont="1" applyFill="1" applyAlignment="1">
      <alignment horizontal="right"/>
    </xf>
    <xf numFmtId="0" fontId="27" fillId="0" borderId="0" xfId="0" applyNumberFormat="1" applyFont="1" applyFill="1" applyAlignment="1">
      <alignment horizontal="right"/>
    </xf>
    <xf numFmtId="0" fontId="20" fillId="0" borderId="0" xfId="0" quotePrefix="1" applyFont="1" applyFill="1" applyAlignment="1">
      <alignment horizontal="right"/>
    </xf>
    <xf numFmtId="0" fontId="13" fillId="0" borderId="0" xfId="0" applyFont="1" applyFill="1" applyAlignment="1">
      <alignment vertical="center"/>
    </xf>
    <xf numFmtId="164" fontId="20" fillId="0" borderId="0" xfId="0" applyNumberFormat="1" applyFont="1" applyFill="1" applyAlignment="1">
      <alignment vertical="center"/>
    </xf>
    <xf numFmtId="0" fontId="0" fillId="0" borderId="0" xfId="0" applyFill="1" applyAlignment="1">
      <alignment vertical="center"/>
    </xf>
    <xf numFmtId="0" fontId="20" fillId="0" borderId="0" xfId="0" applyFont="1" applyFill="1" applyBorder="1" applyAlignment="1">
      <alignment horizontal="right"/>
    </xf>
    <xf numFmtId="0" fontId="13" fillId="0" borderId="0" xfId="0" applyFont="1" applyFill="1" applyAlignment="1"/>
    <xf numFmtId="0" fontId="20" fillId="0" borderId="0" xfId="0" applyFont="1" applyFill="1" applyAlignment="1">
      <alignment horizontal="left" wrapText="1" indent="1"/>
    </xf>
    <xf numFmtId="0" fontId="43" fillId="0" borderId="0" xfId="0" applyFont="1" applyFill="1" applyAlignment="1">
      <alignment horizontal="left"/>
    </xf>
    <xf numFmtId="0" fontId="43" fillId="0" borderId="0" xfId="0" applyFont="1" applyFill="1" applyAlignment="1">
      <alignment horizontal="right"/>
    </xf>
    <xf numFmtId="0" fontId="12" fillId="0" borderId="0" xfId="0" applyFont="1" applyFill="1" applyBorder="1" applyAlignment="1">
      <alignment horizontal="right"/>
    </xf>
    <xf numFmtId="0" fontId="43" fillId="0" borderId="0" xfId="0" applyFont="1" applyFill="1" applyAlignment="1">
      <alignment horizontal="left" indent="2"/>
    </xf>
    <xf numFmtId="0" fontId="44" fillId="0" borderId="0" xfId="0" applyFont="1" applyFill="1"/>
    <xf numFmtId="0" fontId="19" fillId="0" borderId="0" xfId="0" applyFont="1" applyFill="1" applyBorder="1" applyAlignment="1">
      <alignment horizontal="left" vertical="top"/>
    </xf>
    <xf numFmtId="1" fontId="12" fillId="0" borderId="0" xfId="0" applyNumberFormat="1" applyFont="1" applyFill="1" applyAlignment="1">
      <alignment horizontal="right"/>
    </xf>
    <xf numFmtId="0" fontId="12" fillId="0" borderId="0" xfId="0" applyFont="1" applyFill="1" applyAlignment="1">
      <alignment horizontal="left"/>
    </xf>
    <xf numFmtId="0" fontId="46" fillId="0" borderId="0" xfId="0" applyFont="1" applyAlignment="1">
      <alignment horizontal="right"/>
    </xf>
    <xf numFmtId="164" fontId="20" fillId="0" borderId="0" xfId="0" applyNumberFormat="1" applyFont="1" applyAlignment="1">
      <alignment horizontal="right"/>
    </xf>
    <xf numFmtId="0" fontId="15" fillId="0" borderId="0" xfId="2" applyFont="1" applyFill="1" applyAlignment="1" applyProtection="1"/>
    <xf numFmtId="0" fontId="11" fillId="0" borderId="0" xfId="0" applyFont="1"/>
    <xf numFmtId="0" fontId="11" fillId="0" borderId="2" xfId="0" applyFont="1" applyBorder="1"/>
    <xf numFmtId="0" fontId="0" fillId="0" borderId="2" xfId="0" applyBorder="1"/>
    <xf numFmtId="0" fontId="0" fillId="0" borderId="0" xfId="0" applyBorder="1"/>
    <xf numFmtId="0" fontId="0" fillId="0" borderId="2" xfId="0" applyFill="1" applyBorder="1"/>
    <xf numFmtId="0" fontId="13" fillId="0" borderId="0" xfId="0" applyFont="1" applyAlignment="1"/>
    <xf numFmtId="3" fontId="11" fillId="0" borderId="0" xfId="0" applyNumberFormat="1" applyFont="1" applyFill="1"/>
    <xf numFmtId="3" fontId="0" fillId="0" borderId="0" xfId="0" applyNumberFormat="1" applyFill="1" applyBorder="1"/>
    <xf numFmtId="0" fontId="45" fillId="0" borderId="0" xfId="0" applyFont="1" applyFill="1"/>
    <xf numFmtId="0" fontId="47" fillId="0" borderId="0" xfId="0" applyFont="1" applyFill="1" applyAlignment="1">
      <alignment horizontal="right"/>
    </xf>
    <xf numFmtId="0" fontId="47" fillId="0" borderId="0" xfId="0" applyFont="1" applyFill="1"/>
    <xf numFmtId="164" fontId="47" fillId="0" borderId="0" xfId="0" applyNumberFormat="1" applyFont="1" applyFill="1" applyAlignment="1">
      <alignment horizontal="right"/>
    </xf>
    <xf numFmtId="0" fontId="19" fillId="0" borderId="0" xfId="0" applyFont="1" applyFill="1" applyAlignment="1">
      <alignment wrapText="1"/>
    </xf>
    <xf numFmtId="0" fontId="19" fillId="0" borderId="0" xfId="0" applyFont="1"/>
    <xf numFmtId="0" fontId="12" fillId="0" borderId="0" xfId="0" applyFont="1" applyFill="1" applyAlignment="1"/>
    <xf numFmtId="3" fontId="12" fillId="0" borderId="0" xfId="0" applyNumberFormat="1" applyFont="1" applyFill="1"/>
    <xf numFmtId="0" fontId="12" fillId="0" borderId="0" xfId="0" applyFont="1" applyFill="1" applyAlignment="1">
      <alignment horizontal="left" wrapText="1" indent="1"/>
    </xf>
    <xf numFmtId="0" fontId="12" fillId="0" borderId="0" xfId="0" applyFont="1" applyFill="1" applyAlignment="1">
      <alignment horizontal="left" indent="1"/>
    </xf>
    <xf numFmtId="2" fontId="12" fillId="0" borderId="0" xfId="0" applyNumberFormat="1" applyFont="1" applyFill="1" applyAlignment="1">
      <alignment wrapText="1"/>
    </xf>
    <xf numFmtId="2" fontId="19" fillId="0" borderId="0" xfId="0" applyNumberFormat="1" applyFont="1" applyFill="1" applyAlignment="1">
      <alignment wrapText="1"/>
    </xf>
    <xf numFmtId="0" fontId="12" fillId="0" borderId="0" xfId="0" applyFont="1" applyAlignment="1">
      <alignment horizontal="right"/>
    </xf>
    <xf numFmtId="0" fontId="49" fillId="0" borderId="0" xfId="0" applyFont="1" applyFill="1" applyAlignment="1"/>
    <xf numFmtId="0" fontId="48" fillId="0" borderId="0" xfId="0" applyFont="1" applyFill="1" applyAlignment="1"/>
    <xf numFmtId="10" fontId="12" fillId="0" borderId="0" xfId="0" applyNumberFormat="1" applyFont="1" applyFill="1" applyAlignment="1">
      <alignment horizontal="right"/>
    </xf>
    <xf numFmtId="3" fontId="12" fillId="0" borderId="0" xfId="0" applyNumberFormat="1" applyFont="1" applyFill="1" applyAlignment="1">
      <alignment horizontal="right"/>
    </xf>
    <xf numFmtId="0" fontId="12" fillId="0" borderId="2" xfId="0" applyFont="1" applyBorder="1"/>
    <xf numFmtId="1" fontId="10" fillId="0" borderId="3" xfId="0" applyNumberFormat="1" applyFont="1" applyFill="1" applyBorder="1" applyAlignment="1">
      <alignment horizontal="right"/>
    </xf>
    <xf numFmtId="0" fontId="10" fillId="0" borderId="0" xfId="0" applyFont="1" applyFill="1" applyAlignment="1">
      <alignment horizontal="right"/>
    </xf>
    <xf numFmtId="164" fontId="10" fillId="0" borderId="0" xfId="0" applyNumberFormat="1" applyFont="1" applyFill="1" applyAlignment="1">
      <alignment horizontal="right"/>
    </xf>
    <xf numFmtId="164" fontId="10" fillId="0" borderId="0" xfId="0" applyNumberFormat="1" applyFont="1" applyFill="1"/>
    <xf numFmtId="0" fontId="10" fillId="0" borderId="0" xfId="0" applyFont="1" applyFill="1"/>
    <xf numFmtId="2" fontId="10"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1" fontId="10" fillId="0" borderId="0" xfId="0" applyNumberFormat="1" applyFont="1" applyFill="1" applyBorder="1"/>
    <xf numFmtId="165" fontId="10" fillId="0" borderId="0" xfId="3" applyNumberFormat="1" applyFont="1" applyFill="1" applyBorder="1" applyAlignment="1">
      <alignment horizontal="right"/>
    </xf>
    <xf numFmtId="0" fontId="10" fillId="0" borderId="0" xfId="0" applyFont="1" applyFill="1" applyBorder="1" applyAlignment="1">
      <alignment horizontal="right"/>
    </xf>
    <xf numFmtId="164" fontId="10" fillId="0" borderId="0" xfId="0" applyNumberFormat="1" applyFont="1" applyFill="1" applyBorder="1" applyAlignment="1">
      <alignment horizontal="right"/>
    </xf>
    <xf numFmtId="0" fontId="12" fillId="0" borderId="0" xfId="0" applyFont="1" applyFill="1" applyAlignment="1">
      <alignment wrapText="1"/>
    </xf>
    <xf numFmtId="164" fontId="10" fillId="0" borderId="0" xfId="0" applyNumberFormat="1" applyFont="1" applyFill="1" applyBorder="1"/>
    <xf numFmtId="164" fontId="10" fillId="0" borderId="0" xfId="3" applyNumberFormat="1" applyFont="1" applyFill="1" applyBorder="1" applyAlignment="1">
      <alignment horizontal="right"/>
    </xf>
    <xf numFmtId="164" fontId="10" fillId="0" borderId="0" xfId="3" applyNumberFormat="1" applyFont="1" applyFill="1" applyBorder="1"/>
    <xf numFmtId="0" fontId="10" fillId="0" borderId="0" xfId="0" applyFont="1" applyFill="1" applyBorder="1"/>
    <xf numFmtId="0" fontId="10" fillId="0" borderId="0" xfId="0" quotePrefix="1" applyFont="1" applyFill="1" applyBorder="1" applyAlignment="1">
      <alignment horizontal="right"/>
    </xf>
    <xf numFmtId="0" fontId="50" fillId="0" borderId="0" xfId="0" applyFont="1" applyFill="1" applyAlignment="1">
      <alignment horizontal="right"/>
    </xf>
    <xf numFmtId="2" fontId="10" fillId="0" borderId="0" xfId="0" applyNumberFormat="1" applyFont="1" applyFill="1" applyBorder="1"/>
    <xf numFmtId="2" fontId="10" fillId="0" borderId="0" xfId="0" applyNumberFormat="1" applyFont="1" applyFill="1" applyAlignment="1">
      <alignment horizontal="right"/>
    </xf>
    <xf numFmtId="0" fontId="0" fillId="0" borderId="0" xfId="0" applyFont="1" applyFill="1" applyAlignment="1">
      <alignment wrapText="1"/>
    </xf>
    <xf numFmtId="0" fontId="0" fillId="0" borderId="0" xfId="0" applyFont="1" applyFill="1" applyAlignment="1">
      <alignment horizontal="right"/>
    </xf>
    <xf numFmtId="0" fontId="12" fillId="0" borderId="1" xfId="0" applyFont="1" applyFill="1" applyBorder="1"/>
    <xf numFmtId="2" fontId="9" fillId="0" borderId="0" xfId="0" applyNumberFormat="1" applyFont="1" applyFill="1" applyBorder="1" applyAlignment="1">
      <alignment horizontal="right"/>
    </xf>
    <xf numFmtId="165" fontId="9" fillId="0" borderId="0" xfId="3" applyNumberFormat="1" applyFont="1" applyFill="1" applyBorder="1" applyAlignment="1">
      <alignment horizontal="right"/>
    </xf>
    <xf numFmtId="164" fontId="12" fillId="0" borderId="0" xfId="0" quotePrefix="1" applyNumberFormat="1" applyFont="1" applyFill="1" applyAlignment="1">
      <alignment horizontal="right"/>
    </xf>
    <xf numFmtId="164" fontId="9" fillId="0" borderId="0" xfId="0" applyNumberFormat="1" applyFont="1" applyFill="1" applyBorder="1"/>
    <xf numFmtId="0" fontId="9" fillId="0" borderId="0" xfId="0" applyFont="1" applyFill="1" applyBorder="1" applyAlignment="1">
      <alignment horizontal="right"/>
    </xf>
    <xf numFmtId="164" fontId="9" fillId="0" borderId="0" xfId="0" applyNumberFormat="1" applyFont="1" applyFill="1" applyBorder="1" applyAlignment="1">
      <alignment horizontal="right"/>
    </xf>
    <xf numFmtId="3" fontId="0" fillId="0" borderId="0" xfId="1" applyNumberFormat="1" applyFont="1" applyFill="1"/>
    <xf numFmtId="3" fontId="0" fillId="0" borderId="0" xfId="0" applyNumberFormat="1" applyFill="1"/>
    <xf numFmtId="166" fontId="12" fillId="0" borderId="0" xfId="1" applyNumberFormat="1" applyFont="1" applyFill="1" applyAlignment="1">
      <alignment horizontal="right"/>
    </xf>
    <xf numFmtId="3" fontId="0" fillId="0" borderId="0" xfId="0" applyNumberFormat="1" applyFill="1" applyAlignment="1">
      <alignment horizontal="right"/>
    </xf>
    <xf numFmtId="2" fontId="12" fillId="0" borderId="0" xfId="0" applyNumberFormat="1" applyFont="1" applyFill="1" applyBorder="1" applyAlignment="1">
      <alignment horizontal="right"/>
    </xf>
    <xf numFmtId="49" fontId="53" fillId="0" borderId="5" xfId="0" applyNumberFormat="1" applyFont="1" applyFill="1" applyBorder="1" applyAlignment="1">
      <alignment horizontal="left" vertical="center" wrapText="1"/>
    </xf>
    <xf numFmtId="49" fontId="53" fillId="0" borderId="5" xfId="0" applyNumberFormat="1" applyFont="1" applyFill="1" applyBorder="1" applyAlignment="1">
      <alignment horizontal="left" vertical="center" wrapText="1" indent="1"/>
    </xf>
    <xf numFmtId="0" fontId="0" fillId="0" borderId="0" xfId="0" applyAlignment="1">
      <alignment horizontal="left"/>
    </xf>
    <xf numFmtId="0" fontId="12" fillId="0" borderId="2" xfId="0" applyFont="1" applyFill="1" applyBorder="1"/>
    <xf numFmtId="3" fontId="0" fillId="0" borderId="0" xfId="0" applyNumberFormat="1" applyFont="1" applyFill="1" applyAlignment="1">
      <alignment horizontal="right"/>
    </xf>
    <xf numFmtId="0" fontId="24" fillId="0" borderId="0" xfId="0" applyFont="1" applyFill="1" applyBorder="1" applyAlignment="1">
      <alignment horizontal="left" vertical="top" wrapText="1"/>
    </xf>
    <xf numFmtId="0" fontId="24" fillId="0" borderId="0" xfId="0" applyFont="1" applyFill="1" applyAlignment="1">
      <alignment horizontal="left" vertical="top" wrapText="1"/>
    </xf>
    <xf numFmtId="0" fontId="24" fillId="0" borderId="0" xfId="5" applyFont="1" applyFill="1" applyAlignment="1">
      <alignment horizontal="left" vertical="top" wrapText="1"/>
    </xf>
    <xf numFmtId="0" fontId="19" fillId="0" borderId="0" xfId="0" applyFont="1" applyFill="1" applyAlignment="1">
      <alignment horizontal="left" vertical="top"/>
    </xf>
    <xf numFmtId="0" fontId="19" fillId="0" borderId="0" xfId="5" applyFont="1" applyFill="1" applyAlignment="1">
      <alignment horizontal="left" vertical="top"/>
    </xf>
    <xf numFmtId="0" fontId="0" fillId="0" borderId="0" xfId="0" applyFill="1" applyAlignment="1"/>
    <xf numFmtId="0" fontId="24" fillId="0" borderId="0" xfId="0" applyFont="1" applyFill="1" applyBorder="1" applyAlignment="1">
      <alignment horizontal="left" vertical="top"/>
    </xf>
    <xf numFmtId="0" fontId="19" fillId="0" borderId="0" xfId="0" applyFont="1" applyFill="1"/>
    <xf numFmtId="0" fontId="24" fillId="0" borderId="0" xfId="5" applyFont="1" applyFill="1" applyAlignment="1">
      <alignment horizontal="left" vertical="top"/>
    </xf>
    <xf numFmtId="0" fontId="27" fillId="0" borderId="0" xfId="0" applyFont="1" applyFill="1" applyAlignment="1"/>
    <xf numFmtId="0" fontId="24" fillId="0" borderId="0" xfId="5" applyFont="1" applyFill="1" applyAlignment="1">
      <alignment vertical="top" wrapText="1"/>
    </xf>
    <xf numFmtId="0" fontId="19" fillId="0" borderId="0" xfId="0" applyFont="1" applyFill="1" applyAlignment="1">
      <alignment vertical="top" wrapText="1"/>
    </xf>
    <xf numFmtId="0" fontId="24" fillId="0" borderId="0" xfId="0" applyFont="1" applyFill="1" applyAlignment="1">
      <alignment vertical="top" wrapText="1"/>
    </xf>
    <xf numFmtId="0" fontId="19" fillId="0" borderId="0" xfId="5" applyFont="1" applyFill="1" applyAlignment="1">
      <alignment vertical="top"/>
    </xf>
    <xf numFmtId="0" fontId="19" fillId="0" borderId="0" xfId="0" applyFont="1" applyFill="1" applyAlignment="1">
      <alignment vertical="top"/>
    </xf>
    <xf numFmtId="0" fontId="24" fillId="0" borderId="0" xfId="0" applyFont="1" applyFill="1" applyBorder="1" applyAlignment="1">
      <alignment vertical="top" wrapText="1"/>
    </xf>
    <xf numFmtId="0" fontId="24" fillId="0" borderId="0" xfId="5" applyFont="1" applyFill="1" applyAlignment="1">
      <alignment vertical="top"/>
    </xf>
    <xf numFmtId="0" fontId="0" fillId="0" borderId="0" xfId="0" applyFill="1" applyBorder="1" applyAlignment="1">
      <alignment horizontal="left" indent="1"/>
    </xf>
    <xf numFmtId="0" fontId="46" fillId="0" borderId="0" xfId="0" applyFont="1" applyBorder="1" applyAlignment="1">
      <alignment horizontal="right"/>
    </xf>
    <xf numFmtId="0" fontId="29" fillId="0" borderId="0" xfId="0" applyFont="1" applyFill="1" applyBorder="1"/>
    <xf numFmtId="0" fontId="19" fillId="0" borderId="0" xfId="0" applyFont="1" applyFill="1" applyBorder="1" applyAlignment="1">
      <alignment vertical="top"/>
    </xf>
    <xf numFmtId="0" fontId="24" fillId="0" borderId="0" xfId="0" applyFont="1" applyFill="1" applyAlignment="1">
      <alignment horizontal="left" vertical="top"/>
    </xf>
    <xf numFmtId="0" fontId="24" fillId="0" borderId="0" xfId="5" applyNumberFormat="1" applyFont="1" applyFill="1" applyAlignment="1">
      <alignment horizontal="left" vertical="top"/>
    </xf>
    <xf numFmtId="0" fontId="19" fillId="0" borderId="0" xfId="5" applyNumberFormat="1" applyFont="1" applyFill="1" applyAlignment="1">
      <alignment horizontal="left" vertical="top"/>
    </xf>
    <xf numFmtId="0" fontId="0" fillId="0" borderId="0" xfId="0" applyFont="1" applyFill="1" applyBorder="1"/>
    <xf numFmtId="0" fontId="0" fillId="0" borderId="0" xfId="0" applyFont="1" applyFill="1" applyBorder="1" applyAlignment="1">
      <alignment horizontal="right"/>
    </xf>
    <xf numFmtId="0" fontId="0" fillId="0" borderId="0" xfId="0" applyFont="1" applyAlignment="1">
      <alignment horizontal="right"/>
    </xf>
    <xf numFmtId="9" fontId="0" fillId="0" borderId="0" xfId="0" applyNumberFormat="1" applyFont="1" applyFill="1" applyAlignment="1">
      <alignment horizontal="right"/>
    </xf>
    <xf numFmtId="2" fontId="0" fillId="0" borderId="0" xfId="0" applyNumberFormat="1" applyFont="1" applyFill="1"/>
    <xf numFmtId="2" fontId="0" fillId="0" borderId="0" xfId="0" applyNumberFormat="1" applyFont="1" applyFill="1" applyAlignment="1">
      <alignment horizontal="right"/>
    </xf>
    <xf numFmtId="0" fontId="12" fillId="0" borderId="0" xfId="0" applyFont="1" applyAlignment="1"/>
    <xf numFmtId="164" fontId="0" fillId="0" borderId="0" xfId="0" applyNumberFormat="1" applyFont="1" applyFill="1" applyAlignment="1">
      <alignment horizontal="right"/>
    </xf>
    <xf numFmtId="165" fontId="0" fillId="0" borderId="0" xfId="3" applyNumberFormat="1" applyFont="1" applyFill="1" applyAlignment="1">
      <alignment horizontal="right"/>
    </xf>
    <xf numFmtId="9" fontId="0" fillId="0" borderId="0" xfId="3" applyFont="1" applyFill="1" applyAlignment="1">
      <alignment horizontal="right"/>
    </xf>
    <xf numFmtId="3" fontId="20" fillId="0" borderId="0" xfId="0" applyNumberFormat="1" applyFont="1" applyFill="1" applyAlignment="1">
      <alignment horizontal="right"/>
    </xf>
    <xf numFmtId="10" fontId="0" fillId="0" borderId="0" xfId="0" applyNumberFormat="1" applyFont="1" applyFill="1" applyAlignment="1">
      <alignment horizontal="right"/>
    </xf>
    <xf numFmtId="0" fontId="12" fillId="0" borderId="0" xfId="0" applyFont="1" applyFill="1" applyBorder="1" applyAlignment="1">
      <alignment horizontal="left"/>
    </xf>
    <xf numFmtId="2" fontId="12" fillId="0" borderId="0" xfId="0" applyNumberFormat="1" applyFont="1" applyAlignment="1">
      <alignment wrapText="1"/>
    </xf>
    <xf numFmtId="2" fontId="12" fillId="0" borderId="0" xfId="8" applyNumberFormat="1" applyFont="1" applyAlignment="1">
      <alignment wrapText="1"/>
    </xf>
    <xf numFmtId="3" fontId="27" fillId="0" borderId="0" xfId="1" applyNumberFormat="1" applyFont="1" applyFill="1"/>
    <xf numFmtId="3" fontId="27" fillId="0" borderId="0" xfId="1" applyNumberFormat="1" applyFont="1" applyFill="1" applyAlignment="1">
      <alignment horizontal="right"/>
    </xf>
    <xf numFmtId="3" fontId="12" fillId="0" borderId="0" xfId="1" applyNumberFormat="1" applyFont="1" applyFill="1"/>
    <xf numFmtId="3" fontId="29" fillId="0" borderId="0" xfId="0" applyNumberFormat="1" applyFont="1" applyFill="1" applyAlignment="1">
      <alignment horizontal="right"/>
    </xf>
    <xf numFmtId="3" fontId="9" fillId="0" borderId="0" xfId="0" applyNumberFormat="1" applyFont="1" applyFill="1" applyBorder="1" applyAlignment="1">
      <alignment horizontal="right"/>
    </xf>
    <xf numFmtId="3" fontId="10" fillId="0" borderId="0" xfId="0" applyNumberFormat="1" applyFont="1" applyFill="1" applyBorder="1" applyAlignment="1">
      <alignment horizontal="right"/>
    </xf>
    <xf numFmtId="3" fontId="10" fillId="0" borderId="0" xfId="0" applyNumberFormat="1" applyFont="1" applyFill="1" applyBorder="1"/>
    <xf numFmtId="3" fontId="0" fillId="0" borderId="0" xfId="0" applyNumberFormat="1" applyFont="1" applyFill="1" applyBorder="1" applyAlignment="1">
      <alignment horizontal="right"/>
    </xf>
    <xf numFmtId="3" fontId="12" fillId="0" borderId="3" xfId="0" applyNumberFormat="1" applyFont="1" applyFill="1" applyBorder="1" applyAlignment="1">
      <alignment horizontal="right"/>
    </xf>
    <xf numFmtId="3" fontId="12" fillId="0" borderId="0" xfId="0" quotePrefix="1" applyNumberFormat="1" applyFont="1" applyFill="1" applyAlignment="1">
      <alignment horizontal="right"/>
    </xf>
    <xf numFmtId="3" fontId="12" fillId="0" borderId="0" xfId="0" applyNumberFormat="1" applyFont="1" applyFill="1" applyBorder="1" applyAlignment="1">
      <alignment horizontal="right"/>
    </xf>
    <xf numFmtId="3" fontId="10" fillId="0" borderId="0" xfId="0" applyNumberFormat="1" applyFont="1" applyFill="1" applyAlignment="1">
      <alignment horizontal="right"/>
    </xf>
    <xf numFmtId="3" fontId="10" fillId="0" borderId="0" xfId="0" quotePrefix="1" applyNumberFormat="1" applyFont="1" applyFill="1" applyBorder="1" applyAlignment="1">
      <alignment horizontal="right"/>
    </xf>
    <xf numFmtId="3" fontId="0" fillId="0" borderId="0" xfId="0" quotePrefix="1" applyNumberFormat="1" applyFill="1" applyAlignment="1">
      <alignment horizontal="right"/>
    </xf>
    <xf numFmtId="0" fontId="0" fillId="0" borderId="0" xfId="0" applyFill="1" applyAlignment="1">
      <alignment horizontal="left" wrapText="1"/>
    </xf>
    <xf numFmtId="0" fontId="0" fillId="0" borderId="0" xfId="0" quotePrefix="1"/>
    <xf numFmtId="0" fontId="0" fillId="0" borderId="0" xfId="0" applyAlignment="1">
      <alignment wrapText="1"/>
    </xf>
    <xf numFmtId="10" fontId="0" fillId="0" borderId="0" xfId="3" applyNumberFormat="1" applyFont="1" applyFill="1" applyAlignment="1">
      <alignment horizontal="right"/>
    </xf>
    <xf numFmtId="167" fontId="20" fillId="0" borderId="0" xfId="1" applyNumberFormat="1" applyFont="1" applyFill="1" applyAlignment="1">
      <alignment horizontal="right"/>
    </xf>
    <xf numFmtId="167" fontId="26" fillId="0" borderId="0" xfId="1" applyNumberFormat="1" applyFont="1" applyFill="1" applyAlignment="1">
      <alignment horizontal="right"/>
    </xf>
    <xf numFmtId="166" fontId="20" fillId="0" borderId="0" xfId="1" applyNumberFormat="1" applyFont="1" applyFill="1" applyAlignment="1">
      <alignment horizontal="right"/>
    </xf>
    <xf numFmtId="166" fontId="26" fillId="0" borderId="0" xfId="1" applyNumberFormat="1" applyFont="1" applyFill="1" applyAlignment="1">
      <alignment horizontal="right"/>
    </xf>
    <xf numFmtId="0" fontId="8" fillId="0" borderId="0" xfId="0" applyFont="1" applyFill="1" applyAlignment="1">
      <alignment horizontal="right"/>
    </xf>
    <xf numFmtId="0" fontId="8" fillId="0" borderId="0" xfId="0" quotePrefix="1" applyFont="1" applyFill="1" applyAlignment="1">
      <alignment horizontal="right"/>
    </xf>
    <xf numFmtId="0" fontId="12" fillId="0" borderId="0" xfId="0" applyFont="1" applyAlignment="1">
      <alignment horizontal="right" vertical="center"/>
    </xf>
    <xf numFmtId="0" fontId="6" fillId="0" borderId="0" xfId="0" applyFont="1" applyFill="1" applyAlignment="1">
      <alignment horizontal="right"/>
    </xf>
    <xf numFmtId="164" fontId="6" fillId="0" borderId="0" xfId="0" applyNumberFormat="1" applyFont="1" applyFill="1" applyAlignment="1">
      <alignment horizontal="right"/>
    </xf>
    <xf numFmtId="1" fontId="6" fillId="0" borderId="0" xfId="0" applyNumberFormat="1" applyFont="1" applyFill="1" applyAlignment="1">
      <alignment horizontal="right"/>
    </xf>
    <xf numFmtId="9" fontId="12" fillId="0" borderId="0" xfId="3" applyFont="1" applyFill="1" applyAlignment="1">
      <alignment horizontal="right"/>
    </xf>
    <xf numFmtId="0" fontId="42" fillId="0" borderId="0" xfId="2" applyFont="1" applyFill="1" applyAlignment="1" applyProtection="1"/>
    <xf numFmtId="0" fontId="19" fillId="0" borderId="0" xfId="0" applyFont="1" applyAlignment="1"/>
    <xf numFmtId="0" fontId="7" fillId="0" borderId="0" xfId="0" applyFont="1" applyFill="1"/>
    <xf numFmtId="0" fontId="7" fillId="0" borderId="0" xfId="0" applyFont="1" applyFill="1" applyAlignment="1">
      <alignment horizontal="left" indent="1"/>
    </xf>
    <xf numFmtId="0" fontId="6" fillId="0" borderId="0" xfId="0" applyFont="1" applyFill="1" applyAlignment="1">
      <alignment horizontal="left" wrapText="1" indent="1"/>
    </xf>
    <xf numFmtId="0" fontId="56" fillId="0" borderId="0" xfId="0" applyFont="1" applyFill="1" applyAlignment="1">
      <alignment horizontal="left" vertical="top"/>
    </xf>
    <xf numFmtId="0" fontId="13" fillId="0" borderId="2" xfId="0" applyFont="1" applyFill="1" applyBorder="1" applyAlignment="1"/>
    <xf numFmtId="167" fontId="0" fillId="0" borderId="0" xfId="0" applyNumberFormat="1" applyFill="1" applyAlignment="1">
      <alignment horizontal="right"/>
    </xf>
    <xf numFmtId="2" fontId="12" fillId="0" borderId="0" xfId="0" applyNumberFormat="1" applyFont="1" applyAlignment="1">
      <alignment vertical="top" wrapText="1"/>
    </xf>
    <xf numFmtId="0" fontId="0" fillId="0" borderId="0" xfId="0" applyAlignment="1">
      <alignment vertical="top"/>
    </xf>
    <xf numFmtId="2" fontId="0" fillId="0" borderId="0" xfId="0" applyNumberFormat="1" applyAlignment="1">
      <alignment vertical="top" wrapText="1"/>
    </xf>
    <xf numFmtId="170" fontId="0" fillId="0" borderId="0" xfId="0" applyNumberFormat="1" applyFill="1"/>
    <xf numFmtId="43" fontId="0" fillId="0" borderId="0" xfId="1" applyNumberFormat="1" applyFont="1" applyFill="1" applyAlignment="1">
      <alignment horizontal="right"/>
    </xf>
    <xf numFmtId="167" fontId="13" fillId="0" borderId="0" xfId="1" applyNumberFormat="1" applyFont="1" applyFill="1" applyAlignment="1">
      <alignment horizontal="right"/>
    </xf>
    <xf numFmtId="0" fontId="12" fillId="0" borderId="0" xfId="62" applyFill="1" applyAlignment="1">
      <alignment horizontal="right"/>
    </xf>
    <xf numFmtId="0" fontId="5" fillId="0" borderId="0" xfId="62" quotePrefix="1" applyFont="1" applyFill="1" applyAlignment="1">
      <alignment horizontal="right"/>
    </xf>
    <xf numFmtId="0" fontId="52" fillId="0" borderId="0" xfId="0" applyFont="1" applyFill="1" applyAlignment="1">
      <alignment horizontal="right"/>
    </xf>
    <xf numFmtId="0" fontId="19" fillId="0" borderId="0" xfId="0" applyFont="1" applyFill="1" applyAlignment="1">
      <alignment horizontal="left" vertical="top" wrapText="1"/>
    </xf>
    <xf numFmtId="0" fontId="15" fillId="0" borderId="0" xfId="2" applyFill="1" applyAlignment="1" applyProtection="1">
      <alignment horizontal="left"/>
    </xf>
    <xf numFmtId="0" fontId="15" fillId="0" borderId="0" xfId="0" applyFont="1" applyFill="1"/>
    <xf numFmtId="0" fontId="13" fillId="0" borderId="0" xfId="0" applyFont="1" applyFill="1" applyBorder="1" applyAlignment="1"/>
    <xf numFmtId="0" fontId="11" fillId="0" borderId="0" xfId="0" applyFont="1" applyFill="1"/>
    <xf numFmtId="0" fontId="53" fillId="0" borderId="0" xfId="0" applyFont="1" applyFill="1" applyAlignment="1">
      <alignment horizontal="right" vertical="center"/>
    </xf>
    <xf numFmtId="0" fontId="11" fillId="0" borderId="2" xfId="0" applyFont="1" applyFill="1" applyBorder="1"/>
    <xf numFmtId="0" fontId="13" fillId="0" borderId="2" xfId="0" applyFont="1" applyFill="1" applyBorder="1"/>
    <xf numFmtId="0" fontId="13" fillId="0" borderId="0" xfId="0" applyFont="1" applyFill="1" applyBorder="1"/>
    <xf numFmtId="0" fontId="19" fillId="0" borderId="0" xfId="0" applyFont="1" applyFill="1" applyBorder="1" applyAlignment="1">
      <alignment vertical="top" wrapText="1"/>
    </xf>
    <xf numFmtId="1" fontId="26" fillId="0" borderId="0" xfId="0" applyNumberFormat="1" applyFont="1" applyFill="1" applyAlignment="1">
      <alignment horizontal="right"/>
    </xf>
    <xf numFmtId="0" fontId="5" fillId="0" borderId="0" xfId="0" applyFont="1" applyFill="1"/>
    <xf numFmtId="0" fontId="5" fillId="0" borderId="0" xfId="0" applyFont="1" applyFill="1" applyAlignment="1"/>
    <xf numFmtId="0" fontId="13" fillId="0" borderId="0" xfId="0" applyFont="1" applyFill="1" applyBorder="1" applyAlignment="1">
      <alignment horizontal="right"/>
    </xf>
    <xf numFmtId="166" fontId="12" fillId="0" borderId="0" xfId="1" applyNumberFormat="1" applyFont="1" applyFill="1" applyBorder="1"/>
    <xf numFmtId="164" fontId="12" fillId="0" borderId="0" xfId="0" applyNumberFormat="1" applyFont="1" applyFill="1" applyBorder="1" applyAlignment="1">
      <alignment horizontal="right"/>
    </xf>
    <xf numFmtId="2" fontId="0" fillId="0" borderId="0" xfId="0" applyNumberFormat="1" applyFill="1" applyBorder="1"/>
    <xf numFmtId="43" fontId="0" fillId="0" borderId="0" xfId="1" applyFont="1" applyFill="1"/>
    <xf numFmtId="166" fontId="12" fillId="0" borderId="0" xfId="64" applyNumberFormat="1" applyFont="1" applyFill="1" applyBorder="1">
      <alignment vertical="center"/>
    </xf>
    <xf numFmtId="0" fontId="12" fillId="0" borderId="0" xfId="0" applyFont="1" applyFill="1" applyBorder="1" applyAlignment="1">
      <alignment horizontal="left" indent="1"/>
    </xf>
    <xf numFmtId="1" fontId="0" fillId="0" borderId="0" xfId="0" applyNumberFormat="1" applyFill="1" applyBorder="1"/>
    <xf numFmtId="166" fontId="12" fillId="0" borderId="0" xfId="1" applyNumberFormat="1" applyFont="1" applyFill="1" applyBorder="1" applyAlignment="1">
      <alignment horizontal="right"/>
    </xf>
    <xf numFmtId="43" fontId="12" fillId="0" borderId="0" xfId="1" applyNumberFormat="1" applyFont="1" applyFill="1" applyBorder="1"/>
    <xf numFmtId="166" fontId="12" fillId="0" borderId="0" xfId="0" applyNumberFormat="1" applyFont="1" applyFill="1" applyBorder="1" applyAlignment="1">
      <alignment horizontal="right"/>
    </xf>
    <xf numFmtId="167" fontId="12" fillId="0" borderId="0" xfId="0" applyNumberFormat="1" applyFont="1" applyFill="1" applyBorder="1" applyAlignment="1">
      <alignment horizontal="left"/>
    </xf>
    <xf numFmtId="43" fontId="12" fillId="0" borderId="0" xfId="0" applyNumberFormat="1" applyFont="1" applyFill="1" applyBorder="1" applyAlignment="1">
      <alignment horizontal="left"/>
    </xf>
    <xf numFmtId="1" fontId="12" fillId="0" borderId="0" xfId="0" applyNumberFormat="1" applyFont="1" applyFill="1" applyBorder="1" applyAlignment="1">
      <alignment horizontal="right"/>
    </xf>
    <xf numFmtId="0" fontId="57" fillId="0" borderId="0" xfId="0" applyFont="1" applyFill="1"/>
    <xf numFmtId="0" fontId="25" fillId="0" borderId="0" xfId="0" applyFont="1" applyFill="1" applyAlignment="1">
      <alignment horizontal="right"/>
    </xf>
    <xf numFmtId="0" fontId="25" fillId="0" borderId="0" xfId="0" applyFont="1" applyFill="1" applyAlignment="1">
      <alignment horizontal="left"/>
    </xf>
    <xf numFmtId="43" fontId="25" fillId="0" borderId="0" xfId="0" applyNumberFormat="1" applyFont="1" applyFill="1" applyAlignment="1">
      <alignment horizontal="left"/>
    </xf>
    <xf numFmtId="0" fontId="25" fillId="0" borderId="0" xfId="0" applyFont="1" applyFill="1"/>
    <xf numFmtId="167" fontId="12" fillId="0" borderId="0" xfId="0" applyNumberFormat="1" applyFont="1" applyFill="1" applyBorder="1" applyAlignment="1">
      <alignment horizontal="right"/>
    </xf>
    <xf numFmtId="167" fontId="12" fillId="0" borderId="0" xfId="1" applyNumberFormat="1" applyFont="1" applyFill="1" applyAlignment="1">
      <alignment horizontal="right"/>
    </xf>
    <xf numFmtId="0" fontId="58" fillId="0" borderId="0" xfId="0" applyFont="1" applyFill="1" applyAlignment="1">
      <alignment horizontal="left"/>
    </xf>
    <xf numFmtId="166" fontId="0" fillId="0" borderId="0" xfId="1" applyNumberFormat="1" applyFont="1" applyFill="1" applyBorder="1"/>
    <xf numFmtId="0" fontId="0" fillId="0" borderId="0" xfId="0" applyFill="1" applyBorder="1" applyAlignment="1">
      <alignment horizontal="left"/>
    </xf>
    <xf numFmtId="166" fontId="0" fillId="0" borderId="0" xfId="1" applyNumberFormat="1" applyFont="1" applyFill="1" applyAlignment="1">
      <alignment horizontal="left"/>
    </xf>
    <xf numFmtId="166" fontId="13" fillId="0" borderId="0" xfId="1" quotePrefix="1" applyNumberFormat="1" applyFont="1" applyFill="1" applyAlignment="1">
      <alignment horizontal="left"/>
    </xf>
    <xf numFmtId="168" fontId="0" fillId="0" borderId="0" xfId="3" applyNumberFormat="1" applyFont="1" applyFill="1" applyAlignment="1">
      <alignment horizontal="right"/>
    </xf>
    <xf numFmtId="0" fontId="12" fillId="0" borderId="0" xfId="63" applyFill="1"/>
    <xf numFmtId="0" fontId="12" fillId="0" borderId="0" xfId="63" applyFill="1" applyAlignment="1">
      <alignment horizontal="left" indent="1"/>
    </xf>
    <xf numFmtId="169" fontId="0" fillId="0" borderId="0" xfId="0" applyNumberFormat="1" applyFont="1" applyFill="1" applyAlignment="1">
      <alignment horizontal="right"/>
    </xf>
    <xf numFmtId="169" fontId="12" fillId="0" borderId="0" xfId="0" applyNumberFormat="1" applyFont="1" applyFill="1" applyAlignment="1">
      <alignment horizontal="right"/>
    </xf>
    <xf numFmtId="169" fontId="0" fillId="0" borderId="0" xfId="0" applyNumberFormat="1" applyFill="1" applyAlignment="1">
      <alignment horizontal="right"/>
    </xf>
    <xf numFmtId="0" fontId="12" fillId="0" borderId="0" xfId="62" applyFont="1" applyFill="1"/>
    <xf numFmtId="166" fontId="0" fillId="0" borderId="0" xfId="0" applyNumberFormat="1" applyFill="1" applyAlignment="1">
      <alignment horizontal="left"/>
    </xf>
    <xf numFmtId="165" fontId="0" fillId="0" borderId="0" xfId="0" applyNumberFormat="1" applyFill="1" applyAlignment="1">
      <alignment horizontal="right"/>
    </xf>
    <xf numFmtId="0" fontId="4" fillId="0" borderId="0" xfId="0" applyFont="1" applyFill="1" applyAlignment="1">
      <alignment horizontal="right"/>
    </xf>
    <xf numFmtId="0" fontId="4" fillId="0" borderId="0" xfId="62" quotePrefix="1" applyFont="1" applyFill="1" applyAlignment="1">
      <alignment horizontal="right"/>
    </xf>
    <xf numFmtId="0" fontId="4" fillId="0" borderId="0" xfId="62" applyFont="1" applyFill="1" applyAlignment="1">
      <alignment horizontal="right"/>
    </xf>
    <xf numFmtId="0" fontId="12" fillId="0" borderId="0" xfId="62" applyFill="1"/>
    <xf numFmtId="3" fontId="0" fillId="0" borderId="0" xfId="0" applyNumberFormat="1" applyFont="1"/>
    <xf numFmtId="3" fontId="0" fillId="0" borderId="0" xfId="0" applyNumberFormat="1" applyFill="1" applyAlignment="1">
      <alignment horizontal="left"/>
    </xf>
    <xf numFmtId="167" fontId="0" fillId="0" borderId="0" xfId="0" applyNumberFormat="1" applyFont="1" applyFill="1" applyAlignment="1">
      <alignment horizontal="right"/>
    </xf>
    <xf numFmtId="167" fontId="12" fillId="0" borderId="0" xfId="1" applyNumberFormat="1" applyFont="1" applyFill="1"/>
    <xf numFmtId="167" fontId="12" fillId="0" borderId="0" xfId="1" applyNumberFormat="1" applyFont="1" applyFill="1" applyBorder="1"/>
    <xf numFmtId="166" fontId="12" fillId="0" borderId="0" xfId="0" applyNumberFormat="1" applyFont="1" applyFill="1" applyBorder="1" applyAlignment="1">
      <alignment horizontal="left"/>
    </xf>
    <xf numFmtId="43" fontId="12" fillId="0" borderId="0" xfId="1" applyNumberFormat="1" applyFont="1" applyFill="1" applyAlignment="1">
      <alignment horizontal="left"/>
    </xf>
    <xf numFmtId="0" fontId="0" fillId="2" borderId="0" xfId="0" applyFill="1" applyAlignment="1">
      <alignment horizontal="right"/>
    </xf>
    <xf numFmtId="166" fontId="0" fillId="2" borderId="0" xfId="1" applyNumberFormat="1" applyFont="1" applyFill="1" applyAlignment="1">
      <alignment horizontal="right"/>
    </xf>
    <xf numFmtId="164" fontId="0" fillId="2" borderId="0" xfId="0" applyNumberFormat="1" applyFill="1" applyAlignment="1">
      <alignment horizontal="right"/>
    </xf>
    <xf numFmtId="0" fontId="12" fillId="2" borderId="0" xfId="0" applyFont="1" applyFill="1" applyAlignment="1">
      <alignment horizontal="right"/>
    </xf>
    <xf numFmtId="0" fontId="0" fillId="2" borderId="0" xfId="0" applyFill="1"/>
    <xf numFmtId="0" fontId="13" fillId="2" borderId="0" xfId="0" applyFont="1" applyFill="1" applyAlignment="1">
      <alignment horizontal="right"/>
    </xf>
    <xf numFmtId="0" fontId="13" fillId="2" borderId="0" xfId="0" applyFont="1" applyFill="1"/>
    <xf numFmtId="0" fontId="12" fillId="2" borderId="0" xfId="0" applyFont="1" applyFill="1"/>
    <xf numFmtId="0" fontId="0" fillId="2" borderId="0" xfId="0" applyFont="1" applyFill="1" applyAlignment="1">
      <alignment horizontal="right"/>
    </xf>
    <xf numFmtId="1" fontId="9" fillId="0" borderId="0" xfId="0" applyNumberFormat="1" applyFont="1" applyFill="1" applyBorder="1" applyAlignment="1">
      <alignment horizontal="right"/>
    </xf>
    <xf numFmtId="166" fontId="0" fillId="0" borderId="3" xfId="1" applyNumberFormat="1" applyFont="1" applyFill="1" applyBorder="1" applyAlignment="1">
      <alignment horizontal="right"/>
    </xf>
    <xf numFmtId="3" fontId="0" fillId="0" borderId="3" xfId="0" applyNumberFormat="1" applyFont="1" applyFill="1" applyBorder="1" applyAlignment="1">
      <alignment horizontal="right"/>
    </xf>
    <xf numFmtId="3" fontId="0" fillId="0" borderId="3" xfId="0" applyNumberFormat="1" applyFill="1" applyBorder="1"/>
    <xf numFmtId="3" fontId="10" fillId="0" borderId="3" xfId="0" applyNumberFormat="1" applyFont="1" applyFill="1" applyBorder="1" applyAlignment="1">
      <alignment horizontal="right"/>
    </xf>
    <xf numFmtId="0" fontId="0" fillId="2" borderId="0" xfId="0" applyFill="1" applyBorder="1" applyAlignment="1">
      <alignment horizontal="right"/>
    </xf>
    <xf numFmtId="3" fontId="20" fillId="0" borderId="0" xfId="0" applyNumberFormat="1" applyFont="1" applyFill="1"/>
    <xf numFmtId="0" fontId="10" fillId="0" borderId="4" xfId="0" applyFont="1" applyFill="1" applyBorder="1"/>
    <xf numFmtId="0" fontId="10" fillId="0" borderId="3" xfId="0" applyFont="1" applyFill="1" applyBorder="1"/>
    <xf numFmtId="2" fontId="10" fillId="0" borderId="3" xfId="0" applyNumberFormat="1" applyFont="1" applyFill="1" applyBorder="1"/>
    <xf numFmtId="0" fontId="10" fillId="0" borderId="3" xfId="0" quotePrefix="1" applyFont="1" applyFill="1" applyBorder="1" applyAlignment="1">
      <alignment horizontal="right"/>
    </xf>
    <xf numFmtId="164" fontId="10" fillId="0" borderId="3" xfId="0" applyNumberFormat="1" applyFont="1" applyFill="1" applyBorder="1"/>
    <xf numFmtId="3" fontId="10" fillId="0" borderId="3" xfId="0" applyNumberFormat="1" applyFont="1" applyFill="1" applyBorder="1"/>
    <xf numFmtId="43" fontId="25" fillId="0" borderId="0" xfId="0" applyNumberFormat="1" applyFont="1" applyFill="1" applyBorder="1" applyAlignment="1">
      <alignment horizontal="left"/>
    </xf>
    <xf numFmtId="0" fontId="25" fillId="0" borderId="0" xfId="0" applyFont="1" applyFill="1" applyBorder="1" applyAlignment="1">
      <alignment horizontal="left"/>
    </xf>
    <xf numFmtId="166" fontId="12" fillId="2" borderId="0" xfId="1" applyNumberFormat="1" applyFont="1" applyFill="1" applyBorder="1"/>
    <xf numFmtId="0" fontId="0" fillId="2" borderId="0" xfId="0" applyFill="1" applyAlignment="1">
      <alignment horizontal="left"/>
    </xf>
    <xf numFmtId="0" fontId="0" fillId="2" borderId="0" xfId="0" applyFont="1" applyFill="1"/>
    <xf numFmtId="9" fontId="12" fillId="2" borderId="0" xfId="3" applyFont="1" applyFill="1" applyAlignment="1">
      <alignment horizontal="right"/>
    </xf>
    <xf numFmtId="3" fontId="0" fillId="2" borderId="0" xfId="0" applyNumberFormat="1" applyFill="1" applyAlignment="1">
      <alignment horizontal="right"/>
    </xf>
    <xf numFmtId="9" fontId="0" fillId="2" borderId="0" xfId="3" applyFont="1" applyFill="1" applyAlignment="1">
      <alignment horizontal="right"/>
    </xf>
    <xf numFmtId="0" fontId="38" fillId="0" borderId="0" xfId="0" applyFont="1" applyFill="1" applyAlignment="1">
      <alignment horizontal="left"/>
    </xf>
    <xf numFmtId="0" fontId="32" fillId="2" borderId="0" xfId="0" applyFont="1" applyFill="1"/>
    <xf numFmtId="0" fontId="13" fillId="2" borderId="0" xfId="0" applyFont="1" applyFill="1" applyBorder="1" applyAlignment="1">
      <alignment horizontal="right"/>
    </xf>
    <xf numFmtId="0" fontId="0" fillId="2" borderId="0" xfId="0" applyFill="1" applyBorder="1"/>
    <xf numFmtId="0" fontId="13" fillId="2" borderId="0" xfId="0" applyFont="1" applyFill="1" applyBorder="1"/>
    <xf numFmtId="171" fontId="0" fillId="0" borderId="0" xfId="1" applyNumberFormat="1" applyFont="1" applyFill="1" applyAlignment="1">
      <alignment horizontal="right"/>
    </xf>
    <xf numFmtId="0" fontId="0" fillId="2" borderId="0" xfId="0" quotePrefix="1" applyFill="1" applyAlignment="1">
      <alignment horizontal="right"/>
    </xf>
    <xf numFmtId="169" fontId="0" fillId="2" borderId="0" xfId="0" applyNumberFormat="1" applyFill="1" applyAlignment="1">
      <alignment horizontal="right"/>
    </xf>
    <xf numFmtId="3" fontId="0" fillId="0" borderId="0" xfId="0" applyNumberFormat="1" applyFont="1" applyFill="1"/>
    <xf numFmtId="9" fontId="0" fillId="2" borderId="0" xfId="0" applyNumberFormat="1" applyFill="1"/>
    <xf numFmtId="3" fontId="12" fillId="2" borderId="0" xfId="0" applyNumberFormat="1" applyFont="1" applyFill="1"/>
    <xf numFmtId="166" fontId="12" fillId="2" borderId="0" xfId="1" applyNumberFormat="1" applyFont="1" applyFill="1"/>
    <xf numFmtId="166" fontId="12" fillId="2" borderId="0" xfId="1" applyNumberFormat="1" applyFont="1" applyFill="1" applyAlignment="1">
      <alignment horizontal="right"/>
    </xf>
    <xf numFmtId="166" fontId="0" fillId="2" borderId="0" xfId="1" applyNumberFormat="1" applyFont="1" applyFill="1"/>
    <xf numFmtId="10" fontId="0" fillId="2" borderId="0" xfId="3" applyNumberFormat="1" applyFont="1" applyFill="1"/>
    <xf numFmtId="164" fontId="0" fillId="2" borderId="0" xfId="0" applyNumberFormat="1" applyFill="1"/>
    <xf numFmtId="167" fontId="0" fillId="2" borderId="0" xfId="1" applyNumberFormat="1" applyFont="1" applyFill="1" applyAlignment="1">
      <alignment horizontal="right"/>
    </xf>
    <xf numFmtId="167" fontId="12" fillId="2" borderId="0" xfId="1" applyNumberFormat="1" applyFont="1" applyFill="1"/>
    <xf numFmtId="167" fontId="0" fillId="2" borderId="0" xfId="1" applyNumberFormat="1" applyFont="1" applyFill="1"/>
    <xf numFmtId="164" fontId="12" fillId="2" borderId="0" xfId="0" applyNumberFormat="1" applyFont="1" applyFill="1"/>
    <xf numFmtId="2" fontId="0" fillId="2" borderId="0" xfId="0" applyNumberFormat="1" applyFill="1"/>
    <xf numFmtId="0" fontId="0" fillId="0" borderId="0" xfId="0" applyAlignment="1">
      <alignment wrapText="1"/>
    </xf>
    <xf numFmtId="0" fontId="41" fillId="0" borderId="0" xfId="0" applyFont="1" applyFill="1"/>
    <xf numFmtId="0" fontId="12" fillId="0" borderId="0" xfId="0" applyFont="1" applyFill="1" applyAlignment="1">
      <alignment horizontal="left" indent="3"/>
    </xf>
    <xf numFmtId="0" fontId="12" fillId="0" borderId="0" xfId="0" applyFont="1" applyFill="1" applyAlignment="1">
      <alignment horizontal="left" indent="2"/>
    </xf>
    <xf numFmtId="0" fontId="12" fillId="0" borderId="0" xfId="0" applyFont="1" applyFill="1" applyBorder="1" applyAlignment="1">
      <alignment horizontal="left" indent="2"/>
    </xf>
    <xf numFmtId="0" fontId="12" fillId="0" borderId="0" xfId="0" applyFont="1" applyFill="1" applyBorder="1" applyAlignment="1">
      <alignment horizontal="left" indent="3"/>
    </xf>
    <xf numFmtId="0" fontId="57" fillId="0" borderId="0" xfId="0" applyFont="1" applyFill="1" applyAlignment="1">
      <alignment horizontal="left"/>
    </xf>
    <xf numFmtId="0" fontId="38" fillId="0" borderId="0" xfId="0" applyFont="1" applyFill="1"/>
    <xf numFmtId="0" fontId="0" fillId="0" borderId="0" xfId="0" applyNumberFormat="1" applyFill="1" applyAlignment="1">
      <alignment horizontal="left" indent="3"/>
    </xf>
    <xf numFmtId="0" fontId="12" fillId="0" borderId="0" xfId="0" applyFont="1" applyFill="1" applyBorder="1" applyAlignment="1">
      <alignment horizontal="left" wrapText="1" indent="2"/>
    </xf>
    <xf numFmtId="3" fontId="27" fillId="0" borderId="0" xfId="0" applyNumberFormat="1" applyFont="1" applyFill="1" applyAlignment="1">
      <alignment horizontal="right"/>
    </xf>
    <xf numFmtId="49" fontId="12" fillId="0" borderId="0" xfId="0" applyNumberFormat="1" applyFont="1" applyFill="1" applyAlignment="1">
      <alignment horizontal="right"/>
    </xf>
    <xf numFmtId="49" fontId="15" fillId="0" borderId="0" xfId="2" applyNumberFormat="1" applyFill="1" applyAlignment="1" applyProtection="1">
      <alignment horizontal="right"/>
    </xf>
    <xf numFmtId="0" fontId="62" fillId="0" borderId="0" xfId="0" applyFont="1" applyFill="1" applyAlignment="1">
      <alignment horizontal="right"/>
    </xf>
    <xf numFmtId="49" fontId="0" fillId="0" borderId="0" xfId="0" applyNumberFormat="1" applyFill="1" applyBorder="1" applyAlignment="1">
      <alignment horizontal="right"/>
    </xf>
    <xf numFmtId="0" fontId="27" fillId="0" borderId="0" xfId="0" applyFont="1" applyAlignment="1">
      <alignment horizontal="right"/>
    </xf>
    <xf numFmtId="0" fontId="27" fillId="0" borderId="0" xfId="0" applyFont="1" applyFill="1" applyBorder="1"/>
    <xf numFmtId="0" fontId="27" fillId="0" borderId="0" xfId="0" applyFont="1" applyBorder="1" applyAlignment="1">
      <alignment horizontal="right"/>
    </xf>
    <xf numFmtId="171" fontId="0" fillId="2" borderId="0" xfId="1" applyNumberFormat="1" applyFont="1" applyFill="1"/>
    <xf numFmtId="0" fontId="12" fillId="0" borderId="0" xfId="0" applyNumberFormat="1" applyFont="1" applyFill="1" applyAlignment="1">
      <alignment horizontal="right"/>
    </xf>
    <xf numFmtId="1"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3" xfId="0" applyNumberFormat="1" applyFont="1" applyFill="1" applyBorder="1" applyAlignment="1">
      <alignment horizontal="right"/>
    </xf>
    <xf numFmtId="164" fontId="3" fillId="0" borderId="0" xfId="0" applyNumberFormat="1" applyFont="1" applyFill="1" applyBorder="1" applyAlignment="1">
      <alignment horizontal="right"/>
    </xf>
    <xf numFmtId="0" fontId="3" fillId="0" borderId="0" xfId="0" applyFont="1" applyFill="1" applyAlignment="1">
      <alignment horizontal="right"/>
    </xf>
    <xf numFmtId="1" fontId="3" fillId="0" borderId="0" xfId="0" applyNumberFormat="1" applyFont="1" applyFill="1" applyAlignment="1">
      <alignment horizontal="right"/>
    </xf>
    <xf numFmtId="164" fontId="3" fillId="0" borderId="0" xfId="0" applyNumberFormat="1" applyFont="1" applyFill="1" applyAlignment="1">
      <alignment horizontal="right"/>
    </xf>
    <xf numFmtId="164" fontId="3" fillId="0" borderId="0" xfId="0" applyNumberFormat="1" applyFont="1" applyFill="1"/>
    <xf numFmtId="3" fontId="12" fillId="0" borderId="0" xfId="0" applyNumberFormat="1" applyFont="1"/>
    <xf numFmtId="164" fontId="3" fillId="0" borderId="0" xfId="0" applyNumberFormat="1" applyFont="1" applyFill="1" applyBorder="1"/>
    <xf numFmtId="0" fontId="3" fillId="0" borderId="0" xfId="0" applyFont="1" applyFill="1" applyBorder="1" applyAlignment="1">
      <alignment horizontal="right"/>
    </xf>
    <xf numFmtId="164" fontId="3" fillId="0" borderId="0" xfId="3" applyNumberFormat="1" applyFont="1" applyFill="1" applyBorder="1" applyAlignment="1">
      <alignment horizontal="right"/>
    </xf>
    <xf numFmtId="164" fontId="3" fillId="0" borderId="0" xfId="3" applyNumberFormat="1" applyFont="1" applyFill="1" applyBorder="1"/>
    <xf numFmtId="1" fontId="3" fillId="0" borderId="0" xfId="0" applyNumberFormat="1" applyFont="1" applyFill="1" applyBorder="1"/>
    <xf numFmtId="0" fontId="3" fillId="0" borderId="0" xfId="0" quotePrefix="1" applyFont="1" applyFill="1" applyBorder="1" applyAlignment="1">
      <alignment horizontal="right"/>
    </xf>
    <xf numFmtId="2" fontId="3" fillId="0" borderId="0" xfId="0" applyNumberFormat="1" applyFont="1" applyFill="1" applyBorder="1"/>
    <xf numFmtId="0" fontId="3" fillId="0" borderId="0" xfId="0" applyFont="1" applyFill="1" applyBorder="1"/>
    <xf numFmtId="0" fontId="3" fillId="0" borderId="4" xfId="0" applyFont="1" applyFill="1" applyBorder="1"/>
    <xf numFmtId="0" fontId="3" fillId="0" borderId="3" xfId="0" applyFont="1" applyFill="1" applyBorder="1"/>
    <xf numFmtId="2" fontId="3" fillId="0" borderId="0" xfId="0" applyNumberFormat="1" applyFont="1" applyFill="1" applyAlignment="1">
      <alignment horizontal="right"/>
    </xf>
    <xf numFmtId="2" fontId="3" fillId="0" borderId="3" xfId="0" applyNumberFormat="1" applyFont="1" applyFill="1" applyBorder="1"/>
    <xf numFmtId="164" fontId="3" fillId="0" borderId="3" xfId="0" applyNumberFormat="1" applyFont="1" applyFill="1" applyBorder="1"/>
    <xf numFmtId="3" fontId="3" fillId="0" borderId="0" xfId="0" quotePrefix="1" applyNumberFormat="1" applyFont="1" applyFill="1" applyBorder="1" applyAlignment="1">
      <alignment horizontal="right"/>
    </xf>
    <xf numFmtId="3" fontId="3" fillId="0" borderId="0" xfId="0" applyNumberFormat="1" applyFont="1" applyFill="1" applyBorder="1"/>
    <xf numFmtId="3" fontId="3" fillId="0" borderId="3" xfId="0" applyNumberFormat="1" applyFont="1" applyFill="1" applyBorder="1"/>
    <xf numFmtId="3" fontId="3" fillId="0" borderId="0" xfId="0" applyNumberFormat="1" applyFont="1" applyFill="1" applyAlignment="1">
      <alignment horizontal="right"/>
    </xf>
    <xf numFmtId="0" fontId="3" fillId="0" borderId="0" xfId="0" quotePrefix="1" applyFont="1" applyFill="1" applyAlignment="1">
      <alignment horizontal="right"/>
    </xf>
    <xf numFmtId="0" fontId="3" fillId="0" borderId="0" xfId="62" quotePrefix="1" applyFont="1" applyFill="1" applyAlignment="1">
      <alignment horizontal="right"/>
    </xf>
    <xf numFmtId="0" fontId="3" fillId="0" borderId="0" xfId="62" applyFont="1" applyFill="1" applyAlignment="1">
      <alignment horizontal="right"/>
    </xf>
    <xf numFmtId="0" fontId="12" fillId="2" borderId="0" xfId="0" applyFont="1" applyFill="1" applyAlignment="1">
      <alignment horizontal="left"/>
    </xf>
    <xf numFmtId="167" fontId="12" fillId="2" borderId="0" xfId="1" applyNumberFormat="1" applyFont="1" applyFill="1" applyBorder="1"/>
    <xf numFmtId="0" fontId="25" fillId="2" borderId="0" xfId="0" applyFont="1" applyFill="1" applyAlignment="1">
      <alignment horizontal="left"/>
    </xf>
    <xf numFmtId="166" fontId="12" fillId="2" borderId="0" xfId="0" applyNumberFormat="1" applyFont="1" applyFill="1" applyBorder="1" applyAlignment="1">
      <alignment horizontal="left"/>
    </xf>
    <xf numFmtId="0" fontId="12" fillId="2" borderId="0" xfId="0" applyFont="1" applyFill="1" applyBorder="1" applyAlignment="1">
      <alignment horizontal="left"/>
    </xf>
    <xf numFmtId="167" fontId="12" fillId="2" borderId="0" xfId="1" applyNumberFormat="1" applyFont="1" applyFill="1" applyAlignment="1">
      <alignment horizontal="right"/>
    </xf>
    <xf numFmtId="166" fontId="0" fillId="2" borderId="0" xfId="0" applyNumberFormat="1" applyFill="1" applyAlignment="1">
      <alignment horizontal="left"/>
    </xf>
    <xf numFmtId="166" fontId="0" fillId="2" borderId="0" xfId="1" applyNumberFormat="1" applyFont="1" applyFill="1" applyBorder="1"/>
    <xf numFmtId="43" fontId="12" fillId="2" borderId="0" xfId="1" applyNumberFormat="1" applyFont="1" applyFill="1" applyAlignment="1">
      <alignment horizontal="left"/>
    </xf>
    <xf numFmtId="9" fontId="3" fillId="0" borderId="0" xfId="3" applyFont="1" applyFill="1" applyAlignment="1">
      <alignment horizontal="right"/>
    </xf>
    <xf numFmtId="2" fontId="3" fillId="0" borderId="0" xfId="0" applyNumberFormat="1" applyFont="1" applyFill="1" applyBorder="1" applyAlignment="1">
      <alignment horizontal="right"/>
    </xf>
    <xf numFmtId="0" fontId="3" fillId="0" borderId="0" xfId="0" applyFont="1" applyFill="1"/>
    <xf numFmtId="165" fontId="3" fillId="0" borderId="0" xfId="3" applyNumberFormat="1" applyFont="1" applyFill="1" applyBorder="1" applyAlignment="1">
      <alignment horizontal="right"/>
    </xf>
    <xf numFmtId="0" fontId="12" fillId="0" borderId="2" xfId="0" applyFont="1" applyFill="1" applyBorder="1" applyAlignment="1"/>
    <xf numFmtId="3" fontId="12" fillId="0" borderId="0" xfId="0" applyNumberFormat="1" applyFont="1" applyFill="1" applyBorder="1"/>
    <xf numFmtId="3" fontId="0" fillId="2" borderId="0" xfId="0" applyNumberFormat="1" applyFill="1"/>
    <xf numFmtId="4" fontId="12" fillId="0" borderId="0" xfId="0" applyNumberFormat="1" applyFont="1" applyFill="1" applyAlignment="1">
      <alignment horizontal="right"/>
    </xf>
    <xf numFmtId="3" fontId="0" fillId="2" borderId="0" xfId="0" quotePrefix="1" applyNumberFormat="1" applyFill="1" applyAlignment="1">
      <alignment horizontal="right"/>
    </xf>
    <xf numFmtId="0" fontId="12" fillId="0" borderId="0" xfId="0" applyFont="1" applyFill="1" applyAlignment="1">
      <alignment horizontal="left"/>
    </xf>
    <xf numFmtId="1" fontId="2" fillId="0" borderId="0" xfId="0" applyNumberFormat="1" applyFont="1" applyFill="1" applyAlignment="1">
      <alignment horizontal="right"/>
    </xf>
    <xf numFmtId="1" fontId="2" fillId="2" borderId="0" xfId="0" applyNumberFormat="1" applyFont="1" applyFill="1"/>
    <xf numFmtId="0" fontId="2" fillId="0" borderId="0" xfId="0" applyFont="1" applyFill="1" applyAlignment="1">
      <alignment horizontal="right"/>
    </xf>
    <xf numFmtId="0" fontId="19" fillId="0" borderId="0" xfId="0" applyFont="1" applyFill="1" applyAlignment="1">
      <alignment horizontal="left"/>
    </xf>
    <xf numFmtId="0" fontId="19" fillId="0" borderId="0" xfId="0" applyFont="1" applyFill="1" applyAlignment="1">
      <alignment horizontal="left" vertical="top" wrapText="1"/>
    </xf>
    <xf numFmtId="0" fontId="19" fillId="0" borderId="0" xfId="0" applyFont="1" applyFill="1" applyBorder="1" applyAlignment="1">
      <alignment horizontal="left" vertical="top" wrapText="1"/>
    </xf>
    <xf numFmtId="0" fontId="12" fillId="0" borderId="0" xfId="0" applyFont="1" applyFill="1" applyAlignment="1">
      <alignment horizontal="left"/>
    </xf>
    <xf numFmtId="0" fontId="19" fillId="0" borderId="0" xfId="5" applyFont="1" applyFill="1" applyAlignment="1">
      <alignment horizontal="left" vertical="top"/>
    </xf>
    <xf numFmtId="0" fontId="19" fillId="0" borderId="0" xfId="5" applyFont="1" applyFill="1" applyAlignment="1">
      <alignment horizontal="left" vertical="top" wrapText="1"/>
    </xf>
    <xf numFmtId="0" fontId="12" fillId="0" borderId="0" xfId="0" applyFont="1" applyAlignment="1">
      <alignment horizontal="left" wrapText="1"/>
    </xf>
    <xf numFmtId="0" fontId="24" fillId="0" borderId="0" xfId="5" applyFont="1" applyFill="1" applyAlignment="1">
      <alignment horizontal="left" vertical="top" wrapText="1"/>
    </xf>
    <xf numFmtId="0" fontId="0" fillId="0" borderId="0" xfId="0" applyAlignment="1">
      <alignment wrapText="1"/>
    </xf>
    <xf numFmtId="0" fontId="13" fillId="0" borderId="0" xfId="0" applyFont="1" applyAlignment="1">
      <alignment horizontal="center"/>
    </xf>
    <xf numFmtId="0" fontId="13" fillId="0" borderId="0" xfId="0" applyFont="1" applyFill="1" applyAlignment="1">
      <alignment horizontal="center"/>
    </xf>
    <xf numFmtId="0" fontId="13" fillId="2" borderId="0" xfId="0" applyFont="1" applyFill="1" applyAlignment="1">
      <alignment horizontal="center"/>
    </xf>
    <xf numFmtId="0" fontId="19" fillId="0" borderId="0" xfId="0" applyFont="1" applyFill="1" applyAlignment="1">
      <alignment horizontal="left" vertical="top"/>
    </xf>
    <xf numFmtId="0" fontId="0" fillId="0" borderId="0" xfId="0" applyFill="1" applyAlignment="1">
      <alignment horizontal="left" wrapText="1"/>
    </xf>
    <xf numFmtId="0" fontId="56" fillId="0" borderId="0" xfId="0" applyFont="1" applyFill="1" applyBorder="1" applyAlignment="1">
      <alignment horizontal="left" vertical="top" wrapText="1"/>
    </xf>
    <xf numFmtId="0" fontId="56" fillId="0" borderId="0" xfId="0" applyFont="1" applyFill="1" applyAlignment="1">
      <alignment horizontal="left" vertical="top"/>
    </xf>
    <xf numFmtId="0" fontId="0" fillId="0" borderId="0" xfId="0" applyFill="1" applyAlignment="1">
      <alignment horizontal="left"/>
    </xf>
    <xf numFmtId="0" fontId="12" fillId="0" borderId="0" xfId="0" applyFont="1" applyFill="1" applyAlignment="1">
      <alignment horizontal="left" wrapText="1"/>
    </xf>
  </cellXfs>
  <cellStyles count="154">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Besuchter Hyperlink" xfId="24" builtinId="9" hidden="1"/>
    <cellStyle name="Besuchter Hyperlink" xfId="25" builtinId="9" hidden="1"/>
    <cellStyle name="Besuchter Hyperlink" xfId="26" builtinId="9" hidden="1"/>
    <cellStyle name="Besuchter Hyperlink" xfId="27" builtinId="9" hidden="1"/>
    <cellStyle name="Besuchter Hyperlink" xfId="28" builtinId="9" hidden="1"/>
    <cellStyle name="Besuchter Hyperlink" xfId="29" builtinId="9" hidden="1"/>
    <cellStyle name="Besuchter Hyperlink" xfId="30" builtinId="9" hidden="1"/>
    <cellStyle name="Besuchter Hyperlink" xfId="31" builtinId="9" hidden="1"/>
    <cellStyle name="Besuchter Hyperlink" xfId="32" builtinId="9" hidden="1"/>
    <cellStyle name="Besuchter Hyperlink" xfId="33" builtinId="9" hidden="1"/>
    <cellStyle name="Besuchter Hyperlink" xfId="34" builtinId="9" hidden="1"/>
    <cellStyle name="Besuchter Hyperlink" xfId="35" builtinId="9" hidden="1"/>
    <cellStyle name="Besuchter Hyperlink" xfId="36" builtinId="9" hidden="1"/>
    <cellStyle name="Besuchter Hyperlink" xfId="37" builtinId="9" hidden="1"/>
    <cellStyle name="Besuchter Hyperlink" xfId="38" builtinId="9" hidden="1"/>
    <cellStyle name="Besuchter Hyperlink" xfId="39" builtinId="9" hidden="1"/>
    <cellStyle name="Besuchter Hyperlink" xfId="40" builtinId="9" hidden="1"/>
    <cellStyle name="Besuchter Hyperlink" xfId="41" builtinId="9" hidden="1"/>
    <cellStyle name="Besuchter Hyperlink" xfId="42" builtinId="9" hidden="1"/>
    <cellStyle name="Besuchter Hyperlink" xfId="43" builtinId="9" hidden="1"/>
    <cellStyle name="Besuchter Hyperlink" xfId="44" builtinId="9" hidden="1"/>
    <cellStyle name="Besuchter Hyperlink" xfId="45" builtinId="9" hidden="1"/>
    <cellStyle name="Besuchter Hyperlink" xfId="46" builtinId="9" hidden="1"/>
    <cellStyle name="Besuchter Hyperlink" xfId="47" builtinId="9" hidden="1"/>
    <cellStyle name="Besuchter Hyperlink" xfId="48" builtinId="9" hidden="1"/>
    <cellStyle name="Besuchter Hyperlink" xfId="49" builtinId="9" hidden="1"/>
    <cellStyle name="Besuchter Hyperlink" xfId="50" builtinId="9" hidden="1"/>
    <cellStyle name="Besuchter Hyperlink" xfId="51" builtinId="9" hidden="1"/>
    <cellStyle name="Besuchter Hyperlink" xfId="52" builtinId="9" hidden="1"/>
    <cellStyle name="Besuchter Hyperlink" xfId="53" builtinId="9" hidden="1"/>
    <cellStyle name="Besuchter Hyperlink" xfId="54" builtinId="9" hidden="1"/>
    <cellStyle name="Besuchter Hyperlink" xfId="55" builtinId="9" hidden="1"/>
    <cellStyle name="Besuchter Hyperlink" xfId="56" builtinId="9" hidden="1"/>
    <cellStyle name="Besuchter Hyperlink" xfId="57" builtinId="9" hidden="1"/>
    <cellStyle name="Besuchter Hyperlink" xfId="58" builtinId="9" hidden="1"/>
    <cellStyle name="Besuchter Hyperlink" xfId="59" builtinId="9" hidden="1"/>
    <cellStyle name="Besuchter Hyperlink" xfId="60" builtinId="9" hidden="1"/>
    <cellStyle name="Besuchter Hyperlink" xfId="61" builtinId="9" hidden="1"/>
    <cellStyle name="Besuchter Hyperlink" xfId="65" builtinId="9" hidden="1"/>
    <cellStyle name="Besuchter Hyperlink" xfId="66" builtinId="9" hidden="1"/>
    <cellStyle name="Besuchter Hyperlink" xfId="67" builtinId="9" hidden="1"/>
    <cellStyle name="Besuchter Hyperlink" xfId="68" builtinId="9" hidden="1"/>
    <cellStyle name="Besuchter Hyperlink" xfId="69" builtinId="9" hidden="1"/>
    <cellStyle name="Besuchter Hyperlink" xfId="70" builtinId="9" hidden="1"/>
    <cellStyle name="Besuchter Hyperlink" xfId="71" builtinId="9" hidden="1"/>
    <cellStyle name="Besuchter Hyperlink" xfId="72" builtinId="9" hidden="1"/>
    <cellStyle name="Besuchter Hyperlink" xfId="73" builtinId="9" hidden="1"/>
    <cellStyle name="Besuchter Hyperlink" xfId="74" builtinId="9" hidden="1"/>
    <cellStyle name="Besuchter Hyperlink" xfId="75" builtinId="9" hidden="1"/>
    <cellStyle name="Besuchter Hyperlink" xfId="76" builtinId="9" hidden="1"/>
    <cellStyle name="Besuchter Hyperlink" xfId="77" builtinId="9" hidden="1"/>
    <cellStyle name="Besuchter Hyperlink" xfId="78" builtinId="9" hidden="1"/>
    <cellStyle name="Besuchter Hyperlink" xfId="79" builtinId="9" hidden="1"/>
    <cellStyle name="Besuchter Hyperlink" xfId="80" builtinId="9" hidden="1"/>
    <cellStyle name="Besuchter Hyperlink" xfId="81" builtinId="9" hidden="1"/>
    <cellStyle name="Besuchter Hyperlink" xfId="82" builtinId="9" hidden="1"/>
    <cellStyle name="Besuchter Hyperlink" xfId="83" builtinId="9" hidden="1"/>
    <cellStyle name="Besuchter Hyperlink" xfId="84" builtinId="9" hidden="1"/>
    <cellStyle name="Besuchter Hyperlink" xfId="85" builtinId="9" hidden="1"/>
    <cellStyle name="Besuchter Hyperlink" xfId="86" builtinId="9" hidden="1"/>
    <cellStyle name="Besuchter Hyperlink" xfId="87" builtinId="9" hidden="1"/>
    <cellStyle name="Besuchter Hyperlink" xfId="88" builtinId="9" hidden="1"/>
    <cellStyle name="Besuchter Hyperlink" xfId="89" builtinId="9" hidden="1"/>
    <cellStyle name="Besuchter Hyperlink" xfId="90" builtinId="9" hidden="1"/>
    <cellStyle name="Besuchter Hyperlink" xfId="91" builtinId="9" hidden="1"/>
    <cellStyle name="Besuchter Hyperlink" xfId="92" builtinId="9" hidden="1"/>
    <cellStyle name="Besuchter Hyperlink" xfId="93" builtinId="9" hidden="1"/>
    <cellStyle name="Besuchter Hyperlink" xfId="94" builtinId="9" hidden="1"/>
    <cellStyle name="Besuchter Hyperlink" xfId="95" builtinId="9" hidden="1"/>
    <cellStyle name="Besuchter Hyperlink" xfId="96" builtinId="9" hidden="1"/>
    <cellStyle name="Besuchter Hyperlink" xfId="97" builtinId="9" hidden="1"/>
    <cellStyle name="Besuchter Hyperlink" xfId="98" builtinId="9" hidden="1"/>
    <cellStyle name="Besuchter Hyperlink" xfId="99" builtinId="9" hidden="1"/>
    <cellStyle name="Besuchter Hyperlink" xfId="100" builtinId="9" hidden="1"/>
    <cellStyle name="Besuchter Hyperlink" xfId="101" builtinId="9" hidden="1"/>
    <cellStyle name="Besuchter Hyperlink" xfId="102" builtinId="9" hidden="1"/>
    <cellStyle name="Besuchter Hyperlink" xfId="103" builtinId="9" hidden="1"/>
    <cellStyle name="Besuchter Hyperlink" xfId="104" builtinId="9" hidden="1"/>
    <cellStyle name="Besuchter Hyperlink" xfId="105" builtinId="9" hidden="1"/>
    <cellStyle name="Besuchter Hyperlink" xfId="106" builtinId="9" hidden="1"/>
    <cellStyle name="Besuchter Hyperlink" xfId="107" builtinId="9" hidden="1"/>
    <cellStyle name="Besuchter Hyperlink" xfId="108" builtinId="9" hidden="1"/>
    <cellStyle name="Besuchter Hyperlink" xfId="109" builtinId="9" hidden="1"/>
    <cellStyle name="Besuchter Hyperlink" xfId="110" builtinId="9" hidden="1"/>
    <cellStyle name="Besuchter Hyperlink" xfId="111" builtinId="9" hidden="1"/>
    <cellStyle name="Besuchter Hyperlink" xfId="112" builtinId="9" hidden="1"/>
    <cellStyle name="Besuchter Hyperlink" xfId="113" builtinId="9" hidden="1"/>
    <cellStyle name="Besuchter Hyperlink" xfId="114" builtinId="9" hidden="1"/>
    <cellStyle name="Besuchter Hyperlink" xfId="115" builtinId="9" hidden="1"/>
    <cellStyle name="Besuchter Hyperlink" xfId="116" builtinId="9" hidden="1"/>
    <cellStyle name="Besuchter Hyperlink" xfId="117" builtinId="9" hidden="1"/>
    <cellStyle name="Besuchter Hyperlink" xfId="118" builtinId="9" hidden="1"/>
    <cellStyle name="Besuchter Hyperlink" xfId="119" builtinId="9" hidden="1"/>
    <cellStyle name="Besuchter Hyperlink" xfId="120" builtinId="9" hidden="1"/>
    <cellStyle name="Besuchter Hyperlink" xfId="121" builtinId="9" hidden="1"/>
    <cellStyle name="Besuchter Hyperlink" xfId="122" builtinId="9" hidden="1"/>
    <cellStyle name="Besuchter Hyperlink" xfId="123" builtinId="9" hidden="1"/>
    <cellStyle name="Besuchter Hyperlink" xfId="124" builtinId="9" hidden="1"/>
    <cellStyle name="Besuchter Hyperlink" xfId="125" builtinId="9" hidden="1"/>
    <cellStyle name="Besuchter Hyperlink" xfId="126" builtinId="9" hidden="1"/>
    <cellStyle name="Besuchter Hyperlink" xfId="127" builtinId="9" hidden="1"/>
    <cellStyle name="Besuchter Hyperlink" xfId="128" builtinId="9" hidden="1"/>
    <cellStyle name="Besuchter Hyperlink" xfId="129" builtinId="9" hidden="1"/>
    <cellStyle name="Besuchter Hyperlink" xfId="130" builtinId="9" hidden="1"/>
    <cellStyle name="Besuchter Hyperlink" xfId="131" builtinId="9" hidden="1"/>
    <cellStyle name="Besuchter Hyperlink" xfId="132" builtinId="9" hidden="1"/>
    <cellStyle name="Besuchter Hyperlink" xfId="133" builtinId="9" hidden="1"/>
    <cellStyle name="Besuchter Hyperlink" xfId="134" builtinId="9" hidden="1"/>
    <cellStyle name="Besuchter Hyperlink" xfId="135" builtinId="9" hidden="1"/>
    <cellStyle name="Besuchter Hyperlink" xfId="136" builtinId="9" hidden="1"/>
    <cellStyle name="Besuchter Hyperlink" xfId="137" builtinId="9" hidden="1"/>
    <cellStyle name="Besuchter Hyperlink" xfId="138" builtinId="9" hidden="1"/>
    <cellStyle name="Besuchter Hyperlink" xfId="139" builtinId="9" hidden="1"/>
    <cellStyle name="Besuchter Hyperlink" xfId="140" builtinId="9" hidden="1"/>
    <cellStyle name="Besuchter Hyperlink" xfId="141" builtinId="9" hidden="1"/>
    <cellStyle name="Besuchter Hyperlink" xfId="142" builtinId="9" hidden="1"/>
    <cellStyle name="Besuchter Hyperlink" xfId="143" builtinId="9" hidden="1"/>
    <cellStyle name="Besuchter Hyperlink" xfId="144" builtinId="9" hidden="1"/>
    <cellStyle name="Besuchter Hyperlink" xfId="145" builtinId="9" hidden="1"/>
    <cellStyle name="Besuchter Hyperlink" xfId="146" builtinId="9" hidden="1"/>
    <cellStyle name="Besuchter Hyperlink" xfId="147" builtinId="9" hidden="1"/>
    <cellStyle name="Besuchter Hyperlink" xfId="148" builtinId="9" hidden="1"/>
    <cellStyle name="Besuchter Hyperlink" xfId="149" builtinId="9" hidden="1"/>
    <cellStyle name="Besuchter Hyperlink" xfId="150" builtinId="9" hidden="1"/>
    <cellStyle name="Besuchter Hyperlink" xfId="151" builtinId="9" hidden="1"/>
    <cellStyle name="Besuchter Hyperlink" xfId="152" builtinId="9" hidden="1"/>
    <cellStyle name="Besuchter Hyperlink" xfId="153" builtinId="9" hidden="1"/>
    <cellStyle name="Hyperlink" xfId="2" builtinId="8"/>
    <cellStyle name="Komma" xfId="1" builtinId="3"/>
    <cellStyle name="Normal 2" xfId="8"/>
    <cellStyle name="Prozent" xfId="3" builtinId="5"/>
    <cellStyle name="Standard" xfId="0" builtinId="0"/>
    <cellStyle name="Standard 2" xfId="6"/>
    <cellStyle name="Standard 2 2" xfId="62"/>
    <cellStyle name="Standard 3" xfId="7"/>
    <cellStyle name="Standard 4" xfId="9"/>
    <cellStyle name="Standard 5" xfId="64"/>
    <cellStyle name="Standard 6" xfId="10"/>
    <cellStyle name="Standard 7" xfId="63"/>
    <cellStyle name="Standard_post_gb06_kennzahlen_06h-fd" xfId="4"/>
    <cellStyle name="Standard_post_gb06_zahlenspiegel_fussnoten_04a_r" xfId="5"/>
  </cellStyles>
  <dxfs count="5933">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ash%20flow%20&amp;amp;%20investmen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amp;amp; investments"/>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35.bin"/><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36.bin"/><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37.bin"/><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38.bin"/><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39.bin"/><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40.xml.rels><?xml version="1.0" encoding="UTF-8" standalone="yes"?>
<Relationships xmlns="http://schemas.openxmlformats.org/package/2006/relationships"><Relationship Id="rId2" Type="http://schemas.openxmlformats.org/officeDocument/2006/relationships/customProperty" Target="../customProperty40.bin"/><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2" Type="http://schemas.openxmlformats.org/officeDocument/2006/relationships/customProperty" Target="../customProperty41.bin"/><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2" Type="http://schemas.openxmlformats.org/officeDocument/2006/relationships/customProperty" Target="../customProperty42.bin"/><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2" Type="http://schemas.openxmlformats.org/officeDocument/2006/relationships/customProperty" Target="../customProperty43.bin"/><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2" Type="http://schemas.openxmlformats.org/officeDocument/2006/relationships/customProperty" Target="../customProperty44.bin"/><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2" Type="http://schemas.openxmlformats.org/officeDocument/2006/relationships/customProperty" Target="../customProperty45.bin"/><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2" Type="http://schemas.openxmlformats.org/officeDocument/2006/relationships/customProperty" Target="../customProperty46.bin"/><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abSelected="1" showRuler="0" zoomScaleNormal="100" workbookViewId="0"/>
  </sheetViews>
  <sheetFormatPr baseColWidth="10" defaultColWidth="11.42578125" defaultRowHeight="12.75"/>
  <cols>
    <col min="1" max="1" width="3.140625" style="114" customWidth="1"/>
    <col min="2" max="2" width="3.42578125" style="114" customWidth="1"/>
    <col min="3" max="3" width="4.42578125" customWidth="1"/>
  </cols>
  <sheetData>
    <row r="1" spans="1:14" ht="18.75">
      <c r="A1" s="399" t="s">
        <v>0</v>
      </c>
      <c r="B1" s="399"/>
      <c r="C1" s="5"/>
      <c r="D1" s="5"/>
      <c r="E1" s="5"/>
      <c r="F1" s="5"/>
      <c r="G1" s="5"/>
      <c r="H1" s="5"/>
      <c r="L1" s="5"/>
      <c r="M1" s="257"/>
    </row>
    <row r="2" spans="1:14" ht="18.75">
      <c r="A2" s="111"/>
      <c r="B2" s="111"/>
    </row>
    <row r="3" spans="1:14">
      <c r="I3" s="5"/>
      <c r="J3" s="5"/>
      <c r="K3" s="5"/>
      <c r="L3" s="5"/>
      <c r="M3" s="5"/>
      <c r="N3" s="5"/>
    </row>
    <row r="4" spans="1:14" ht="15.75">
      <c r="A4" s="107" t="s">
        <v>1</v>
      </c>
      <c r="B4" s="107"/>
    </row>
    <row r="5" spans="1:14">
      <c r="A5"/>
      <c r="B5"/>
    </row>
    <row r="6" spans="1:14">
      <c r="A6" s="271"/>
      <c r="B6" s="91" t="s">
        <v>2</v>
      </c>
    </row>
    <row r="7" spans="1:14">
      <c r="A7" s="271"/>
      <c r="B7" s="91" t="s">
        <v>3</v>
      </c>
    </row>
    <row r="8" spans="1:14">
      <c r="A8" s="271"/>
      <c r="B8" s="91" t="s">
        <v>4</v>
      </c>
    </row>
    <row r="9" spans="1:14">
      <c r="A9" s="271"/>
      <c r="B9" s="91" t="s">
        <v>5</v>
      </c>
    </row>
    <row r="10" spans="1:14">
      <c r="A10" s="271"/>
      <c r="B10" s="91" t="s">
        <v>6</v>
      </c>
    </row>
    <row r="11" spans="1:14">
      <c r="A11" s="113"/>
      <c r="B11" s="113"/>
    </row>
    <row r="12" spans="1:14" ht="15.75">
      <c r="A12" s="107" t="s">
        <v>7</v>
      </c>
      <c r="B12" s="107"/>
      <c r="C12" s="91"/>
    </row>
    <row r="13" spans="1:14" ht="15.75">
      <c r="A13" s="107"/>
      <c r="B13" s="107"/>
      <c r="C13" s="91"/>
    </row>
    <row r="14" spans="1:14">
      <c r="B14" s="2" t="s">
        <v>8</v>
      </c>
      <c r="C14" s="91"/>
    </row>
    <row r="15" spans="1:14">
      <c r="C15" s="91" t="s">
        <v>9</v>
      </c>
    </row>
    <row r="16" spans="1:14">
      <c r="C16" s="110" t="s">
        <v>10</v>
      </c>
    </row>
    <row r="17" spans="2:3">
      <c r="C17" s="110" t="s">
        <v>11</v>
      </c>
    </row>
    <row r="18" spans="2:3">
      <c r="C18" s="91" t="s">
        <v>12</v>
      </c>
    </row>
    <row r="19" spans="2:3">
      <c r="B19" s="2" t="s">
        <v>13</v>
      </c>
      <c r="C19" s="91"/>
    </row>
    <row r="20" spans="2:3">
      <c r="C20" s="91" t="s">
        <v>14</v>
      </c>
    </row>
    <row r="21" spans="2:3">
      <c r="C21" s="91" t="s">
        <v>15</v>
      </c>
    </row>
    <row r="22" spans="2:3">
      <c r="B22" s="2" t="s">
        <v>16</v>
      </c>
      <c r="C22" s="91"/>
    </row>
    <row r="23" spans="2:3">
      <c r="B23" s="62"/>
      <c r="C23" s="91" t="s">
        <v>17</v>
      </c>
    </row>
    <row r="24" spans="2:3">
      <c r="C24" s="91" t="s">
        <v>18</v>
      </c>
    </row>
    <row r="25" spans="2:3">
      <c r="C25" s="91" t="s">
        <v>19</v>
      </c>
    </row>
    <row r="26" spans="2:3">
      <c r="C26" s="91" t="s">
        <v>20</v>
      </c>
    </row>
    <row r="27" spans="2:3">
      <c r="C27" s="91" t="s">
        <v>21</v>
      </c>
    </row>
    <row r="28" spans="2:3">
      <c r="C28" s="91" t="s">
        <v>22</v>
      </c>
    </row>
    <row r="29" spans="2:3">
      <c r="C29" s="91" t="s">
        <v>23</v>
      </c>
    </row>
    <row r="30" spans="2:3">
      <c r="C30" s="91" t="s">
        <v>24</v>
      </c>
    </row>
    <row r="31" spans="2:3">
      <c r="B31" s="2" t="s">
        <v>25</v>
      </c>
    </row>
    <row r="32" spans="2:3">
      <c r="B32" s="62"/>
      <c r="C32" s="91" t="s">
        <v>26</v>
      </c>
    </row>
    <row r="33" spans="2:8">
      <c r="C33" s="91" t="s">
        <v>27</v>
      </c>
    </row>
    <row r="34" spans="2:8">
      <c r="C34" s="91" t="s">
        <v>28</v>
      </c>
    </row>
    <row r="35" spans="2:8">
      <c r="C35" s="91" t="s">
        <v>29</v>
      </c>
    </row>
    <row r="36" spans="2:8">
      <c r="C36" s="91" t="s">
        <v>30</v>
      </c>
    </row>
    <row r="37" spans="2:8">
      <c r="B37" s="62"/>
      <c r="C37" s="91" t="s">
        <v>31</v>
      </c>
    </row>
    <row r="38" spans="2:8">
      <c r="C38" s="91" t="s">
        <v>32</v>
      </c>
    </row>
    <row r="39" spans="2:8">
      <c r="C39" s="93" t="s">
        <v>33</v>
      </c>
    </row>
    <row r="40" spans="2:8">
      <c r="C40" s="91" t="s">
        <v>34</v>
      </c>
    </row>
    <row r="41" spans="2:8">
      <c r="C41" s="91" t="s">
        <v>35</v>
      </c>
    </row>
    <row r="42" spans="2:8">
      <c r="C42" s="91" t="s">
        <v>36</v>
      </c>
    </row>
    <row r="43" spans="2:8">
      <c r="C43" s="91" t="s">
        <v>37</v>
      </c>
    </row>
    <row r="44" spans="2:8">
      <c r="C44" s="91" t="s">
        <v>38</v>
      </c>
    </row>
    <row r="45" spans="2:8">
      <c r="B45" s="62"/>
      <c r="C45" s="91" t="s">
        <v>39</v>
      </c>
    </row>
    <row r="46" spans="2:8">
      <c r="C46" s="91" t="s">
        <v>40</v>
      </c>
    </row>
    <row r="47" spans="2:8">
      <c r="C47" s="91" t="s">
        <v>41</v>
      </c>
      <c r="G47" s="5"/>
      <c r="H47" s="5"/>
    </row>
    <row r="48" spans="2:8">
      <c r="C48" s="91" t="s">
        <v>42</v>
      </c>
    </row>
    <row r="49" spans="1:7">
      <c r="B49" s="2" t="s">
        <v>43</v>
      </c>
    </row>
    <row r="50" spans="1:7" s="5" customFormat="1">
      <c r="A50" s="62"/>
      <c r="C50" s="289" t="s">
        <v>44</v>
      </c>
    </row>
    <row r="51" spans="1:7" s="5" customFormat="1">
      <c r="A51" s="4"/>
      <c r="C51" s="90" t="s">
        <v>45</v>
      </c>
    </row>
    <row r="52" spans="1:7" s="5" customFormat="1">
      <c r="A52" s="62"/>
      <c r="C52" s="90" t="s">
        <v>46</v>
      </c>
    </row>
    <row r="53" spans="1:7">
      <c r="A53" s="2"/>
      <c r="B53" s="5"/>
      <c r="C53" s="91" t="s">
        <v>47</v>
      </c>
      <c r="D53" s="5"/>
    </row>
    <row r="54" spans="1:7">
      <c r="A54" s="2"/>
      <c r="B54" s="2" t="s">
        <v>48</v>
      </c>
      <c r="D54" s="91"/>
    </row>
    <row r="55" spans="1:7" s="5" customFormat="1">
      <c r="A55" s="4"/>
      <c r="B55" s="4"/>
      <c r="C55" s="90" t="s">
        <v>49</v>
      </c>
      <c r="D55" s="90"/>
    </row>
    <row r="56" spans="1:7">
      <c r="B56"/>
      <c r="C56" s="91" t="s">
        <v>50</v>
      </c>
    </row>
    <row r="57" spans="1:7">
      <c r="C57" s="91" t="s">
        <v>51</v>
      </c>
    </row>
    <row r="58" spans="1:7">
      <c r="C58" s="91" t="s">
        <v>52</v>
      </c>
    </row>
    <row r="59" spans="1:7">
      <c r="C59" s="91" t="s">
        <v>53</v>
      </c>
    </row>
    <row r="60" spans="1:7">
      <c r="B60" s="4"/>
      <c r="C60" s="5"/>
      <c r="D60" s="5"/>
      <c r="E60" s="5"/>
      <c r="F60" s="5"/>
      <c r="G60" s="5"/>
    </row>
    <row r="61" spans="1:7">
      <c r="B61" s="4"/>
      <c r="C61" s="5"/>
      <c r="D61" s="5"/>
      <c r="E61" s="5"/>
      <c r="F61" s="5"/>
      <c r="G61" s="5"/>
    </row>
    <row r="62" spans="1:7">
      <c r="B62" s="4"/>
      <c r="C62" s="5"/>
      <c r="D62" s="5"/>
      <c r="E62" s="5"/>
      <c r="F62" s="5"/>
      <c r="G62" s="5"/>
    </row>
    <row r="63" spans="1:7">
      <c r="B63" s="62"/>
      <c r="C63" s="5"/>
      <c r="D63" s="5"/>
      <c r="E63" s="5"/>
      <c r="F63" s="5"/>
      <c r="G63" s="5"/>
    </row>
    <row r="64" spans="1:7">
      <c r="B64" s="4"/>
      <c r="C64" s="5"/>
      <c r="D64" s="5"/>
      <c r="E64" s="5"/>
      <c r="F64" s="5"/>
      <c r="G64" s="5"/>
    </row>
    <row r="65" spans="2:7">
      <c r="B65" s="62"/>
      <c r="C65" s="5"/>
      <c r="D65" s="5"/>
      <c r="E65" s="5"/>
      <c r="F65" s="5"/>
      <c r="G65" s="5"/>
    </row>
    <row r="66" spans="2:7">
      <c r="B66" s="62"/>
      <c r="C66" s="5"/>
      <c r="D66" s="5"/>
      <c r="E66" s="5"/>
      <c r="F66" s="5"/>
      <c r="G66" s="5"/>
    </row>
    <row r="67" spans="2:7">
      <c r="B67" s="4"/>
      <c r="C67" s="5"/>
      <c r="D67" s="5"/>
      <c r="E67" s="5"/>
      <c r="F67" s="5"/>
      <c r="G67" s="5"/>
    </row>
  </sheetData>
  <phoneticPr fontId="17" type="noConversion"/>
  <hyperlinks>
    <hyperlink ref="C30" location="'Market shares'!A1" display="Marktanteile"/>
    <hyperlink ref="C34" location="'Trainees'!A1" display="Lernpersonal"/>
    <hyperlink ref="C35" location="'Young talent'!A1" display="Nachwuchskräfte"/>
    <hyperlink ref="C46" location="'Employee satisfaction'!A1" display="Personalzufriedenheit"/>
    <hyperlink ref="C15" location="'Result'!A1" display="Finanzielles Ergebnis Konzern und Segmente"/>
    <hyperlink ref="C16" location="'Financing'!A1" display="Finanzierung"/>
    <hyperlink ref="C20" location="'Volumes'!A1" display="Mengenentwicklung in den Segmenten und Bereichen"/>
    <hyperlink ref="C17" location="'Cashflow &amp; Investitionen'!A1" display="Cashflow und Investitionen"/>
    <hyperlink ref="C32" location="'Headcount'!A1" display="Personalbestand"/>
    <hyperlink ref="C28" location="'Post offices'!A1" display="Poststellen"/>
    <hyperlink ref="C18" location="'Brand value'!A1" display="Markenwert"/>
    <hyperlink ref="C33" location="'Staff turnover'!A1" display="Personalfluktuation"/>
    <hyperlink ref="C47" location="'Motivation and commitment'!A1" display="Motivation und Engagement"/>
    <hyperlink ref="C58" location="'Jobs in regions'!A1" display="Arbeitsplätze in Regionen (Kantonele Verteilung, Randregionen)"/>
    <hyperlink ref="C43" location="'Demographics'!A1" display="Demographie (Altersverteilung)"/>
    <hyperlink ref="C44" location="'Part-time'!A1" display="Teilzeit"/>
    <hyperlink ref="C56" location="'Charity and sponsorship'!A1" display="Wohltätigkeit und Sponsoring"/>
    <hyperlink ref="C59" location="'Distribution of added value'!A1" display="Verteilung der Wertschöpfung"/>
    <hyperlink ref="C48" location="'Job center'!A1" display="Arbeitsmarktzentrum"/>
    <hyperlink ref="C45" location="'Health management'!A1" display="Gesundheitsmanagement (Unfälle, Krankheits- und unfallbedingte Aussetztage)"/>
    <hyperlink ref="C37" location="'Remuneration'!A1" display="Entschädigungen"/>
    <hyperlink ref="C57" location="'Breaches of the law'!A1" display="Gesetzesverstösse"/>
    <hyperlink ref="C38" location="'Pension fund'!A1" display="Pensionskasse"/>
    <hyperlink ref="C41" location="'Language diversity'!A1" display="Sprachenvielfalt"/>
    <hyperlink ref="C42" location="'Nationalities'!A1" display="Nationalitäten"/>
    <hyperlink ref="C39" location="'Gender distribution'!A1" display="Geschlechterverteilung"/>
    <hyperlink ref="C40" location="'Women in management'!A1" display="Frauenanteil im Management"/>
    <hyperlink ref="B7" location="'Report content'!A1" display="Grundsätze zur Bestimmung der Berichtsinhalte"/>
    <hyperlink ref="B8" location="'Report quality'!A1" display="Grundsätze zur Berichtsqualität"/>
    <hyperlink ref="B9" location="Grundsatz_zur_Berichtsabgrenzung" display="Grundsatz zur Berichtsabgrenzung"/>
    <hyperlink ref="B10" location="Publikationsrhythmus" display="Publikationsrhythmus"/>
    <hyperlink ref="B6" location="'Principles'!A1" display="Grundsätze und Prinzipien der integrierten Berichterstattung"/>
    <hyperlink ref="C36" location="'Employment conditions'!A1" display="Anstellungsverhältnisse"/>
    <hyperlink ref="C24" location="'Price comparison'!A1" display="Preisvergleich (Briefpreisindex, Paketpreisindex)"/>
    <hyperlink ref="C23" location="'Customer satisfaction'!A1" display="Kundenzufriedenheit"/>
    <hyperlink ref="C25" location="'Delivery times'!A1" display="Laufzeiten Briefe und Pakete"/>
    <hyperlink ref="C26" location="'Processing of payment slips'!A1" display="Taggerechte Verarbeitung der Zahlungsbelege (PostFinance)"/>
    <hyperlink ref="C29" location="'Density of NAPs'!A1" display="Dichte der Netzzugangspunkte (Ländervergleich)"/>
    <hyperlink ref="C21" location="'Volume of payment transactions'!A1" display="Volumen des Zahlungsverkehrs"/>
    <hyperlink ref="C27" location="'Queuing times at counters'!A1" display="Wartezeiten am Schalter"/>
    <hyperlink ref="C50" location="'Energy consumption'!A1" display="Direkter und indirekter Energiebedarf"/>
    <hyperlink ref="C52" location="'Papier Wasser Abfall'!A1" display="Papier Wasser Abfall"/>
    <hyperlink ref="C53" location="'Air pollution'!A1" display="Luftschadstoffe"/>
    <hyperlink ref="C51" location="'Carbon footprint'!A1" display="Klimabelastung"/>
    <hyperlink ref="C55" location="'Supply chain'!A1" display="Wohltätigkeit und Sponsoring"/>
  </hyperlinks>
  <pageMargins left="0.78740157499999996" right="0.78740157499999996" top="0.984251969" bottom="0.984251969" header="0.5" footer="0.5"/>
  <pageSetup paperSize="9" scale="88" orientation="portrait" r:id="rId1"/>
  <customProperties>
    <customPr name="_pios_id" r:id="rId2"/>
  </customPropertie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28"/>
  <sheetViews>
    <sheetView showRuler="0" zoomScaleNormal="100" workbookViewId="0"/>
  </sheetViews>
  <sheetFormatPr baseColWidth="10" defaultColWidth="10.7109375" defaultRowHeight="12.75"/>
  <cols>
    <col min="1" max="1" width="44" style="5" customWidth="1"/>
    <col min="2" max="2" width="10.28515625" style="5" bestFit="1" customWidth="1"/>
    <col min="3" max="3" width="8.85546875" style="8" bestFit="1" customWidth="1"/>
    <col min="4" max="5" width="12.28515625" style="8" customWidth="1"/>
    <col min="6" max="6" width="11.42578125" style="8" customWidth="1"/>
    <col min="7" max="12" width="10.7109375" style="8" customWidth="1"/>
    <col min="13" max="16" width="10.7109375" style="5" customWidth="1"/>
    <col min="17" max="16384" width="10.7109375" style="5"/>
  </cols>
  <sheetData>
    <row r="1" spans="1:28">
      <c r="A1" s="90" t="s">
        <v>240</v>
      </c>
      <c r="C1" s="5"/>
      <c r="D1" s="5"/>
      <c r="E1" s="5"/>
      <c r="F1" s="5"/>
      <c r="G1" s="5"/>
      <c r="H1" s="5"/>
      <c r="I1" s="5"/>
      <c r="J1" s="5"/>
      <c r="K1" s="5"/>
      <c r="L1" s="5"/>
    </row>
    <row r="2" spans="1:28">
      <c r="A2" s="90"/>
      <c r="C2" s="5"/>
      <c r="D2" s="5"/>
      <c r="E2" s="5"/>
      <c r="F2" s="5"/>
      <c r="G2" s="5"/>
      <c r="H2" s="5"/>
      <c r="I2" s="5"/>
      <c r="J2" s="5"/>
      <c r="K2" s="5"/>
      <c r="L2" s="5"/>
    </row>
    <row r="3" spans="1:28">
      <c r="A3" s="4" t="s">
        <v>241</v>
      </c>
      <c r="C3" s="5" t="s">
        <v>242</v>
      </c>
      <c r="D3" s="5" t="s">
        <v>243</v>
      </c>
      <c r="E3" s="4">
        <v>2004</v>
      </c>
      <c r="F3" s="4">
        <v>2005</v>
      </c>
      <c r="G3" s="4">
        <v>2006</v>
      </c>
      <c r="H3" s="4">
        <v>2007</v>
      </c>
      <c r="I3" s="4">
        <v>2008</v>
      </c>
      <c r="J3" s="4">
        <v>2009</v>
      </c>
      <c r="K3" s="4">
        <v>2010</v>
      </c>
      <c r="L3" s="4">
        <v>2011</v>
      </c>
      <c r="M3" s="4">
        <v>2012</v>
      </c>
      <c r="N3" s="4">
        <v>2013</v>
      </c>
      <c r="O3" s="4">
        <v>2014</v>
      </c>
      <c r="P3" s="4">
        <v>2015</v>
      </c>
      <c r="Q3" s="353">
        <v>2016</v>
      </c>
    </row>
    <row r="4" spans="1:28">
      <c r="A4" s="4"/>
      <c r="E4" s="5"/>
      <c r="F4" s="5"/>
      <c r="G4" s="5"/>
      <c r="H4" s="5"/>
      <c r="M4" s="8"/>
      <c r="N4" s="8"/>
      <c r="O4" s="8"/>
      <c r="P4" s="8"/>
      <c r="Q4" s="351"/>
    </row>
    <row r="5" spans="1:28">
      <c r="A5" s="5" t="s">
        <v>244</v>
      </c>
      <c r="B5" s="5" t="s">
        <v>245</v>
      </c>
      <c r="C5" s="8">
        <v>2</v>
      </c>
      <c r="D5" s="8" t="s">
        <v>246</v>
      </c>
      <c r="E5" s="8">
        <v>468.3</v>
      </c>
      <c r="F5" s="8">
        <v>479.1</v>
      </c>
      <c r="G5" s="8">
        <v>534.9</v>
      </c>
      <c r="H5" s="8">
        <v>539.4</v>
      </c>
      <c r="I5" s="55">
        <v>566.29999999999995</v>
      </c>
      <c r="J5" s="55">
        <v>561.29999999999995</v>
      </c>
      <c r="K5" s="67">
        <v>531.1</v>
      </c>
      <c r="L5" s="67">
        <v>549.70000000000005</v>
      </c>
      <c r="M5" s="8" t="s">
        <v>2139</v>
      </c>
      <c r="N5" s="67" t="s">
        <v>2139</v>
      </c>
      <c r="O5" s="67" t="s">
        <v>2139</v>
      </c>
      <c r="P5" s="67" t="s">
        <v>2139</v>
      </c>
      <c r="Q5" s="350" t="s">
        <v>2139</v>
      </c>
    </row>
    <row r="6" spans="1:28">
      <c r="A6" s="14" t="s">
        <v>247</v>
      </c>
      <c r="B6" s="5" t="s">
        <v>248</v>
      </c>
      <c r="C6" s="8" t="s">
        <v>249</v>
      </c>
      <c r="D6" s="8" t="s">
        <v>250</v>
      </c>
      <c r="E6" s="8">
        <v>58</v>
      </c>
      <c r="F6" s="8">
        <v>71</v>
      </c>
      <c r="G6" s="8">
        <v>69</v>
      </c>
      <c r="H6" s="8">
        <v>63</v>
      </c>
      <c r="I6" s="55">
        <v>76</v>
      </c>
      <c r="J6" s="55">
        <v>74</v>
      </c>
      <c r="K6" s="67">
        <v>72</v>
      </c>
      <c r="L6" s="67">
        <v>72</v>
      </c>
      <c r="M6" s="8" t="s">
        <v>2139</v>
      </c>
      <c r="N6" s="67" t="s">
        <v>2139</v>
      </c>
      <c r="O6" s="67" t="s">
        <v>2139</v>
      </c>
      <c r="P6" s="67" t="s">
        <v>2139</v>
      </c>
      <c r="Q6" s="350" t="s">
        <v>2139</v>
      </c>
    </row>
    <row r="7" spans="1:28" ht="25.5">
      <c r="A7" s="48" t="s">
        <v>251</v>
      </c>
      <c r="B7" s="5" t="s">
        <v>252</v>
      </c>
      <c r="C7" s="8" t="s">
        <v>253</v>
      </c>
      <c r="D7" s="8" t="s">
        <v>254</v>
      </c>
      <c r="E7" s="8">
        <v>42</v>
      </c>
      <c r="F7" s="8">
        <v>29</v>
      </c>
      <c r="G7" s="8">
        <v>31</v>
      </c>
      <c r="H7" s="8">
        <v>37</v>
      </c>
      <c r="I7" s="119">
        <v>24</v>
      </c>
      <c r="J7" s="119">
        <v>26</v>
      </c>
      <c r="K7" s="67">
        <v>28</v>
      </c>
      <c r="L7" s="67">
        <v>28</v>
      </c>
      <c r="M7" s="8" t="s">
        <v>2139</v>
      </c>
      <c r="N7" s="67" t="s">
        <v>2139</v>
      </c>
      <c r="O7" s="67" t="s">
        <v>2139</v>
      </c>
      <c r="P7" s="67" t="s">
        <v>2139</v>
      </c>
      <c r="Q7" s="350" t="s">
        <v>2139</v>
      </c>
    </row>
    <row r="9" spans="1:28">
      <c r="D9" s="22"/>
      <c r="E9" s="22"/>
      <c r="F9" s="22"/>
      <c r="G9" s="22"/>
      <c r="H9" s="22"/>
    </row>
    <row r="10" spans="1:28">
      <c r="A10" s="473" t="s">
        <v>255</v>
      </c>
      <c r="B10" s="473"/>
      <c r="C10" s="473"/>
      <c r="D10" s="473"/>
      <c r="E10" s="473"/>
      <c r="F10" s="473"/>
      <c r="G10" s="473"/>
      <c r="H10" s="473"/>
      <c r="I10" s="473"/>
      <c r="J10" s="473"/>
      <c r="K10" s="473"/>
      <c r="L10" s="473"/>
      <c r="M10" s="473"/>
      <c r="N10" s="473"/>
      <c r="O10" s="473"/>
      <c r="P10" s="473"/>
      <c r="Q10" s="473"/>
    </row>
    <row r="11" spans="1:28">
      <c r="A11" s="469" t="s">
        <v>256</v>
      </c>
      <c r="B11" s="469"/>
      <c r="C11" s="469"/>
      <c r="D11" s="469"/>
      <c r="E11" s="469"/>
      <c r="F11" s="469"/>
      <c r="G11" s="469"/>
      <c r="H11" s="469"/>
      <c r="I11" s="469"/>
      <c r="J11" s="469"/>
      <c r="K11" s="469"/>
      <c r="L11" s="469"/>
      <c r="M11" s="469"/>
      <c r="N11" s="469"/>
      <c r="O11" s="469"/>
      <c r="P11" s="469"/>
      <c r="Q11" s="469"/>
    </row>
    <row r="12" spans="1:28">
      <c r="A12" s="4"/>
      <c r="M12" s="8"/>
      <c r="N12" s="8"/>
      <c r="O12" s="8"/>
      <c r="P12" s="8"/>
    </row>
    <row r="14" spans="1:28" ht="15">
      <c r="Q14" s="76"/>
      <c r="W14" s="44"/>
      <c r="X14" s="44"/>
      <c r="Y14" s="44"/>
      <c r="Z14" s="44"/>
      <c r="AA14" s="44"/>
      <c r="AB14" s="44"/>
    </row>
    <row r="15" spans="1:28">
      <c r="Q15" s="44"/>
    </row>
    <row r="16" spans="1:28">
      <c r="A16" s="27"/>
      <c r="M16" s="8"/>
      <c r="N16" s="8"/>
      <c r="O16" s="8"/>
      <c r="P16" s="8"/>
      <c r="Q16" s="44"/>
      <c r="R16" s="44"/>
    </row>
    <row r="17" spans="5:9">
      <c r="E17" s="4"/>
      <c r="F17" s="5"/>
    </row>
    <row r="18" spans="5:9">
      <c r="E18" s="4"/>
      <c r="F18" s="5"/>
    </row>
    <row r="19" spans="5:9">
      <c r="E19" s="4"/>
      <c r="F19" s="5"/>
    </row>
    <row r="20" spans="5:9">
      <c r="E20" s="4"/>
      <c r="F20" s="5"/>
    </row>
    <row r="21" spans="5:9">
      <c r="E21" s="4"/>
      <c r="G21" s="70"/>
      <c r="H21" s="70"/>
      <c r="I21" s="77"/>
    </row>
    <row r="22" spans="5:9">
      <c r="E22" s="4"/>
      <c r="G22" s="55"/>
      <c r="H22" s="55"/>
      <c r="I22" s="119"/>
    </row>
    <row r="23" spans="5:9">
      <c r="E23" s="4"/>
      <c r="G23" s="67"/>
      <c r="H23" s="67"/>
      <c r="I23" s="67"/>
    </row>
    <row r="24" spans="5:9">
      <c r="E24" s="4"/>
      <c r="G24" s="67"/>
      <c r="H24" s="67"/>
      <c r="I24" s="67"/>
    </row>
    <row r="25" spans="5:9">
      <c r="E25" s="4"/>
    </row>
    <row r="26" spans="5:9">
      <c r="E26" s="4"/>
      <c r="G26" s="67"/>
      <c r="H26" s="67"/>
      <c r="I26" s="67"/>
    </row>
    <row r="27" spans="5:9">
      <c r="E27" s="4"/>
      <c r="G27" s="67"/>
      <c r="H27" s="67"/>
      <c r="I27" s="67"/>
    </row>
    <row r="28" spans="5:9">
      <c r="E28" s="4"/>
      <c r="G28" s="67"/>
      <c r="H28" s="67"/>
      <c r="I28" s="67"/>
    </row>
  </sheetData>
  <mergeCells count="2">
    <mergeCell ref="A10:Q10"/>
    <mergeCell ref="A11:Q11"/>
  </mergeCells>
  <phoneticPr fontId="17" type="noConversion"/>
  <conditionalFormatting sqref="G23:I23">
    <cfRule type="cellIs" dxfId="5750" priority="51" operator="equal">
      <formula>"-"</formula>
    </cfRule>
  </conditionalFormatting>
  <conditionalFormatting sqref="G21:I21">
    <cfRule type="cellIs" dxfId="5749" priority="49" stopIfTrue="1" operator="equal">
      <formula>"-"</formula>
    </cfRule>
    <cfRule type="containsText" dxfId="5748" priority="50" stopIfTrue="1" operator="containsText" text="leer">
      <formula>NOT(ISERROR(SEARCH("leer",G21)))</formula>
    </cfRule>
  </conditionalFormatting>
  <conditionalFormatting sqref="G21:I21">
    <cfRule type="cellIs" dxfId="5747" priority="47" stopIfTrue="1" operator="equal">
      <formula>"-"</formula>
    </cfRule>
    <cfRule type="containsText" dxfId="5746" priority="48" stopIfTrue="1" operator="containsText" text="leer">
      <formula>NOT(ISERROR(SEARCH("leer",G21)))</formula>
    </cfRule>
  </conditionalFormatting>
  <conditionalFormatting sqref="G21:I21">
    <cfRule type="cellIs" dxfId="5745" priority="45" stopIfTrue="1" operator="equal">
      <formula>"-"</formula>
    </cfRule>
    <cfRule type="containsText" dxfId="5744" priority="46" stopIfTrue="1" operator="containsText" text="leer">
      <formula>NOT(ISERROR(SEARCH("leer",G21)))</formula>
    </cfRule>
  </conditionalFormatting>
  <conditionalFormatting sqref="G21:I21">
    <cfRule type="cellIs" dxfId="5743" priority="43" stopIfTrue="1" operator="equal">
      <formula>"-"</formula>
    </cfRule>
    <cfRule type="containsText" dxfId="5742" priority="44" stopIfTrue="1" operator="containsText" text="leer">
      <formula>NOT(ISERROR(SEARCH("leer",G21)))</formula>
    </cfRule>
  </conditionalFormatting>
  <conditionalFormatting sqref="G21:I21">
    <cfRule type="cellIs" dxfId="5741" priority="41" stopIfTrue="1" operator="equal">
      <formula>"-"</formula>
    </cfRule>
    <cfRule type="containsText" dxfId="5740" priority="42" stopIfTrue="1" operator="containsText" text="leer">
      <formula>NOT(ISERROR(SEARCH("leer",G21)))</formula>
    </cfRule>
  </conditionalFormatting>
  <conditionalFormatting sqref="G20:I20">
    <cfRule type="cellIs" dxfId="5739" priority="39" stopIfTrue="1" operator="equal">
      <formula>"-"</formula>
    </cfRule>
    <cfRule type="containsText" dxfId="5738" priority="40" stopIfTrue="1" operator="containsText" text="leer">
      <formula>NOT(ISERROR(SEARCH("leer",G20)))</formula>
    </cfRule>
  </conditionalFormatting>
  <conditionalFormatting sqref="G20:I20">
    <cfRule type="cellIs" dxfId="5737" priority="38" stopIfTrue="1" operator="equal">
      <formula>"-"</formula>
    </cfRule>
  </conditionalFormatting>
  <conditionalFormatting sqref="G20:I20">
    <cfRule type="cellIs" dxfId="5736" priority="36" stopIfTrue="1" operator="equal">
      <formula>"-"</formula>
    </cfRule>
    <cfRule type="containsText" dxfId="5735" priority="37" stopIfTrue="1" operator="containsText" text="leer">
      <formula>NOT(ISERROR(SEARCH("leer",G20)))</formula>
    </cfRule>
  </conditionalFormatting>
  <conditionalFormatting sqref="G20:I20">
    <cfRule type="cellIs" dxfId="5734" priority="35" stopIfTrue="1" operator="equal">
      <formula>"-"</formula>
    </cfRule>
  </conditionalFormatting>
  <conditionalFormatting sqref="K5:K7">
    <cfRule type="cellIs" dxfId="5733" priority="17" operator="equal">
      <formula>"-"</formula>
    </cfRule>
  </conditionalFormatting>
  <conditionalFormatting sqref="I5:I7">
    <cfRule type="cellIs" dxfId="5732" priority="15" stopIfTrue="1" operator="equal">
      <formula>"-"</formula>
    </cfRule>
    <cfRule type="containsText" dxfId="5731" priority="16" stopIfTrue="1" operator="containsText" text="leer">
      <formula>NOT(ISERROR(SEARCH("leer",I5)))</formula>
    </cfRule>
  </conditionalFormatting>
  <conditionalFormatting sqref="I5:I7">
    <cfRule type="cellIs" dxfId="5730" priority="13" stopIfTrue="1" operator="equal">
      <formula>"-"</formula>
    </cfRule>
    <cfRule type="containsText" dxfId="5729" priority="14" stopIfTrue="1" operator="containsText" text="leer">
      <formula>NOT(ISERROR(SEARCH("leer",I5)))</formula>
    </cfRule>
  </conditionalFormatting>
  <conditionalFormatting sqref="I5:I7">
    <cfRule type="cellIs" dxfId="5728" priority="11" stopIfTrue="1" operator="equal">
      <formula>"-"</formula>
    </cfRule>
    <cfRule type="containsText" dxfId="5727" priority="12" stopIfTrue="1" operator="containsText" text="leer">
      <formula>NOT(ISERROR(SEARCH("leer",I5)))</formula>
    </cfRule>
  </conditionalFormatting>
  <conditionalFormatting sqref="I5:I7">
    <cfRule type="cellIs" dxfId="5726" priority="9" stopIfTrue="1" operator="equal">
      <formula>"-"</formula>
    </cfRule>
    <cfRule type="containsText" dxfId="5725" priority="10" stopIfTrue="1" operator="containsText" text="leer">
      <formula>NOT(ISERROR(SEARCH("leer",I5)))</formula>
    </cfRule>
  </conditionalFormatting>
  <conditionalFormatting sqref="I5:I7">
    <cfRule type="cellIs" dxfId="5724" priority="7" stopIfTrue="1" operator="equal">
      <formula>"-"</formula>
    </cfRule>
    <cfRule type="containsText" dxfId="5723" priority="8" stopIfTrue="1" operator="containsText" text="leer">
      <formula>NOT(ISERROR(SEARCH("leer",I5)))</formula>
    </cfRule>
  </conditionalFormatting>
  <conditionalFormatting sqref="H5:H7">
    <cfRule type="cellIs" dxfId="5722" priority="5" stopIfTrue="1" operator="equal">
      <formula>"-"</formula>
    </cfRule>
    <cfRule type="containsText" dxfId="5721" priority="6" stopIfTrue="1" operator="containsText" text="leer">
      <formula>NOT(ISERROR(SEARCH("leer",H5)))</formula>
    </cfRule>
  </conditionalFormatting>
  <conditionalFormatting sqref="H5:H7">
    <cfRule type="cellIs" dxfId="5720" priority="4" stopIfTrue="1" operator="equal">
      <formula>"-"</formula>
    </cfRule>
  </conditionalFormatting>
  <conditionalFormatting sqref="H5:H7">
    <cfRule type="cellIs" dxfId="5719" priority="2" stopIfTrue="1" operator="equal">
      <formula>"-"</formula>
    </cfRule>
    <cfRule type="containsText" dxfId="5718" priority="3" stopIfTrue="1" operator="containsText" text="leer">
      <formula>NOT(ISERROR(SEARCH("leer",H5)))</formula>
    </cfRule>
  </conditionalFormatting>
  <conditionalFormatting sqref="H5:H7">
    <cfRule type="cellIs" dxfId="5717" priority="1" stopIfTrue="1" operator="equal">
      <formula>"-"</formula>
    </cfRule>
  </conditionalFormatting>
  <hyperlinks>
    <hyperlink ref="A1" location="Index!A1" display="zurück"/>
  </hyperlinks>
  <pageMargins left="0.79000000000000015" right="0.79000000000000015" top="0.98" bottom="0.98" header="0.51" footer="0.51"/>
  <pageSetup paperSize="9" scale="42" orientation="portrait" r:id="rId1"/>
  <customProperties>
    <customPr name="_pios_id" r:id="rId2"/>
  </customPropertie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32"/>
  <sheetViews>
    <sheetView showRuler="0" zoomScaleNormal="100" zoomScaleSheetLayoutView="85" workbookViewId="0"/>
  </sheetViews>
  <sheetFormatPr baseColWidth="10" defaultColWidth="41" defaultRowHeight="12.75"/>
  <cols>
    <col min="1" max="1" width="71" style="5" customWidth="1"/>
    <col min="2" max="2" width="20.5703125" style="5" bestFit="1" customWidth="1"/>
    <col min="3" max="3" width="8.85546875" style="5" bestFit="1" customWidth="1"/>
    <col min="4" max="5" width="13.140625" style="5" customWidth="1"/>
    <col min="6" max="10" width="11.42578125" style="5" customWidth="1"/>
    <col min="11" max="12" width="9.28515625" style="5" customWidth="1"/>
    <col min="13" max="14" width="10.28515625" style="5" customWidth="1"/>
    <col min="15" max="16" width="10.42578125" style="5" bestFit="1" customWidth="1"/>
    <col min="17" max="16384" width="41" style="5"/>
  </cols>
  <sheetData>
    <row r="1" spans="1:16">
      <c r="A1" s="137" t="s">
        <v>257</v>
      </c>
    </row>
    <row r="2" spans="1:16">
      <c r="A2" s="90"/>
    </row>
    <row r="3" spans="1:16">
      <c r="A3" s="4" t="s">
        <v>258</v>
      </c>
      <c r="C3" s="5" t="s">
        <v>259</v>
      </c>
      <c r="D3" s="5" t="s">
        <v>260</v>
      </c>
      <c r="E3" s="4">
        <v>2005</v>
      </c>
      <c r="F3" s="4">
        <v>2006</v>
      </c>
      <c r="G3" s="4">
        <v>2007</v>
      </c>
      <c r="H3" s="22">
        <v>2008</v>
      </c>
      <c r="I3" s="22">
        <v>2009</v>
      </c>
      <c r="J3" s="22">
        <v>2010</v>
      </c>
      <c r="K3" s="22">
        <v>2011</v>
      </c>
      <c r="L3" s="4">
        <v>2012</v>
      </c>
      <c r="M3" s="4">
        <v>2013</v>
      </c>
      <c r="N3" s="4">
        <v>2014</v>
      </c>
      <c r="O3" s="4">
        <v>2015</v>
      </c>
      <c r="P3" s="353">
        <v>2016</v>
      </c>
    </row>
    <row r="4" spans="1:16">
      <c r="A4" s="4"/>
      <c r="E4" s="4"/>
      <c r="F4" s="4"/>
      <c r="G4" s="4"/>
      <c r="H4" s="22"/>
      <c r="I4" s="22"/>
      <c r="J4" s="22"/>
      <c r="K4" s="22"/>
      <c r="L4" s="4"/>
      <c r="M4" s="4"/>
      <c r="P4" s="351"/>
    </row>
    <row r="5" spans="1:16">
      <c r="A5" s="4" t="s">
        <v>261</v>
      </c>
      <c r="E5" s="4"/>
      <c r="F5" s="4"/>
      <c r="G5" s="4"/>
      <c r="H5" s="22"/>
      <c r="I5" s="22"/>
      <c r="J5" s="22"/>
      <c r="K5" s="22"/>
      <c r="L5" s="4"/>
      <c r="M5" s="4"/>
      <c r="P5" s="351"/>
    </row>
    <row r="6" spans="1:16">
      <c r="A6" s="27" t="s">
        <v>262</v>
      </c>
      <c r="B6" s="5" t="s">
        <v>263</v>
      </c>
      <c r="C6" s="8"/>
      <c r="D6" s="8" t="s">
        <v>264</v>
      </c>
      <c r="E6" s="153">
        <v>2813</v>
      </c>
      <c r="F6" s="153">
        <v>2762</v>
      </c>
      <c r="G6" s="153">
        <v>2742</v>
      </c>
      <c r="H6" s="153">
        <v>2682</v>
      </c>
      <c r="I6" s="153">
        <v>2401</v>
      </c>
      <c r="J6" s="153">
        <v>2364</v>
      </c>
      <c r="K6" s="153">
        <v>2334</v>
      </c>
      <c r="L6" s="153">
        <v>2291</v>
      </c>
      <c r="M6" s="153">
        <v>2259</v>
      </c>
      <c r="N6" s="153">
        <v>2203</v>
      </c>
      <c r="O6" s="153">
        <v>2172</v>
      </c>
      <c r="P6" s="462">
        <v>2089</v>
      </c>
    </row>
    <row r="7" spans="1:16">
      <c r="A7" s="27" t="s">
        <v>265</v>
      </c>
      <c r="B7" s="5" t="s">
        <v>266</v>
      </c>
      <c r="C7" s="8"/>
      <c r="D7" s="8" t="s">
        <v>267</v>
      </c>
      <c r="E7" s="27">
        <v>105</v>
      </c>
      <c r="F7" s="27">
        <v>104</v>
      </c>
      <c r="G7" s="27">
        <v>104</v>
      </c>
      <c r="H7" s="27">
        <v>104</v>
      </c>
      <c r="I7" s="27">
        <v>104</v>
      </c>
      <c r="J7" s="27">
        <v>108</v>
      </c>
      <c r="K7" s="27">
        <v>107</v>
      </c>
      <c r="L7" s="27">
        <v>111</v>
      </c>
      <c r="M7" s="27">
        <v>110</v>
      </c>
      <c r="N7" s="8">
        <v>112</v>
      </c>
      <c r="O7" s="8">
        <v>115</v>
      </c>
      <c r="P7" s="351">
        <v>122</v>
      </c>
    </row>
    <row r="8" spans="1:16">
      <c r="A8" s="27" t="s">
        <v>268</v>
      </c>
      <c r="B8" s="5" t="s">
        <v>269</v>
      </c>
      <c r="C8" s="8"/>
      <c r="D8" s="8" t="s">
        <v>270</v>
      </c>
      <c r="E8" s="153">
        <v>39352</v>
      </c>
      <c r="F8" s="153">
        <v>41807</v>
      </c>
      <c r="G8" s="153">
        <v>45019</v>
      </c>
      <c r="H8" s="153">
        <v>50497</v>
      </c>
      <c r="I8" s="153">
        <v>70249</v>
      </c>
      <c r="J8" s="153">
        <v>80335</v>
      </c>
      <c r="K8" s="153">
        <v>88084</v>
      </c>
      <c r="L8" s="153">
        <v>99158</v>
      </c>
      <c r="M8" s="153">
        <v>106542</v>
      </c>
      <c r="N8" s="153">
        <v>108639</v>
      </c>
      <c r="O8" s="153">
        <v>107093.693319121</v>
      </c>
      <c r="P8" s="387">
        <v>111190</v>
      </c>
    </row>
    <row r="9" spans="1:16">
      <c r="A9" s="5" t="s">
        <v>271</v>
      </c>
      <c r="B9" s="5" t="s">
        <v>272</v>
      </c>
      <c r="C9" s="8">
        <v>1</v>
      </c>
      <c r="D9" s="8" t="s">
        <v>273</v>
      </c>
      <c r="E9" s="27">
        <v>105</v>
      </c>
      <c r="F9" s="27">
        <v>106</v>
      </c>
      <c r="G9" s="27">
        <v>111</v>
      </c>
      <c r="H9" s="27">
        <v>115</v>
      </c>
      <c r="I9" s="27">
        <v>118</v>
      </c>
      <c r="J9" s="27">
        <v>121</v>
      </c>
      <c r="K9" s="27">
        <v>124</v>
      </c>
      <c r="L9" s="27">
        <v>133</v>
      </c>
      <c r="M9" s="27">
        <v>139</v>
      </c>
      <c r="N9" s="8">
        <v>141</v>
      </c>
      <c r="O9" s="8">
        <v>145</v>
      </c>
      <c r="P9" s="351">
        <v>152</v>
      </c>
    </row>
    <row r="10" spans="1:16">
      <c r="A10" s="4"/>
      <c r="C10" s="8"/>
      <c r="D10" s="8"/>
      <c r="H10" s="8"/>
      <c r="I10" s="8"/>
      <c r="J10" s="8"/>
      <c r="K10" s="8"/>
      <c r="L10" s="8"/>
      <c r="M10" s="8"/>
      <c r="N10" s="8"/>
      <c r="O10" s="8"/>
      <c r="P10" s="351"/>
    </row>
    <row r="11" spans="1:16">
      <c r="A11" s="4" t="s">
        <v>274</v>
      </c>
      <c r="C11" s="8"/>
      <c r="D11" s="8"/>
      <c r="E11" s="8"/>
      <c r="F11" s="8"/>
      <c r="G11" s="8"/>
      <c r="H11" s="8"/>
      <c r="I11" s="8"/>
      <c r="J11" s="8"/>
      <c r="K11" s="8"/>
      <c r="L11" s="8"/>
      <c r="M11" s="8"/>
      <c r="N11" s="8"/>
      <c r="O11" s="8"/>
      <c r="P11" s="351"/>
    </row>
    <row r="12" spans="1:16">
      <c r="A12" s="5" t="s">
        <v>275</v>
      </c>
      <c r="B12" s="5" t="s">
        <v>276</v>
      </c>
      <c r="C12" s="8">
        <v>2</v>
      </c>
      <c r="D12" s="8" t="s">
        <v>277</v>
      </c>
      <c r="E12" s="196">
        <v>2813</v>
      </c>
      <c r="F12" s="196">
        <v>2762</v>
      </c>
      <c r="G12" s="196">
        <v>2742</v>
      </c>
      <c r="H12" s="196">
        <v>2682</v>
      </c>
      <c r="I12" s="162">
        <v>2401</v>
      </c>
      <c r="J12" s="162">
        <v>1989</v>
      </c>
      <c r="K12" s="162">
        <v>1969</v>
      </c>
      <c r="L12" s="202">
        <v>1929</v>
      </c>
      <c r="M12" s="202">
        <v>1917</v>
      </c>
      <c r="N12" s="153">
        <v>1882</v>
      </c>
      <c r="O12" s="153">
        <v>1855</v>
      </c>
      <c r="P12" s="462">
        <v>2089</v>
      </c>
    </row>
    <row r="13" spans="1:16">
      <c r="A13" s="155" t="s">
        <v>2215</v>
      </c>
      <c r="B13" s="5" t="s">
        <v>278</v>
      </c>
      <c r="C13" s="8"/>
      <c r="D13" s="8" t="s">
        <v>279</v>
      </c>
      <c r="E13" s="196">
        <v>751</v>
      </c>
      <c r="F13" s="196">
        <v>742</v>
      </c>
      <c r="G13" s="196">
        <v>758</v>
      </c>
      <c r="H13" s="196">
        <v>768</v>
      </c>
      <c r="I13" s="162">
        <v>627</v>
      </c>
      <c r="J13" s="162">
        <v>629</v>
      </c>
      <c r="K13" s="162">
        <v>633</v>
      </c>
      <c r="L13" s="202">
        <v>639</v>
      </c>
      <c r="M13" s="202">
        <v>636</v>
      </c>
      <c r="N13" s="153">
        <v>622</v>
      </c>
      <c r="O13" s="153">
        <v>611</v>
      </c>
      <c r="P13" s="351">
        <v>593</v>
      </c>
    </row>
    <row r="14" spans="1:16">
      <c r="A14" s="155" t="s">
        <v>2216</v>
      </c>
      <c r="B14" s="5" t="s">
        <v>280</v>
      </c>
      <c r="C14" s="8"/>
      <c r="D14" s="8" t="s">
        <v>281</v>
      </c>
      <c r="E14" s="196">
        <v>2022</v>
      </c>
      <c r="F14" s="196">
        <v>1984</v>
      </c>
      <c r="G14" s="196">
        <v>1949</v>
      </c>
      <c r="H14" s="196">
        <v>1881</v>
      </c>
      <c r="I14" s="162">
        <v>1740</v>
      </c>
      <c r="J14" s="162">
        <v>1706</v>
      </c>
      <c r="K14" s="162">
        <v>1681</v>
      </c>
      <c r="L14" s="202">
        <v>1630</v>
      </c>
      <c r="M14" s="202">
        <v>1601</v>
      </c>
      <c r="N14" s="153">
        <v>1559</v>
      </c>
      <c r="O14" s="153">
        <v>1538</v>
      </c>
      <c r="P14" s="462">
        <v>1474</v>
      </c>
    </row>
    <row r="15" spans="1:16">
      <c r="A15" s="5" t="s">
        <v>282</v>
      </c>
      <c r="B15" s="5" t="s">
        <v>283</v>
      </c>
      <c r="C15" s="8"/>
      <c r="D15" s="8" t="s">
        <v>284</v>
      </c>
      <c r="E15" s="196">
        <v>1211</v>
      </c>
      <c r="F15" s="196">
        <v>1159</v>
      </c>
      <c r="G15" s="196">
        <v>1216</v>
      </c>
      <c r="H15" s="196">
        <v>1203</v>
      </c>
      <c r="I15" s="162">
        <v>1232</v>
      </c>
      <c r="J15" s="162">
        <v>1300</v>
      </c>
      <c r="K15" s="162">
        <v>1257</v>
      </c>
      <c r="L15" s="202">
        <v>1902</v>
      </c>
      <c r="M15" s="202">
        <v>1939</v>
      </c>
      <c r="N15" s="153">
        <v>1990</v>
      </c>
      <c r="O15" s="153">
        <v>1957</v>
      </c>
      <c r="P15" s="462">
        <v>1915</v>
      </c>
    </row>
    <row r="16" spans="1:16">
      <c r="A16" s="5" t="s">
        <v>285</v>
      </c>
      <c r="B16" s="5" t="s">
        <v>286</v>
      </c>
      <c r="C16" s="8"/>
      <c r="D16" s="8" t="s">
        <v>287</v>
      </c>
      <c r="E16" s="196">
        <v>1201</v>
      </c>
      <c r="F16" s="196">
        <v>1196</v>
      </c>
      <c r="G16" s="196">
        <v>1214</v>
      </c>
      <c r="H16" s="196">
        <v>1196</v>
      </c>
      <c r="I16" s="162">
        <v>1249</v>
      </c>
      <c r="J16" s="162">
        <v>1372</v>
      </c>
      <c r="K16" s="162">
        <v>1342</v>
      </c>
      <c r="L16" s="202">
        <v>1318</v>
      </c>
      <c r="M16" s="202">
        <v>1256</v>
      </c>
      <c r="N16" s="153">
        <v>1223</v>
      </c>
      <c r="O16" s="153">
        <v>1177</v>
      </c>
      <c r="P16" s="462">
        <v>1149</v>
      </c>
    </row>
    <row r="17" spans="1:20" s="14" customFormat="1">
      <c r="A17" s="27" t="s">
        <v>2217</v>
      </c>
      <c r="B17" s="27" t="s">
        <v>288</v>
      </c>
      <c r="C17" s="67">
        <v>2</v>
      </c>
      <c r="D17" s="8" t="s">
        <v>289</v>
      </c>
      <c r="E17" s="67">
        <v>191.7</v>
      </c>
      <c r="F17" s="67">
        <v>199.7</v>
      </c>
      <c r="G17" s="87">
        <v>194</v>
      </c>
      <c r="H17" s="87">
        <v>184</v>
      </c>
      <c r="I17" s="87">
        <v>170</v>
      </c>
      <c r="J17" s="67">
        <v>103.7</v>
      </c>
      <c r="K17" s="67">
        <v>98.2</v>
      </c>
      <c r="L17" s="185">
        <v>92.4</v>
      </c>
      <c r="M17" s="25">
        <v>80.7</v>
      </c>
      <c r="N17" s="8">
        <v>84.1</v>
      </c>
      <c r="O17" s="8">
        <v>83.8</v>
      </c>
      <c r="P17" s="354">
        <v>82.7</v>
      </c>
      <c r="Q17" s="27"/>
    </row>
    <row r="18" spans="1:20" s="14" customFormat="1">
      <c r="A18" s="27" t="s">
        <v>290</v>
      </c>
      <c r="B18" s="27" t="s">
        <v>291</v>
      </c>
      <c r="C18" s="67">
        <v>3</v>
      </c>
      <c r="D18" s="8" t="s">
        <v>292</v>
      </c>
      <c r="E18" s="67">
        <v>220.4</v>
      </c>
      <c r="F18" s="67">
        <v>230.6</v>
      </c>
      <c r="G18" s="67">
        <v>234.6</v>
      </c>
      <c r="H18" s="67">
        <v>235.8</v>
      </c>
      <c r="I18" s="67">
        <v>220.3</v>
      </c>
      <c r="J18" s="67">
        <v>198.2</v>
      </c>
      <c r="K18" s="67">
        <v>197.5</v>
      </c>
      <c r="L18" s="185">
        <v>179.6</v>
      </c>
      <c r="M18" s="8">
        <v>164.2</v>
      </c>
      <c r="N18" s="8">
        <v>159.4</v>
      </c>
      <c r="O18" s="8">
        <v>151.4</v>
      </c>
      <c r="P18" s="354">
        <v>150.69999999999999</v>
      </c>
      <c r="Q18" s="27"/>
    </row>
    <row r="19" spans="1:20" s="14" customFormat="1">
      <c r="A19" s="134" t="s">
        <v>293</v>
      </c>
      <c r="B19" s="27" t="s">
        <v>294</v>
      </c>
      <c r="C19" s="67"/>
      <c r="D19" s="8" t="s">
        <v>295</v>
      </c>
      <c r="E19" s="67" t="s">
        <v>2138</v>
      </c>
      <c r="F19" s="67" t="s">
        <v>2138</v>
      </c>
      <c r="G19" s="67" t="s">
        <v>2138</v>
      </c>
      <c r="H19" s="67" t="s">
        <v>2138</v>
      </c>
      <c r="I19" s="67" t="s">
        <v>2138</v>
      </c>
      <c r="J19" s="67">
        <v>11.8</v>
      </c>
      <c r="K19" s="67">
        <v>10.6</v>
      </c>
      <c r="L19" s="185">
        <v>9.5</v>
      </c>
      <c r="M19" s="67">
        <v>8.5</v>
      </c>
      <c r="N19" s="8">
        <v>6.5</v>
      </c>
      <c r="O19" s="8">
        <v>6.2</v>
      </c>
      <c r="P19" s="354">
        <v>5.8</v>
      </c>
      <c r="Q19" s="27"/>
    </row>
    <row r="20" spans="1:20">
      <c r="A20" s="134" t="s">
        <v>296</v>
      </c>
      <c r="B20" s="27" t="s">
        <v>297</v>
      </c>
      <c r="C20" s="67"/>
      <c r="D20" s="8" t="s">
        <v>298</v>
      </c>
      <c r="E20" s="67" t="s">
        <v>2138</v>
      </c>
      <c r="F20" s="67" t="s">
        <v>2138</v>
      </c>
      <c r="G20" s="67" t="s">
        <v>2138</v>
      </c>
      <c r="H20" s="67" t="s">
        <v>2138</v>
      </c>
      <c r="I20" s="67" t="s">
        <v>2138</v>
      </c>
      <c r="J20" s="67">
        <v>24.1</v>
      </c>
      <c r="K20" s="67">
        <v>25.7</v>
      </c>
      <c r="L20" s="185">
        <v>23.5</v>
      </c>
      <c r="M20" s="67">
        <v>22.9</v>
      </c>
      <c r="N20" s="8">
        <v>21.6</v>
      </c>
      <c r="O20" s="8">
        <v>21.5</v>
      </c>
      <c r="P20" s="354">
        <v>21.7</v>
      </c>
      <c r="Q20" s="27"/>
      <c r="R20" s="68"/>
      <c r="S20" s="49"/>
      <c r="T20" s="49"/>
    </row>
    <row r="21" spans="1:20">
      <c r="A21" s="134"/>
      <c r="B21" s="27"/>
      <c r="C21" s="67"/>
      <c r="D21" s="8"/>
      <c r="E21" s="67"/>
      <c r="F21" s="67"/>
      <c r="G21" s="67"/>
      <c r="H21" s="67"/>
      <c r="I21" s="67"/>
      <c r="J21" s="67"/>
      <c r="K21" s="67"/>
      <c r="L21" s="185"/>
      <c r="M21" s="67"/>
      <c r="N21" s="8"/>
      <c r="O21" s="8"/>
      <c r="P21" s="354"/>
      <c r="Q21" s="27"/>
      <c r="R21" s="68"/>
      <c r="S21" s="49"/>
      <c r="T21" s="49"/>
    </row>
    <row r="22" spans="1:20">
      <c r="A22" s="4" t="s">
        <v>300</v>
      </c>
      <c r="C22" s="8"/>
      <c r="D22" s="8"/>
      <c r="E22" s="8"/>
      <c r="F22" s="8"/>
      <c r="G22" s="8"/>
      <c r="H22" s="8"/>
      <c r="I22" s="67"/>
      <c r="J22" s="8"/>
      <c r="K22" s="8"/>
      <c r="L22" s="8"/>
      <c r="M22" s="8"/>
      <c r="N22" s="8"/>
      <c r="O22" s="8"/>
      <c r="P22" s="351"/>
    </row>
    <row r="23" spans="1:20" ht="12.75" customHeight="1">
      <c r="A23" s="27" t="s">
        <v>2222</v>
      </c>
      <c r="B23" s="5" t="s">
        <v>301</v>
      </c>
      <c r="C23" s="67">
        <v>2</v>
      </c>
      <c r="D23" s="8" t="s">
        <v>302</v>
      </c>
      <c r="E23" s="466">
        <v>107.3</v>
      </c>
      <c r="F23" s="466">
        <v>106.6</v>
      </c>
      <c r="G23" s="466">
        <v>106.8</v>
      </c>
      <c r="H23" s="466">
        <v>110.1</v>
      </c>
      <c r="I23" s="466">
        <v>108.6</v>
      </c>
      <c r="J23" s="466">
        <v>113.4</v>
      </c>
      <c r="K23" s="466">
        <v>111.5</v>
      </c>
      <c r="L23" s="466">
        <v>114</v>
      </c>
      <c r="M23" s="466">
        <v>110</v>
      </c>
      <c r="N23" s="466">
        <v>112</v>
      </c>
      <c r="O23" s="466">
        <v>115.2</v>
      </c>
      <c r="P23" s="467">
        <v>121.8</v>
      </c>
    </row>
    <row r="24" spans="1:20" ht="12.75" customHeight="1">
      <c r="A24" s="155" t="s">
        <v>2218</v>
      </c>
      <c r="B24" s="5" t="s">
        <v>303</v>
      </c>
      <c r="C24" s="67">
        <v>2</v>
      </c>
      <c r="D24" s="8" t="s">
        <v>304</v>
      </c>
      <c r="E24" s="466">
        <v>27.4</v>
      </c>
      <c r="F24" s="466">
        <v>30.3</v>
      </c>
      <c r="G24" s="466">
        <v>34.6</v>
      </c>
      <c r="H24" s="466">
        <v>38</v>
      </c>
      <c r="I24" s="466">
        <v>39.799999999999997</v>
      </c>
      <c r="J24" s="466">
        <v>43.7</v>
      </c>
      <c r="K24" s="466">
        <v>45.9</v>
      </c>
      <c r="L24" s="466">
        <v>50.1</v>
      </c>
      <c r="M24" s="466">
        <v>45.8</v>
      </c>
      <c r="N24" s="466">
        <v>49.1</v>
      </c>
      <c r="O24" s="466">
        <v>53.2</v>
      </c>
      <c r="P24" s="467">
        <v>59.4</v>
      </c>
    </row>
    <row r="25" spans="1:20" ht="12.75" customHeight="1">
      <c r="A25" s="155" t="s">
        <v>2219</v>
      </c>
      <c r="B25" s="5" t="s">
        <v>306</v>
      </c>
      <c r="C25" s="67">
        <v>2</v>
      </c>
      <c r="D25" s="8" t="s">
        <v>307</v>
      </c>
      <c r="E25" s="466">
        <v>75.3</v>
      </c>
      <c r="F25" s="466">
        <v>71.400000000000006</v>
      </c>
      <c r="G25" s="466">
        <v>68.5</v>
      </c>
      <c r="H25" s="466">
        <v>66.400000000000006</v>
      </c>
      <c r="I25" s="466">
        <v>64.599999999999994</v>
      </c>
      <c r="J25" s="466">
        <v>64.599999999999994</v>
      </c>
      <c r="K25" s="466">
        <v>61</v>
      </c>
      <c r="L25" s="466">
        <v>61.1</v>
      </c>
      <c r="M25" s="466">
        <v>57.8</v>
      </c>
      <c r="N25" s="466">
        <v>56.3</v>
      </c>
      <c r="O25" s="466">
        <v>55.3</v>
      </c>
      <c r="P25" s="467">
        <v>55.2</v>
      </c>
    </row>
    <row r="26" spans="1:20">
      <c r="A26" s="155" t="s">
        <v>2220</v>
      </c>
      <c r="B26" s="5" t="s">
        <v>263</v>
      </c>
      <c r="C26" s="67">
        <v>2</v>
      </c>
      <c r="D26" s="8" t="s">
        <v>308</v>
      </c>
      <c r="E26" s="466">
        <v>1.4</v>
      </c>
      <c r="F26" s="466">
        <v>1.4</v>
      </c>
      <c r="G26" s="466">
        <v>0.8</v>
      </c>
      <c r="H26" s="466">
        <v>1.4</v>
      </c>
      <c r="I26" s="466">
        <v>1.1000000000000001</v>
      </c>
      <c r="J26" s="466">
        <v>1.3</v>
      </c>
      <c r="K26" s="466">
        <v>1.2</v>
      </c>
      <c r="L26" s="466">
        <v>1.4</v>
      </c>
      <c r="M26" s="466">
        <v>1.6</v>
      </c>
      <c r="N26" s="466">
        <v>1.3</v>
      </c>
      <c r="O26" s="466">
        <v>1.1000000000000001</v>
      </c>
      <c r="P26" s="467">
        <v>1.3</v>
      </c>
    </row>
    <row r="27" spans="1:20">
      <c r="A27" s="155" t="s">
        <v>2221</v>
      </c>
      <c r="B27" s="5" t="s">
        <v>263</v>
      </c>
      <c r="C27" s="67">
        <v>3</v>
      </c>
      <c r="D27" s="8" t="s">
        <v>309</v>
      </c>
      <c r="E27" s="466">
        <v>3.2</v>
      </c>
      <c r="F27" s="466">
        <v>3.5</v>
      </c>
      <c r="G27" s="466">
        <v>2.9</v>
      </c>
      <c r="H27" s="466">
        <v>4.3</v>
      </c>
      <c r="I27" s="466">
        <v>3.1</v>
      </c>
      <c r="J27" s="466">
        <v>3.8</v>
      </c>
      <c r="K27" s="466">
        <v>3.4</v>
      </c>
      <c r="L27" s="466">
        <v>1.4</v>
      </c>
      <c r="M27" s="466">
        <v>4.8</v>
      </c>
      <c r="N27" s="466">
        <v>5.0999999999999996</v>
      </c>
      <c r="O27" s="466">
        <v>5.6</v>
      </c>
      <c r="P27" s="467">
        <v>5.9</v>
      </c>
    </row>
    <row r="28" spans="1:20" s="14" customFormat="1">
      <c r="A28" s="27" t="s">
        <v>305</v>
      </c>
      <c r="B28" s="27" t="s">
        <v>310</v>
      </c>
      <c r="C28" s="468">
        <v>4</v>
      </c>
      <c r="D28" s="8" t="s">
        <v>311</v>
      </c>
      <c r="E28" s="67">
        <v>3.2</v>
      </c>
      <c r="F28" s="67">
        <v>3.2</v>
      </c>
      <c r="G28" s="8">
        <v>3</v>
      </c>
      <c r="H28" s="25">
        <v>3</v>
      </c>
      <c r="I28" s="67">
        <v>2.9</v>
      </c>
      <c r="J28" s="67">
        <v>2.4</v>
      </c>
      <c r="K28" s="67">
        <v>2.1</v>
      </c>
      <c r="L28" s="185">
        <v>2.1</v>
      </c>
      <c r="M28" s="25">
        <v>2</v>
      </c>
      <c r="N28" s="8">
        <v>1.8</v>
      </c>
      <c r="O28" s="8">
        <v>1.8</v>
      </c>
      <c r="P28" s="351">
        <v>1.7</v>
      </c>
      <c r="Q28" s="27"/>
    </row>
    <row r="29" spans="1:20" s="14" customFormat="1">
      <c r="A29" s="465" t="s">
        <v>314</v>
      </c>
      <c r="B29" s="27" t="s">
        <v>312</v>
      </c>
      <c r="C29" s="67">
        <v>3</v>
      </c>
      <c r="D29" s="8" t="s">
        <v>313</v>
      </c>
      <c r="E29" s="67">
        <v>1.4</v>
      </c>
      <c r="F29" s="67">
        <v>1.6</v>
      </c>
      <c r="G29" s="67">
        <v>1.9</v>
      </c>
      <c r="H29" s="67">
        <v>1.5</v>
      </c>
      <c r="I29" s="67">
        <v>1.5</v>
      </c>
      <c r="J29" s="67">
        <v>1.5</v>
      </c>
      <c r="K29" s="67">
        <v>1.5</v>
      </c>
      <c r="L29" s="185">
        <v>1.4</v>
      </c>
      <c r="M29" s="67">
        <v>1.4</v>
      </c>
      <c r="N29" s="8">
        <v>1.5</v>
      </c>
      <c r="O29" s="8">
        <v>1.6</v>
      </c>
      <c r="P29" s="354">
        <v>1.6</v>
      </c>
      <c r="Q29" s="27"/>
    </row>
    <row r="30" spans="1:20">
      <c r="A30" s="134"/>
      <c r="B30" s="27"/>
      <c r="C30" s="67"/>
      <c r="D30" s="8"/>
      <c r="E30" s="67"/>
      <c r="F30" s="67"/>
      <c r="G30" s="67"/>
      <c r="H30" s="67"/>
      <c r="I30" s="67"/>
      <c r="J30" s="67"/>
      <c r="K30" s="67"/>
      <c r="L30" s="185"/>
      <c r="M30" s="67"/>
      <c r="N30" s="8"/>
      <c r="O30" s="8"/>
      <c r="P30" s="354"/>
      <c r="Q30" s="27"/>
      <c r="R30" s="68"/>
      <c r="S30" s="49"/>
      <c r="T30" s="49"/>
    </row>
    <row r="31" spans="1:20">
      <c r="A31" s="4" t="s">
        <v>315</v>
      </c>
      <c r="B31" s="4"/>
      <c r="C31" s="67"/>
      <c r="D31" s="67"/>
      <c r="E31" s="27"/>
      <c r="F31" s="27"/>
      <c r="G31" s="27"/>
      <c r="H31" s="27"/>
      <c r="I31" s="67"/>
      <c r="J31" s="67"/>
      <c r="K31" s="67"/>
      <c r="L31" s="67"/>
      <c r="M31" s="67"/>
      <c r="N31" s="67"/>
      <c r="O31" s="67"/>
      <c r="P31" s="354"/>
      <c r="Q31" s="27"/>
      <c r="R31" s="68"/>
      <c r="S31" s="49"/>
      <c r="T31" s="49"/>
    </row>
    <row r="32" spans="1:20">
      <c r="A32" s="27" t="s">
        <v>316</v>
      </c>
      <c r="B32" s="27" t="s">
        <v>317</v>
      </c>
      <c r="C32" s="67">
        <v>5</v>
      </c>
      <c r="D32" s="8" t="s">
        <v>318</v>
      </c>
      <c r="E32" s="67" t="s">
        <v>2138</v>
      </c>
      <c r="F32" s="87">
        <v>4.3</v>
      </c>
      <c r="G32" s="87">
        <v>4.3</v>
      </c>
      <c r="H32" s="87">
        <v>3.2</v>
      </c>
      <c r="I32" s="67">
        <v>3.9</v>
      </c>
      <c r="J32" s="67">
        <v>5.9</v>
      </c>
      <c r="K32" s="87">
        <v>5.2705979999999997</v>
      </c>
      <c r="L32" s="87">
        <v>5.2861380000000002</v>
      </c>
      <c r="M32" s="16">
        <v>6.3248540000000002</v>
      </c>
      <c r="N32" s="8">
        <v>7.1</v>
      </c>
      <c r="O32" s="8">
        <v>5.9</v>
      </c>
      <c r="P32" s="394">
        <v>4.8</v>
      </c>
      <c r="Q32" s="27"/>
      <c r="R32" s="69"/>
      <c r="S32" s="49"/>
      <c r="T32" s="49"/>
    </row>
    <row r="33" spans="1:26">
      <c r="A33" s="134" t="s">
        <v>319</v>
      </c>
      <c r="B33" s="27" t="s">
        <v>320</v>
      </c>
      <c r="C33" s="67">
        <v>5</v>
      </c>
      <c r="D33" s="8" t="s">
        <v>321</v>
      </c>
      <c r="E33" s="67" t="s">
        <v>2138</v>
      </c>
      <c r="F33" s="87">
        <v>15.7</v>
      </c>
      <c r="G33" s="87">
        <v>15.7</v>
      </c>
      <c r="H33" s="87">
        <v>23.7</v>
      </c>
      <c r="I33" s="67">
        <v>33</v>
      </c>
      <c r="J33" s="133">
        <v>35</v>
      </c>
      <c r="K33" s="162">
        <v>38.65</v>
      </c>
      <c r="L33" s="67">
        <v>33</v>
      </c>
      <c r="M33" s="16">
        <v>153.834</v>
      </c>
      <c r="N33" s="25">
        <v>160</v>
      </c>
      <c r="O33" s="25">
        <v>186.9</v>
      </c>
      <c r="P33" s="394">
        <v>182.8</v>
      </c>
      <c r="Q33" s="27"/>
      <c r="R33" s="69"/>
      <c r="S33" s="49"/>
      <c r="T33" s="49"/>
    </row>
    <row r="34" spans="1:26">
      <c r="A34" s="134" t="s">
        <v>322</v>
      </c>
      <c r="B34" s="27" t="s">
        <v>323</v>
      </c>
      <c r="C34" s="67">
        <v>5</v>
      </c>
      <c r="D34" s="8" t="s">
        <v>324</v>
      </c>
      <c r="E34" s="67" t="s">
        <v>2138</v>
      </c>
      <c r="F34" s="87">
        <v>256</v>
      </c>
      <c r="G34" s="87">
        <v>256</v>
      </c>
      <c r="H34" s="87">
        <v>254</v>
      </c>
      <c r="I34" s="67">
        <v>125</v>
      </c>
      <c r="J34" s="87">
        <v>165.5</v>
      </c>
      <c r="K34" s="87">
        <v>189.50945299999998</v>
      </c>
      <c r="L34" s="67">
        <v>171.5</v>
      </c>
      <c r="M34" s="16">
        <v>140</v>
      </c>
      <c r="N34" s="8">
        <v>119.1</v>
      </c>
      <c r="O34" s="25">
        <v>153</v>
      </c>
      <c r="P34" s="350" t="s">
        <v>2139</v>
      </c>
      <c r="Q34" s="27"/>
      <c r="R34" s="69"/>
      <c r="S34" s="49"/>
      <c r="T34" s="49"/>
    </row>
    <row r="35" spans="1:26">
      <c r="A35" s="134" t="s">
        <v>325</v>
      </c>
      <c r="B35" s="27" t="s">
        <v>326</v>
      </c>
      <c r="C35" s="67">
        <v>5</v>
      </c>
      <c r="D35" s="8" t="s">
        <v>327</v>
      </c>
      <c r="E35" s="67" t="s">
        <v>2138</v>
      </c>
      <c r="F35" s="87">
        <v>21</v>
      </c>
      <c r="G35" s="87">
        <v>21</v>
      </c>
      <c r="H35" s="87">
        <v>22</v>
      </c>
      <c r="I35" s="67">
        <v>20</v>
      </c>
      <c r="J35" s="87">
        <v>20</v>
      </c>
      <c r="K35" s="67">
        <v>9</v>
      </c>
      <c r="L35" s="67">
        <v>8.3000000000000007</v>
      </c>
      <c r="M35" s="16">
        <v>5</v>
      </c>
      <c r="N35" s="8">
        <v>1.2</v>
      </c>
      <c r="O35" s="25">
        <v>2</v>
      </c>
      <c r="P35" s="350" t="s">
        <v>2139</v>
      </c>
      <c r="Q35" s="27"/>
      <c r="R35" s="69"/>
      <c r="S35" s="49"/>
      <c r="T35" s="49"/>
    </row>
    <row r="36" spans="1:26">
      <c r="A36" s="134" t="s">
        <v>328</v>
      </c>
      <c r="B36" s="27" t="s">
        <v>329</v>
      </c>
      <c r="C36" s="67">
        <v>5</v>
      </c>
      <c r="D36" s="8" t="s">
        <v>330</v>
      </c>
      <c r="E36" s="67" t="s">
        <v>2138</v>
      </c>
      <c r="F36" s="87">
        <v>169.2</v>
      </c>
      <c r="G36" s="87">
        <v>169.2</v>
      </c>
      <c r="H36" s="87">
        <v>204.2</v>
      </c>
      <c r="I36" s="67">
        <v>208.9</v>
      </c>
      <c r="J36" s="67">
        <v>204.2</v>
      </c>
      <c r="K36" s="87">
        <v>203.63200000000001</v>
      </c>
      <c r="L36" s="87">
        <v>204.12100000000001</v>
      </c>
      <c r="M36" s="16">
        <v>360</v>
      </c>
      <c r="N36" s="8">
        <v>335.8</v>
      </c>
      <c r="O36" s="8">
        <v>403.1</v>
      </c>
      <c r="P36" s="394">
        <v>428.8</v>
      </c>
      <c r="Q36" s="27"/>
    </row>
    <row r="37" spans="1:26">
      <c r="A37" s="134" t="s">
        <v>331</v>
      </c>
      <c r="B37" s="27" t="s">
        <v>332</v>
      </c>
      <c r="C37" s="67">
        <v>5</v>
      </c>
      <c r="D37" s="8" t="s">
        <v>333</v>
      </c>
      <c r="E37" s="67" t="s">
        <v>2138</v>
      </c>
      <c r="F37" s="87">
        <v>261.7</v>
      </c>
      <c r="G37" s="87">
        <v>261.7</v>
      </c>
      <c r="H37" s="87">
        <v>568.5</v>
      </c>
      <c r="I37" s="67">
        <v>456.9</v>
      </c>
      <c r="J37" s="87">
        <v>662.4</v>
      </c>
      <c r="K37" s="67">
        <v>498.4</v>
      </c>
      <c r="L37" s="87">
        <v>503.887</v>
      </c>
      <c r="M37" s="16">
        <v>620.9</v>
      </c>
      <c r="N37" s="8">
        <v>677.3</v>
      </c>
      <c r="O37" s="8">
        <v>667.9</v>
      </c>
      <c r="P37" s="394">
        <v>646.1</v>
      </c>
      <c r="Q37" s="27"/>
    </row>
    <row r="38" spans="1:26">
      <c r="I38" s="67"/>
      <c r="L38" s="27"/>
      <c r="P38" s="351"/>
    </row>
    <row r="39" spans="1:26">
      <c r="A39" s="4" t="s">
        <v>334</v>
      </c>
      <c r="C39" s="67"/>
      <c r="D39" s="67"/>
      <c r="H39" s="55"/>
      <c r="I39" s="67"/>
      <c r="J39" s="67"/>
      <c r="K39" s="67"/>
      <c r="L39" s="67"/>
      <c r="M39" s="67"/>
      <c r="N39" s="67"/>
      <c r="O39" s="67"/>
      <c r="P39" s="351"/>
    </row>
    <row r="40" spans="1:26">
      <c r="A40" s="27" t="s">
        <v>335</v>
      </c>
      <c r="B40" s="75" t="s">
        <v>336</v>
      </c>
      <c r="C40" s="67"/>
      <c r="D40" s="8" t="s">
        <v>337</v>
      </c>
      <c r="E40" s="67" t="s">
        <v>2138</v>
      </c>
      <c r="F40" s="67" t="s">
        <v>2138</v>
      </c>
      <c r="G40" s="67" t="s">
        <v>2138</v>
      </c>
      <c r="H40" s="67" t="s">
        <v>2138</v>
      </c>
      <c r="I40" s="67" t="s">
        <v>2138</v>
      </c>
      <c r="J40" s="67">
        <v>482</v>
      </c>
      <c r="K40" s="67">
        <v>495</v>
      </c>
      <c r="L40" s="67">
        <v>498</v>
      </c>
      <c r="M40" s="8">
        <v>497</v>
      </c>
      <c r="N40" s="8">
        <v>509</v>
      </c>
      <c r="O40" s="8">
        <v>480</v>
      </c>
      <c r="P40" s="354">
        <v>473</v>
      </c>
      <c r="Y40" s="54"/>
      <c r="Z40" s="54"/>
    </row>
    <row r="41" spans="1:26">
      <c r="A41" s="134" t="s">
        <v>338</v>
      </c>
      <c r="B41" s="27" t="s">
        <v>339</v>
      </c>
      <c r="C41" s="67"/>
      <c r="D41" s="8" t="s">
        <v>340</v>
      </c>
      <c r="E41" s="27">
        <v>230</v>
      </c>
      <c r="F41" s="27">
        <v>222</v>
      </c>
      <c r="G41" s="27">
        <v>216</v>
      </c>
      <c r="H41" s="55">
        <v>212</v>
      </c>
      <c r="I41" s="67">
        <v>207</v>
      </c>
      <c r="J41" s="67">
        <v>201</v>
      </c>
      <c r="K41" s="67">
        <v>189</v>
      </c>
      <c r="L41" s="67">
        <v>183</v>
      </c>
      <c r="M41" s="8">
        <v>178</v>
      </c>
      <c r="N41" s="8">
        <v>171</v>
      </c>
      <c r="O41" s="8">
        <v>164</v>
      </c>
      <c r="P41" s="354">
        <v>155</v>
      </c>
      <c r="Y41" s="54"/>
      <c r="Z41" s="54"/>
    </row>
    <row r="42" spans="1:26">
      <c r="I42" s="67"/>
      <c r="P42" s="351"/>
      <c r="Y42" s="54"/>
      <c r="Z42" s="54"/>
    </row>
    <row r="43" spans="1:26">
      <c r="A43" s="4" t="s">
        <v>341</v>
      </c>
      <c r="C43" s="8"/>
      <c r="D43" s="8"/>
      <c r="H43" s="55"/>
      <c r="I43" s="67"/>
      <c r="J43" s="8"/>
      <c r="K43" s="8"/>
      <c r="L43" s="8"/>
      <c r="M43" s="8"/>
      <c r="N43" s="8"/>
      <c r="O43" s="8"/>
      <c r="P43" s="351"/>
      <c r="Y43" s="54"/>
      <c r="Z43" s="54"/>
    </row>
    <row r="44" spans="1:26">
      <c r="A44" s="5" t="s">
        <v>342</v>
      </c>
      <c r="B44" s="5" t="s">
        <v>343</v>
      </c>
      <c r="C44" s="8"/>
      <c r="D44" s="8" t="s">
        <v>344</v>
      </c>
      <c r="E44" s="193">
        <v>2065</v>
      </c>
      <c r="F44" s="193">
        <v>2548</v>
      </c>
      <c r="G44" s="193">
        <v>3409</v>
      </c>
      <c r="H44" s="242">
        <v>5941</v>
      </c>
      <c r="I44" s="162">
        <v>20120</v>
      </c>
      <c r="J44" s="162">
        <v>10662</v>
      </c>
      <c r="K44" s="162">
        <v>8185</v>
      </c>
      <c r="L44" s="202">
        <v>11553</v>
      </c>
      <c r="M44" s="202">
        <v>4256</v>
      </c>
      <c r="N44" s="19">
        <v>2839</v>
      </c>
      <c r="O44" s="19">
        <v>-2766</v>
      </c>
      <c r="P44" s="388">
        <v>4479</v>
      </c>
      <c r="Y44" s="57"/>
      <c r="Z44" s="57"/>
    </row>
    <row r="45" spans="1:26">
      <c r="A45" s="20" t="s">
        <v>345</v>
      </c>
      <c r="B45" s="5" t="s">
        <v>346</v>
      </c>
      <c r="C45" s="8"/>
      <c r="D45" s="8" t="s">
        <v>347</v>
      </c>
      <c r="E45" s="193">
        <v>3008</v>
      </c>
      <c r="F45" s="193">
        <v>3154</v>
      </c>
      <c r="G45" s="193">
        <v>3335.0120000000002</v>
      </c>
      <c r="H45" s="243">
        <v>3646</v>
      </c>
      <c r="I45" s="162">
        <v>3881</v>
      </c>
      <c r="J45" s="162">
        <v>4079</v>
      </c>
      <c r="K45" s="162">
        <v>4212</v>
      </c>
      <c r="L45" s="202">
        <v>4549.2359999999999</v>
      </c>
      <c r="M45" s="202">
        <v>4628</v>
      </c>
      <c r="N45" s="19">
        <v>4752</v>
      </c>
      <c r="O45" s="19">
        <v>4835</v>
      </c>
      <c r="P45" s="388">
        <v>4845</v>
      </c>
      <c r="Y45" s="54"/>
      <c r="Z45" s="54"/>
    </row>
    <row r="46" spans="1:26">
      <c r="A46" s="134" t="s">
        <v>348</v>
      </c>
      <c r="B46" s="75" t="s">
        <v>349</v>
      </c>
      <c r="C46" s="8"/>
      <c r="D46" s="8" t="s">
        <v>350</v>
      </c>
      <c r="E46" s="67" t="s">
        <v>2140</v>
      </c>
      <c r="F46" s="67" t="s">
        <v>2140</v>
      </c>
      <c r="G46" s="67" t="s">
        <v>2140</v>
      </c>
      <c r="H46" s="67" t="s">
        <v>2140</v>
      </c>
      <c r="I46" s="67" t="s">
        <v>2140</v>
      </c>
      <c r="J46" s="19">
        <v>87992.309227999998</v>
      </c>
      <c r="K46" s="19">
        <v>98827.6851844013</v>
      </c>
      <c r="L46" s="19">
        <v>108508.29627799999</v>
      </c>
      <c r="M46" s="19">
        <v>113580</v>
      </c>
      <c r="N46" s="19">
        <v>117186</v>
      </c>
      <c r="O46" s="19">
        <v>114865.813994121</v>
      </c>
      <c r="P46" s="389">
        <v>119436</v>
      </c>
      <c r="Y46" s="54"/>
      <c r="Z46" s="54"/>
    </row>
    <row r="47" spans="1:26">
      <c r="A47" s="134" t="s">
        <v>351</v>
      </c>
      <c r="B47" s="5" t="s">
        <v>352</v>
      </c>
      <c r="C47" s="8"/>
      <c r="D47" s="8" t="s">
        <v>353</v>
      </c>
      <c r="E47" s="67" t="s">
        <v>2140</v>
      </c>
      <c r="F47" s="67" t="s">
        <v>2140</v>
      </c>
      <c r="G47" s="67" t="s">
        <v>2140</v>
      </c>
      <c r="H47" s="67" t="s">
        <v>2140</v>
      </c>
      <c r="I47" s="67" t="s">
        <v>2140</v>
      </c>
      <c r="J47" s="162">
        <v>83974.026276387507</v>
      </c>
      <c r="K47" s="162">
        <v>94642.066211651298</v>
      </c>
      <c r="L47" s="202">
        <v>103484.821056774</v>
      </c>
      <c r="M47" s="202">
        <v>107538.19981799999</v>
      </c>
      <c r="N47" s="19">
        <v>110062</v>
      </c>
      <c r="O47" s="19">
        <v>107093.693319121</v>
      </c>
      <c r="P47" s="388">
        <v>111190</v>
      </c>
    </row>
    <row r="48" spans="1:26">
      <c r="A48" s="20" t="s">
        <v>354</v>
      </c>
      <c r="B48" s="5" t="s">
        <v>355</v>
      </c>
      <c r="C48" s="8"/>
      <c r="D48" s="8" t="s">
        <v>356</v>
      </c>
      <c r="E48" s="193">
        <v>801</v>
      </c>
      <c r="F48" s="193">
        <v>803</v>
      </c>
      <c r="G48" s="193">
        <v>823</v>
      </c>
      <c r="H48" s="243">
        <v>843</v>
      </c>
      <c r="I48" s="162">
        <v>865</v>
      </c>
      <c r="J48" s="162">
        <v>894</v>
      </c>
      <c r="K48" s="162">
        <v>907</v>
      </c>
      <c r="L48" s="202">
        <v>932.12372300000004</v>
      </c>
      <c r="M48" s="202">
        <v>965</v>
      </c>
      <c r="N48" s="19">
        <v>996</v>
      </c>
      <c r="O48" s="19">
        <v>1020</v>
      </c>
      <c r="P48" s="390">
        <v>1044</v>
      </c>
      <c r="R48" s="49"/>
      <c r="S48" s="51"/>
      <c r="T48" s="51"/>
      <c r="U48" s="50"/>
      <c r="V48" s="50"/>
      <c r="W48" s="49"/>
    </row>
    <row r="49" spans="1:17">
      <c r="A49" s="27" t="s">
        <v>357</v>
      </c>
      <c r="B49" s="5" t="s">
        <v>358</v>
      </c>
      <c r="C49" s="8"/>
      <c r="D49" s="8" t="s">
        <v>359</v>
      </c>
      <c r="E49" s="193">
        <v>671728</v>
      </c>
      <c r="F49" s="193">
        <v>760585</v>
      </c>
      <c r="G49" s="193">
        <v>858587</v>
      </c>
      <c r="H49" s="194">
        <v>984592</v>
      </c>
      <c r="I49" s="162">
        <v>1101593</v>
      </c>
      <c r="J49" s="162">
        <v>1219539</v>
      </c>
      <c r="K49" s="162">
        <v>1349747</v>
      </c>
      <c r="L49" s="202">
        <v>1463325</v>
      </c>
      <c r="M49" s="202">
        <v>1546000</v>
      </c>
      <c r="N49" s="19">
        <v>1624443</v>
      </c>
      <c r="O49" s="19">
        <v>1682956</v>
      </c>
      <c r="P49" s="390">
        <v>1742751</v>
      </c>
    </row>
    <row r="50" spans="1:17">
      <c r="A50" s="27" t="s">
        <v>360</v>
      </c>
      <c r="B50" s="5" t="s">
        <v>361</v>
      </c>
      <c r="C50" s="8"/>
      <c r="D50" s="8" t="s">
        <v>362</v>
      </c>
      <c r="E50" s="193">
        <v>1524</v>
      </c>
      <c r="F50" s="193">
        <v>1560</v>
      </c>
      <c r="G50" s="193">
        <v>1475</v>
      </c>
      <c r="H50" s="194">
        <v>1160</v>
      </c>
      <c r="I50" s="162">
        <v>1464</v>
      </c>
      <c r="J50" s="162">
        <v>1673</v>
      </c>
      <c r="K50" s="162">
        <v>1764</v>
      </c>
      <c r="L50" s="202">
        <v>2131.5705029999999</v>
      </c>
      <c r="M50" s="202">
        <v>2352</v>
      </c>
      <c r="N50" s="19">
        <v>2701</v>
      </c>
      <c r="O50" s="19">
        <v>2972</v>
      </c>
      <c r="P50" s="390">
        <v>3428</v>
      </c>
    </row>
    <row r="51" spans="1:17">
      <c r="A51" s="27" t="s">
        <v>363</v>
      </c>
      <c r="B51" s="5" t="s">
        <v>364</v>
      </c>
      <c r="C51" s="8"/>
      <c r="D51" s="8" t="s">
        <v>365</v>
      </c>
      <c r="E51" s="244">
        <v>1552.2</v>
      </c>
      <c r="F51" s="244">
        <v>1708</v>
      </c>
      <c r="G51" s="244">
        <v>1728.9</v>
      </c>
      <c r="H51" s="194">
        <v>1380.2</v>
      </c>
      <c r="I51" s="162">
        <v>1723</v>
      </c>
      <c r="J51" s="162">
        <v>1940</v>
      </c>
      <c r="K51" s="162">
        <v>1990</v>
      </c>
      <c r="L51" s="202">
        <v>2390.2245640000001</v>
      </c>
      <c r="M51" s="202">
        <v>2634</v>
      </c>
      <c r="N51" s="19">
        <v>3005</v>
      </c>
      <c r="O51" s="19">
        <v>3284</v>
      </c>
      <c r="P51" s="388">
        <v>3788</v>
      </c>
    </row>
    <row r="52" spans="1:17">
      <c r="A52" s="20" t="s">
        <v>366</v>
      </c>
      <c r="B52" s="5" t="s">
        <v>367</v>
      </c>
      <c r="C52" s="8"/>
      <c r="D52" s="8" t="s">
        <v>368</v>
      </c>
      <c r="E52" s="193">
        <v>2106</v>
      </c>
      <c r="F52" s="193">
        <v>2649</v>
      </c>
      <c r="G52" s="193">
        <v>3160</v>
      </c>
      <c r="H52" s="243">
        <v>4313</v>
      </c>
      <c r="I52" s="162">
        <v>5423</v>
      </c>
      <c r="J52" s="162">
        <v>6134</v>
      </c>
      <c r="K52" s="162">
        <v>6842</v>
      </c>
      <c r="L52" s="202">
        <v>6514.2359330000008</v>
      </c>
      <c r="M52" s="202">
        <v>7271</v>
      </c>
      <c r="N52" s="19">
        <v>8165</v>
      </c>
      <c r="O52" s="19">
        <v>9063</v>
      </c>
      <c r="P52" s="390">
        <v>9894</v>
      </c>
    </row>
    <row r="53" spans="1:17">
      <c r="A53" s="20" t="s">
        <v>369</v>
      </c>
      <c r="B53" s="5" t="s">
        <v>370</v>
      </c>
      <c r="C53" s="8"/>
      <c r="D53" s="8" t="s">
        <v>371</v>
      </c>
      <c r="E53" s="193">
        <v>1440</v>
      </c>
      <c r="F53" s="193">
        <v>1819</v>
      </c>
      <c r="G53" s="193">
        <v>1943.5</v>
      </c>
      <c r="H53" s="243">
        <v>2040</v>
      </c>
      <c r="I53" s="162">
        <v>2673</v>
      </c>
      <c r="J53" s="162">
        <v>3197</v>
      </c>
      <c r="K53" s="162">
        <v>3684</v>
      </c>
      <c r="L53" s="202">
        <v>4166.7325166999999</v>
      </c>
      <c r="M53" s="202">
        <v>4424</v>
      </c>
      <c r="N53" s="19">
        <v>4713</v>
      </c>
      <c r="O53" s="19">
        <v>5089</v>
      </c>
      <c r="P53" s="390">
        <v>5361</v>
      </c>
    </row>
    <row r="54" spans="1:17">
      <c r="D54" s="8"/>
      <c r="E54" s="194"/>
      <c r="F54" s="194"/>
      <c r="G54" s="194"/>
      <c r="H54" s="194"/>
      <c r="I54" s="162"/>
      <c r="J54" s="194"/>
      <c r="K54" s="194"/>
      <c r="L54" s="194"/>
      <c r="P54" s="351"/>
    </row>
    <row r="55" spans="1:17">
      <c r="A55" s="4" t="s">
        <v>372</v>
      </c>
      <c r="C55" s="8"/>
      <c r="E55" s="196"/>
      <c r="F55" s="196"/>
      <c r="G55" s="196"/>
      <c r="H55" s="196"/>
      <c r="I55" s="162"/>
      <c r="J55" s="196"/>
      <c r="K55" s="196"/>
      <c r="L55" s="196"/>
      <c r="M55" s="8"/>
      <c r="N55" s="8"/>
      <c r="O55" s="8"/>
      <c r="P55" s="351"/>
      <c r="Q55" s="59"/>
    </row>
    <row r="56" spans="1:17">
      <c r="A56" s="5" t="s">
        <v>373</v>
      </c>
      <c r="B56" s="5" t="s">
        <v>374</v>
      </c>
      <c r="C56" s="8">
        <v>1</v>
      </c>
      <c r="D56" s="8" t="s">
        <v>375</v>
      </c>
      <c r="E56" s="196">
        <v>105</v>
      </c>
      <c r="F56" s="196">
        <v>106</v>
      </c>
      <c r="G56" s="196">
        <v>111</v>
      </c>
      <c r="H56" s="196">
        <v>115</v>
      </c>
      <c r="I56" s="162">
        <v>118</v>
      </c>
      <c r="J56" s="162">
        <v>121</v>
      </c>
      <c r="K56" s="162">
        <v>124</v>
      </c>
      <c r="L56" s="202">
        <v>133</v>
      </c>
      <c r="M56" s="8">
        <v>139</v>
      </c>
      <c r="N56" s="8">
        <v>141</v>
      </c>
      <c r="O56" s="8">
        <v>145</v>
      </c>
      <c r="P56" s="390">
        <v>152</v>
      </c>
    </row>
    <row r="57" spans="1:17">
      <c r="A57" s="20" t="s">
        <v>376</v>
      </c>
      <c r="B57" s="5" t="s">
        <v>377</v>
      </c>
      <c r="C57" s="67">
        <v>1</v>
      </c>
      <c r="D57" s="8" t="s">
        <v>378</v>
      </c>
      <c r="E57" s="196">
        <v>94</v>
      </c>
      <c r="F57" s="196">
        <v>91</v>
      </c>
      <c r="G57" s="196">
        <v>89</v>
      </c>
      <c r="H57" s="196">
        <v>94</v>
      </c>
      <c r="I57" s="162">
        <v>98</v>
      </c>
      <c r="J57" s="162">
        <v>103</v>
      </c>
      <c r="K57" s="162">
        <v>104</v>
      </c>
      <c r="L57" s="202">
        <v>107</v>
      </c>
      <c r="M57" s="8">
        <v>108</v>
      </c>
      <c r="N57" s="8">
        <v>110</v>
      </c>
      <c r="O57" s="8">
        <v>113</v>
      </c>
      <c r="P57" s="390">
        <v>118</v>
      </c>
    </row>
    <row r="58" spans="1:17">
      <c r="A58" s="20" t="s">
        <v>379</v>
      </c>
      <c r="B58" s="5" t="s">
        <v>380</v>
      </c>
      <c r="C58" s="67" t="s">
        <v>2223</v>
      </c>
      <c r="D58" s="8" t="s">
        <v>381</v>
      </c>
      <c r="E58" s="196">
        <v>2029</v>
      </c>
      <c r="F58" s="196">
        <v>1953</v>
      </c>
      <c r="G58" s="196">
        <v>1909</v>
      </c>
      <c r="H58" s="196">
        <v>1989</v>
      </c>
      <c r="I58" s="162">
        <v>2066</v>
      </c>
      <c r="J58" s="162">
        <v>2103</v>
      </c>
      <c r="K58" s="162">
        <v>2145</v>
      </c>
      <c r="L58" s="202">
        <v>2157</v>
      </c>
      <c r="M58" s="202">
        <v>2219</v>
      </c>
      <c r="N58" s="202">
        <v>2193</v>
      </c>
      <c r="O58" s="202">
        <v>2238</v>
      </c>
      <c r="P58" s="388">
        <v>2242</v>
      </c>
    </row>
    <row r="59" spans="1:17">
      <c r="A59" s="20" t="s">
        <v>382</v>
      </c>
      <c r="B59" s="5" t="s">
        <v>383</v>
      </c>
      <c r="C59" s="67" t="s">
        <v>2224</v>
      </c>
      <c r="D59" s="8" t="s">
        <v>384</v>
      </c>
      <c r="E59" s="196">
        <v>10450</v>
      </c>
      <c r="F59" s="196">
        <v>9805</v>
      </c>
      <c r="G59" s="196">
        <v>9827</v>
      </c>
      <c r="H59" s="196">
        <v>10345</v>
      </c>
      <c r="I59" s="162">
        <v>10429</v>
      </c>
      <c r="J59" s="162">
        <v>11007</v>
      </c>
      <c r="K59" s="162">
        <v>11102</v>
      </c>
      <c r="L59" s="202">
        <v>11350</v>
      </c>
      <c r="M59" s="202">
        <v>11674</v>
      </c>
      <c r="N59" s="202">
        <v>11869</v>
      </c>
      <c r="O59" s="202">
        <v>11982</v>
      </c>
      <c r="P59" s="388">
        <v>12076</v>
      </c>
    </row>
    <row r="60" spans="1:17">
      <c r="D60" s="27"/>
      <c r="E60" s="194"/>
      <c r="F60" s="194"/>
      <c r="G60" s="194"/>
      <c r="H60" s="194"/>
      <c r="I60" s="162"/>
      <c r="J60" s="194"/>
      <c r="K60" s="194"/>
      <c r="L60" s="194"/>
      <c r="P60" s="351"/>
    </row>
    <row r="61" spans="1:17">
      <c r="A61" s="4" t="s">
        <v>385</v>
      </c>
      <c r="B61" s="27"/>
      <c r="C61" s="27"/>
      <c r="E61" s="194"/>
      <c r="F61" s="194"/>
      <c r="G61" s="194"/>
      <c r="H61" s="194"/>
      <c r="I61" s="162"/>
      <c r="J61" s="153"/>
      <c r="K61" s="153"/>
      <c r="L61" s="153"/>
      <c r="M61" s="27"/>
      <c r="N61" s="27"/>
      <c r="O61" s="27"/>
      <c r="P61" s="351"/>
    </row>
    <row r="62" spans="1:17">
      <c r="A62" s="5" t="s">
        <v>386</v>
      </c>
      <c r="B62" s="27" t="s">
        <v>387</v>
      </c>
      <c r="C62" s="27"/>
      <c r="D62" s="8" t="s">
        <v>388</v>
      </c>
      <c r="E62" s="67" t="s">
        <v>2140</v>
      </c>
      <c r="F62" s="67" t="s">
        <v>2140</v>
      </c>
      <c r="G62" s="196">
        <v>2923</v>
      </c>
      <c r="H62" s="196">
        <v>2997</v>
      </c>
      <c r="I62" s="162">
        <v>2773</v>
      </c>
      <c r="J62" s="162">
        <v>2687</v>
      </c>
      <c r="K62" s="162">
        <v>2733</v>
      </c>
      <c r="L62" s="202">
        <v>2545</v>
      </c>
      <c r="M62" s="202">
        <v>2484</v>
      </c>
      <c r="N62" s="202">
        <v>2471</v>
      </c>
      <c r="O62" s="202">
        <v>2467</v>
      </c>
      <c r="P62" s="390">
        <v>2415</v>
      </c>
    </row>
    <row r="63" spans="1:17">
      <c r="A63" s="27" t="s">
        <v>389</v>
      </c>
      <c r="B63" s="27" t="s">
        <v>390</v>
      </c>
      <c r="C63" s="27"/>
      <c r="D63" s="8" t="s">
        <v>391</v>
      </c>
      <c r="E63" s="67" t="s">
        <v>2140</v>
      </c>
      <c r="F63" s="67" t="s">
        <v>2140</v>
      </c>
      <c r="G63" s="196">
        <v>1346</v>
      </c>
      <c r="H63" s="196">
        <v>1304</v>
      </c>
      <c r="I63" s="162">
        <v>1216</v>
      </c>
      <c r="J63" s="162">
        <v>1180</v>
      </c>
      <c r="K63" s="162">
        <v>1154</v>
      </c>
      <c r="L63" s="202">
        <v>1120</v>
      </c>
      <c r="M63" s="202">
        <v>1086</v>
      </c>
      <c r="N63" s="202">
        <v>1051</v>
      </c>
      <c r="O63" s="202">
        <v>1009</v>
      </c>
      <c r="P63" s="390">
        <v>947</v>
      </c>
    </row>
    <row r="64" spans="1:17">
      <c r="A64" s="5" t="s">
        <v>392</v>
      </c>
      <c r="B64" s="27" t="s">
        <v>393</v>
      </c>
      <c r="C64" s="27"/>
      <c r="D64" s="8" t="s">
        <v>394</v>
      </c>
      <c r="E64" s="67" t="s">
        <v>2140</v>
      </c>
      <c r="F64" s="67" t="s">
        <v>2140</v>
      </c>
      <c r="G64" s="196">
        <v>1577</v>
      </c>
      <c r="H64" s="196">
        <v>1693</v>
      </c>
      <c r="I64" s="162">
        <v>1557</v>
      </c>
      <c r="J64" s="162">
        <v>1507</v>
      </c>
      <c r="K64" s="162">
        <v>1579</v>
      </c>
      <c r="L64" s="202">
        <v>1425</v>
      </c>
      <c r="M64" s="202">
        <v>1398</v>
      </c>
      <c r="N64" s="202">
        <v>1420</v>
      </c>
      <c r="O64" s="202">
        <v>1458</v>
      </c>
      <c r="P64" s="390">
        <v>1468</v>
      </c>
    </row>
    <row r="65" spans="1:16">
      <c r="A65" s="5" t="s">
        <v>395</v>
      </c>
      <c r="B65" s="27" t="s">
        <v>396</v>
      </c>
      <c r="C65" s="27"/>
      <c r="D65" s="8" t="s">
        <v>397</v>
      </c>
      <c r="E65" s="67" t="s">
        <v>2140</v>
      </c>
      <c r="F65" s="67" t="s">
        <v>2140</v>
      </c>
      <c r="G65" s="8">
        <v>2.6</v>
      </c>
      <c r="H65" s="8">
        <v>2.8</v>
      </c>
      <c r="I65" s="67">
        <v>2.6</v>
      </c>
      <c r="J65" s="87">
        <v>2.673</v>
      </c>
      <c r="K65" s="67">
        <v>2.6</v>
      </c>
      <c r="L65" s="234">
        <v>2.5539999999999998</v>
      </c>
      <c r="M65" s="234">
        <v>2.6</v>
      </c>
      <c r="N65" s="202">
        <v>2.4</v>
      </c>
      <c r="O65" s="202">
        <v>2.5</v>
      </c>
      <c r="P65" s="390">
        <v>2.5</v>
      </c>
    </row>
    <row r="66" spans="1:16">
      <c r="A66" s="5" t="s">
        <v>398</v>
      </c>
      <c r="B66" s="27" t="s">
        <v>399</v>
      </c>
      <c r="C66" s="27"/>
      <c r="D66" s="8" t="s">
        <v>400</v>
      </c>
      <c r="E66" s="67" t="s">
        <v>2140</v>
      </c>
      <c r="F66" s="67" t="s">
        <v>2140</v>
      </c>
      <c r="G66" s="8">
        <v>0.5</v>
      </c>
      <c r="H66" s="8">
        <v>0.7</v>
      </c>
      <c r="I66" s="67">
        <v>0.8</v>
      </c>
      <c r="J66" s="87">
        <v>0.77500000000000002</v>
      </c>
      <c r="K66" s="67">
        <v>0.8</v>
      </c>
      <c r="L66" s="234">
        <v>0.72399999999999998</v>
      </c>
      <c r="M66" s="234">
        <v>0.8</v>
      </c>
      <c r="N66" s="202">
        <v>0.8</v>
      </c>
      <c r="O66" s="202">
        <v>0.8</v>
      </c>
      <c r="P66" s="390">
        <v>0.7</v>
      </c>
    </row>
    <row r="67" spans="1:16">
      <c r="A67" s="5" t="s">
        <v>401</v>
      </c>
      <c r="B67" s="75" t="s">
        <v>402</v>
      </c>
      <c r="C67" s="27"/>
      <c r="D67" s="8" t="s">
        <v>403</v>
      </c>
      <c r="E67" s="67" t="s">
        <v>2140</v>
      </c>
      <c r="F67" s="67" t="s">
        <v>2140</v>
      </c>
      <c r="G67" s="162">
        <v>111</v>
      </c>
      <c r="H67" s="162">
        <v>116</v>
      </c>
      <c r="I67" s="162">
        <v>129</v>
      </c>
      <c r="J67" s="162">
        <v>138</v>
      </c>
      <c r="K67" s="162">
        <v>137</v>
      </c>
      <c r="L67" s="202">
        <v>137</v>
      </c>
      <c r="M67" s="202">
        <v>157</v>
      </c>
      <c r="N67" s="202">
        <v>143</v>
      </c>
      <c r="O67" s="202">
        <v>152.36232099999998</v>
      </c>
      <c r="P67" s="390">
        <v>153</v>
      </c>
    </row>
    <row r="68" spans="1:16">
      <c r="A68" s="5" t="s">
        <v>404</v>
      </c>
      <c r="B68" s="27" t="s">
        <v>405</v>
      </c>
      <c r="C68" s="27"/>
      <c r="D68" s="8" t="s">
        <v>406</v>
      </c>
      <c r="E68" s="67" t="s">
        <v>2140</v>
      </c>
      <c r="F68" s="67" t="s">
        <v>2140</v>
      </c>
      <c r="G68" s="196">
        <v>6057</v>
      </c>
      <c r="H68" s="196">
        <v>5732</v>
      </c>
      <c r="I68" s="162">
        <v>5208</v>
      </c>
      <c r="J68" s="162">
        <v>5237</v>
      </c>
      <c r="K68" s="162">
        <v>5277</v>
      </c>
      <c r="L68" s="202">
        <v>5357</v>
      </c>
      <c r="M68" s="202">
        <v>5496</v>
      </c>
      <c r="N68" s="202">
        <v>5594</v>
      </c>
      <c r="O68" s="202">
        <v>5500.2836930000003</v>
      </c>
      <c r="P68" s="390">
        <v>5464</v>
      </c>
    </row>
    <row r="69" spans="1:16">
      <c r="A69" s="5" t="s">
        <v>407</v>
      </c>
      <c r="B69" s="27" t="s">
        <v>408</v>
      </c>
      <c r="C69" s="27"/>
      <c r="D69" s="8" t="s">
        <v>409</v>
      </c>
      <c r="E69" s="67" t="s">
        <v>2140</v>
      </c>
      <c r="F69" s="67" t="s">
        <v>2140</v>
      </c>
      <c r="G69" s="196">
        <v>399</v>
      </c>
      <c r="H69" s="196">
        <v>415</v>
      </c>
      <c r="I69" s="162">
        <v>402</v>
      </c>
      <c r="J69" s="162">
        <v>398</v>
      </c>
      <c r="K69" s="162">
        <v>394</v>
      </c>
      <c r="L69" s="202">
        <v>392</v>
      </c>
      <c r="M69" s="202">
        <v>370</v>
      </c>
      <c r="N69" s="202">
        <v>371</v>
      </c>
      <c r="O69" s="202">
        <v>367.85900000000004</v>
      </c>
      <c r="P69" s="390">
        <v>358</v>
      </c>
    </row>
    <row r="70" spans="1:16">
      <c r="A70" s="5" t="s">
        <v>410</v>
      </c>
      <c r="B70" s="27" t="s">
        <v>411</v>
      </c>
      <c r="C70" s="27"/>
      <c r="D70" s="8" t="s">
        <v>412</v>
      </c>
      <c r="E70" s="67" t="s">
        <v>2140</v>
      </c>
      <c r="F70" s="67" t="s">
        <v>2140</v>
      </c>
      <c r="G70" s="196">
        <v>55</v>
      </c>
      <c r="H70" s="196">
        <v>59</v>
      </c>
      <c r="I70" s="162">
        <v>57</v>
      </c>
      <c r="J70" s="162">
        <v>56</v>
      </c>
      <c r="K70" s="162">
        <v>56</v>
      </c>
      <c r="L70" s="202">
        <v>63</v>
      </c>
      <c r="M70" s="202">
        <v>64</v>
      </c>
      <c r="N70" s="202">
        <v>61</v>
      </c>
      <c r="O70" s="202">
        <v>63.567</v>
      </c>
      <c r="P70" s="390">
        <v>61</v>
      </c>
    </row>
    <row r="71" spans="1:16">
      <c r="A71" s="5" t="s">
        <v>413</v>
      </c>
      <c r="B71" s="27" t="s">
        <v>414</v>
      </c>
      <c r="C71" s="27"/>
      <c r="D71" s="8" t="s">
        <v>415</v>
      </c>
      <c r="E71" s="67" t="s">
        <v>2140</v>
      </c>
      <c r="F71" s="67" t="s">
        <v>2140</v>
      </c>
      <c r="G71" s="196">
        <v>140</v>
      </c>
      <c r="H71" s="196">
        <v>160</v>
      </c>
      <c r="I71" s="162">
        <v>121</v>
      </c>
      <c r="J71" s="162">
        <v>167</v>
      </c>
      <c r="K71" s="162">
        <v>183</v>
      </c>
      <c r="L71" s="202">
        <v>177</v>
      </c>
      <c r="M71" s="202">
        <v>157</v>
      </c>
      <c r="N71" s="202">
        <v>189</v>
      </c>
      <c r="O71" s="202">
        <v>101.937</v>
      </c>
      <c r="P71" s="390">
        <v>141</v>
      </c>
    </row>
    <row r="72" spans="1:16">
      <c r="A72" s="5" t="s">
        <v>416</v>
      </c>
      <c r="B72" s="27" t="s">
        <v>417</v>
      </c>
      <c r="C72" s="27"/>
      <c r="D72" s="8" t="s">
        <v>418</v>
      </c>
      <c r="E72" s="67" t="s">
        <v>2140</v>
      </c>
      <c r="F72" s="67" t="s">
        <v>2140</v>
      </c>
      <c r="G72" s="196">
        <v>47</v>
      </c>
      <c r="H72" s="196">
        <v>50</v>
      </c>
      <c r="I72" s="162">
        <v>49</v>
      </c>
      <c r="J72" s="162">
        <v>44</v>
      </c>
      <c r="K72" s="162">
        <v>48</v>
      </c>
      <c r="L72" s="202">
        <v>54</v>
      </c>
      <c r="M72" s="202">
        <v>44</v>
      </c>
      <c r="N72" s="202">
        <v>42</v>
      </c>
      <c r="O72" s="202">
        <v>92</v>
      </c>
      <c r="P72" s="390">
        <v>57</v>
      </c>
    </row>
    <row r="73" spans="1:16">
      <c r="A73" s="5" t="s">
        <v>419</v>
      </c>
      <c r="B73" s="27" t="s">
        <v>420</v>
      </c>
      <c r="C73" s="27"/>
      <c r="D73" s="8" t="s">
        <v>421</v>
      </c>
      <c r="E73" s="67" t="s">
        <v>2140</v>
      </c>
      <c r="F73" s="67" t="s">
        <v>2140</v>
      </c>
      <c r="G73" s="8" t="s">
        <v>2141</v>
      </c>
      <c r="H73" s="8" t="s">
        <v>2142</v>
      </c>
      <c r="I73" s="67" t="s">
        <v>2142</v>
      </c>
      <c r="J73" s="67" t="s">
        <v>2142</v>
      </c>
      <c r="K73" s="67" t="s">
        <v>2143</v>
      </c>
      <c r="L73" s="67" t="s">
        <v>2143</v>
      </c>
      <c r="M73" s="67" t="s">
        <v>2144</v>
      </c>
      <c r="N73" s="8" t="s">
        <v>2145</v>
      </c>
      <c r="O73" s="8" t="s">
        <v>2146</v>
      </c>
      <c r="P73" s="347" t="s">
        <v>2147</v>
      </c>
    </row>
    <row r="74" spans="1:16">
      <c r="D74" s="27"/>
      <c r="E74" s="67"/>
      <c r="F74" s="8"/>
      <c r="I74" s="67"/>
      <c r="P74" s="351"/>
    </row>
    <row r="75" spans="1:16">
      <c r="A75" s="4" t="s">
        <v>422</v>
      </c>
      <c r="B75" s="27"/>
      <c r="C75" s="27"/>
      <c r="E75" s="67"/>
      <c r="F75" s="8"/>
      <c r="G75" s="8"/>
      <c r="H75" s="8"/>
      <c r="I75" s="67"/>
      <c r="J75" s="27"/>
      <c r="K75" s="27"/>
      <c r="L75" s="27"/>
      <c r="M75" s="27"/>
      <c r="N75" s="27"/>
      <c r="O75" s="27"/>
      <c r="P75" s="351"/>
    </row>
    <row r="76" spans="1:16">
      <c r="A76" s="5" t="s">
        <v>423</v>
      </c>
      <c r="B76" s="27" t="s">
        <v>424</v>
      </c>
      <c r="C76" s="27"/>
      <c r="D76" s="8" t="s">
        <v>425</v>
      </c>
      <c r="E76" s="67" t="s">
        <v>2140</v>
      </c>
      <c r="F76" s="67" t="s">
        <v>2140</v>
      </c>
      <c r="G76" s="196">
        <v>25000</v>
      </c>
      <c r="H76" s="196">
        <v>24000</v>
      </c>
      <c r="I76" s="162">
        <v>24000</v>
      </c>
      <c r="J76" s="162">
        <v>21935</v>
      </c>
      <c r="K76" s="162">
        <v>20901</v>
      </c>
      <c r="L76" s="202">
        <v>19200</v>
      </c>
      <c r="M76" s="19">
        <v>16768</v>
      </c>
      <c r="N76" s="19">
        <v>16092</v>
      </c>
      <c r="O76" s="19">
        <v>19080</v>
      </c>
      <c r="P76" s="390">
        <v>17038</v>
      </c>
    </row>
    <row r="77" spans="1:16">
      <c r="A77" s="5" t="s">
        <v>426</v>
      </c>
      <c r="B77" s="27" t="s">
        <v>427</v>
      </c>
      <c r="C77" s="27"/>
      <c r="D77" s="8" t="s">
        <v>428</v>
      </c>
      <c r="E77" s="67" t="s">
        <v>2140</v>
      </c>
      <c r="F77" s="67" t="s">
        <v>2140</v>
      </c>
      <c r="G77" s="196">
        <v>38200</v>
      </c>
      <c r="H77" s="196">
        <v>62000</v>
      </c>
      <c r="I77" s="162">
        <v>64431</v>
      </c>
      <c r="J77" s="162">
        <v>79121</v>
      </c>
      <c r="K77" s="162">
        <v>85455</v>
      </c>
      <c r="L77" s="202">
        <v>87073</v>
      </c>
      <c r="M77" s="19">
        <v>86884</v>
      </c>
      <c r="N77" s="19">
        <v>89075</v>
      </c>
      <c r="O77" s="19">
        <v>96891</v>
      </c>
      <c r="P77" s="390">
        <v>92492</v>
      </c>
    </row>
    <row r="78" spans="1:16">
      <c r="A78" s="5" t="s">
        <v>429</v>
      </c>
      <c r="B78" s="27" t="s">
        <v>430</v>
      </c>
      <c r="C78" s="27"/>
      <c r="D78" s="8" t="s">
        <v>431</v>
      </c>
      <c r="E78" s="67" t="s">
        <v>2140</v>
      </c>
      <c r="F78" s="67" t="s">
        <v>2140</v>
      </c>
      <c r="G78" s="196">
        <v>430</v>
      </c>
      <c r="H78" s="196">
        <v>450</v>
      </c>
      <c r="I78" s="162">
        <v>625</v>
      </c>
      <c r="J78" s="162">
        <v>654</v>
      </c>
      <c r="K78" s="162">
        <v>636</v>
      </c>
      <c r="L78" s="202">
        <v>509</v>
      </c>
      <c r="M78" s="19">
        <v>540</v>
      </c>
      <c r="N78" s="19">
        <v>559</v>
      </c>
      <c r="O78" s="19">
        <v>569</v>
      </c>
      <c r="P78" s="390">
        <v>591</v>
      </c>
    </row>
    <row r="79" spans="1:16">
      <c r="A79" s="5" t="s">
        <v>432</v>
      </c>
      <c r="B79" s="27" t="s">
        <v>433</v>
      </c>
      <c r="C79" s="27"/>
      <c r="D79" s="8" t="s">
        <v>434</v>
      </c>
      <c r="E79" s="67" t="s">
        <v>2140</v>
      </c>
      <c r="F79" s="67" t="s">
        <v>2140</v>
      </c>
      <c r="G79" s="196" t="s">
        <v>2140</v>
      </c>
      <c r="H79" s="196" t="s">
        <v>2140</v>
      </c>
      <c r="I79" s="196" t="s">
        <v>2140</v>
      </c>
      <c r="J79" s="196" t="s">
        <v>2140</v>
      </c>
      <c r="K79" s="162">
        <v>1900000</v>
      </c>
      <c r="L79" s="202">
        <v>2600000</v>
      </c>
      <c r="M79" s="19">
        <v>2700000</v>
      </c>
      <c r="N79" s="19">
        <v>2900000</v>
      </c>
      <c r="O79" s="19">
        <v>3100000</v>
      </c>
      <c r="P79" s="390">
        <v>3400000</v>
      </c>
    </row>
    <row r="80" spans="1:16">
      <c r="A80" s="5" t="s">
        <v>435</v>
      </c>
      <c r="B80" s="27" t="s">
        <v>436</v>
      </c>
      <c r="C80" s="27"/>
      <c r="D80" s="8" t="s">
        <v>437</v>
      </c>
      <c r="E80" s="67" t="s">
        <v>2140</v>
      </c>
      <c r="F80" s="67" t="s">
        <v>2140</v>
      </c>
      <c r="G80" s="196">
        <v>67.7</v>
      </c>
      <c r="H80" s="196">
        <v>67.5</v>
      </c>
      <c r="I80" s="162">
        <v>68.599999999999994</v>
      </c>
      <c r="J80" s="162">
        <v>68.099999999999994</v>
      </c>
      <c r="K80" s="162">
        <v>69.2</v>
      </c>
      <c r="L80" s="202">
        <v>76.900000000000006</v>
      </c>
      <c r="M80" s="19">
        <v>74</v>
      </c>
      <c r="N80" s="19">
        <v>75</v>
      </c>
      <c r="O80" s="19">
        <v>76</v>
      </c>
      <c r="P80" s="390">
        <v>74</v>
      </c>
    </row>
    <row r="81" spans="1:16" ht="12.75" customHeight="1">
      <c r="A81" s="5" t="s">
        <v>438</v>
      </c>
      <c r="B81" s="27" t="s">
        <v>439</v>
      </c>
      <c r="C81" s="27"/>
      <c r="D81" s="8" t="s">
        <v>440</v>
      </c>
      <c r="E81" s="67" t="s">
        <v>2140</v>
      </c>
      <c r="F81" s="67" t="s">
        <v>2140</v>
      </c>
      <c r="G81" s="196">
        <v>40500</v>
      </c>
      <c r="H81" s="196">
        <v>39600</v>
      </c>
      <c r="I81" s="162">
        <v>41500</v>
      </c>
      <c r="J81" s="162">
        <v>38927</v>
      </c>
      <c r="K81" s="162">
        <v>40214</v>
      </c>
      <c r="L81" s="202">
        <v>44100</v>
      </c>
      <c r="M81" s="19">
        <v>44440</v>
      </c>
      <c r="N81" s="19">
        <v>46990</v>
      </c>
      <c r="O81" s="19">
        <v>50792</v>
      </c>
      <c r="P81" s="390">
        <v>44229</v>
      </c>
    </row>
    <row r="82" spans="1:16" ht="12.75" customHeight="1">
      <c r="G82" s="19"/>
    </row>
    <row r="83" spans="1:16">
      <c r="A83" s="4"/>
    </row>
    <row r="84" spans="1:16" s="210" customFormat="1" ht="12.75" customHeight="1">
      <c r="A84" s="469" t="s">
        <v>441</v>
      </c>
      <c r="B84" s="469"/>
      <c r="C84" s="469"/>
      <c r="D84" s="469"/>
      <c r="E84" s="469"/>
      <c r="F84" s="469"/>
      <c r="G84" s="469"/>
      <c r="H84" s="469"/>
      <c r="I84" s="469"/>
      <c r="J84" s="469"/>
      <c r="K84" s="469"/>
      <c r="L84" s="469"/>
      <c r="M84" s="469"/>
      <c r="N84" s="469"/>
      <c r="O84" s="469"/>
      <c r="P84" s="469"/>
    </row>
    <row r="85" spans="1:16" s="210" customFormat="1" ht="12.75" customHeight="1">
      <c r="A85" s="469" t="s">
        <v>2229</v>
      </c>
      <c r="B85" s="469"/>
      <c r="C85" s="469"/>
      <c r="D85" s="469"/>
      <c r="E85" s="469"/>
      <c r="F85" s="469"/>
      <c r="G85" s="469"/>
      <c r="H85" s="469"/>
      <c r="I85" s="469"/>
      <c r="J85" s="469"/>
      <c r="K85" s="469"/>
      <c r="L85" s="469"/>
      <c r="M85" s="469"/>
      <c r="N85" s="469"/>
      <c r="O85" s="469"/>
      <c r="P85" s="469"/>
    </row>
    <row r="86" spans="1:16" s="210" customFormat="1" ht="12.75" customHeight="1">
      <c r="A86" s="469" t="s">
        <v>442</v>
      </c>
      <c r="B86" s="469"/>
      <c r="C86" s="469"/>
      <c r="D86" s="469"/>
      <c r="E86" s="469"/>
      <c r="F86" s="469"/>
      <c r="G86" s="469"/>
      <c r="H86" s="469"/>
      <c r="I86" s="469"/>
      <c r="J86" s="469"/>
      <c r="K86" s="469"/>
      <c r="L86" s="469"/>
      <c r="M86" s="469"/>
      <c r="N86" s="469"/>
      <c r="O86" s="469"/>
      <c r="P86" s="469"/>
    </row>
    <row r="87" spans="1:16" s="210" customFormat="1" ht="12.75" customHeight="1">
      <c r="A87" s="469" t="s">
        <v>2225</v>
      </c>
      <c r="B87" s="469"/>
      <c r="C87" s="469"/>
      <c r="D87" s="469"/>
      <c r="E87" s="469"/>
      <c r="F87" s="469"/>
      <c r="G87" s="469"/>
      <c r="H87" s="469"/>
      <c r="I87" s="469"/>
      <c r="J87" s="469"/>
      <c r="K87" s="469"/>
      <c r="L87" s="469"/>
      <c r="M87" s="469"/>
      <c r="N87" s="469"/>
      <c r="O87" s="469"/>
      <c r="P87" s="469"/>
    </row>
    <row r="88" spans="1:16" s="210" customFormat="1" ht="12.75" customHeight="1">
      <c r="A88" s="469" t="s">
        <v>2226</v>
      </c>
      <c r="B88" s="469"/>
      <c r="C88" s="469"/>
      <c r="D88" s="469"/>
      <c r="E88" s="469"/>
      <c r="F88" s="469"/>
      <c r="G88" s="469"/>
      <c r="H88" s="469"/>
      <c r="I88" s="469"/>
      <c r="J88" s="469"/>
      <c r="K88" s="469"/>
      <c r="L88" s="469"/>
      <c r="M88" s="469"/>
      <c r="N88" s="469"/>
      <c r="O88" s="469"/>
      <c r="P88" s="469"/>
    </row>
    <row r="89" spans="1:16" s="210" customFormat="1" ht="12.75" customHeight="1">
      <c r="A89" s="469" t="s">
        <v>2227</v>
      </c>
      <c r="B89" s="469"/>
      <c r="C89" s="469"/>
      <c r="D89" s="469"/>
      <c r="E89" s="469"/>
      <c r="F89" s="469"/>
      <c r="G89" s="469"/>
      <c r="H89" s="469"/>
      <c r="I89" s="469"/>
      <c r="J89" s="469"/>
      <c r="K89" s="469"/>
      <c r="L89" s="469"/>
      <c r="M89" s="469"/>
      <c r="N89" s="469"/>
      <c r="O89" s="469"/>
      <c r="P89" s="469"/>
    </row>
    <row r="90" spans="1:16" s="210" customFormat="1" ht="12.75" customHeight="1">
      <c r="A90" s="469" t="s">
        <v>2228</v>
      </c>
      <c r="B90" s="469"/>
      <c r="C90" s="469"/>
      <c r="D90" s="469"/>
      <c r="E90" s="469"/>
      <c r="F90" s="469"/>
      <c r="G90" s="469"/>
      <c r="H90" s="469"/>
      <c r="I90" s="469"/>
      <c r="J90" s="469"/>
      <c r="K90" s="469"/>
      <c r="L90" s="469"/>
      <c r="M90" s="469"/>
      <c r="N90" s="469"/>
      <c r="O90" s="469"/>
      <c r="P90" s="469"/>
    </row>
    <row r="91" spans="1:16" s="210" customFormat="1" ht="12">
      <c r="A91" s="469"/>
      <c r="B91" s="469"/>
      <c r="C91" s="469"/>
      <c r="D91" s="469"/>
      <c r="E91" s="469"/>
      <c r="F91" s="469"/>
      <c r="G91" s="469"/>
      <c r="H91" s="469"/>
      <c r="I91" s="469"/>
      <c r="J91" s="469"/>
      <c r="K91" s="469"/>
      <c r="L91" s="469"/>
      <c r="M91" s="469"/>
      <c r="N91" s="469"/>
      <c r="O91" s="469"/>
      <c r="P91" s="469"/>
    </row>
    <row r="110" spans="5:93">
      <c r="E110" s="4"/>
      <c r="F110" s="4"/>
      <c r="G110" s="4"/>
      <c r="H110" s="153"/>
      <c r="I110" s="27"/>
      <c r="J110" s="153"/>
      <c r="K110" s="27"/>
      <c r="M110" s="8"/>
      <c r="N110" s="196"/>
      <c r="O110" s="196"/>
      <c r="P110" s="196"/>
      <c r="Q110" s="196"/>
      <c r="R110" s="196"/>
      <c r="S110" s="196"/>
      <c r="U110" s="8"/>
      <c r="V110" s="8"/>
      <c r="W110" s="67"/>
      <c r="X110" s="67"/>
      <c r="Y110" s="8"/>
      <c r="Z110" s="8"/>
      <c r="AA110" s="8"/>
      <c r="AB110" s="67"/>
      <c r="AC110" s="67"/>
      <c r="AD110" s="67"/>
      <c r="AE110" s="67"/>
      <c r="AF110" s="67"/>
      <c r="AG110" s="67"/>
      <c r="AH110" s="67"/>
      <c r="AI110" s="67"/>
      <c r="AJ110" s="67"/>
      <c r="AK110" s="67"/>
      <c r="AL110" s="67"/>
      <c r="AN110" s="27"/>
      <c r="AO110" s="67"/>
      <c r="AP110" s="67"/>
      <c r="AQ110" s="67"/>
      <c r="AR110" s="67"/>
      <c r="AS110" s="67"/>
      <c r="AT110" s="67"/>
      <c r="AW110" s="67"/>
      <c r="AX110" s="67"/>
      <c r="AY110" s="67"/>
      <c r="AZ110" s="67"/>
      <c r="BA110" s="27"/>
      <c r="BD110" s="193"/>
      <c r="BE110" s="193"/>
      <c r="BF110" s="67"/>
      <c r="BG110" s="67"/>
      <c r="BH110" s="193"/>
      <c r="BI110" s="193"/>
      <c r="BJ110" s="193"/>
      <c r="BK110" s="244"/>
      <c r="BL110" s="193"/>
      <c r="BM110" s="193"/>
      <c r="BN110" s="194"/>
      <c r="BO110" s="196"/>
      <c r="BP110" s="196"/>
      <c r="BQ110" s="196"/>
      <c r="BR110" s="196"/>
      <c r="BS110" s="196"/>
      <c r="BT110" s="194"/>
      <c r="BU110" s="194"/>
      <c r="BV110" s="162"/>
      <c r="BW110" s="162"/>
      <c r="BX110" s="162"/>
      <c r="BY110" s="67"/>
      <c r="BZ110" s="67"/>
      <c r="CA110" s="67"/>
      <c r="CB110" s="67"/>
      <c r="CC110" s="67"/>
      <c r="CD110" s="67"/>
      <c r="CE110" s="67"/>
      <c r="CF110" s="67"/>
      <c r="CG110" s="67"/>
      <c r="CH110" s="67"/>
      <c r="CI110" s="67"/>
      <c r="CJ110" s="67"/>
      <c r="CK110" s="67"/>
      <c r="CL110" s="67"/>
      <c r="CM110" s="67"/>
      <c r="CN110" s="67"/>
      <c r="CO110" s="67"/>
    </row>
    <row r="111" spans="5:93">
      <c r="E111" s="4"/>
      <c r="F111" s="4"/>
      <c r="G111" s="4"/>
      <c r="H111" s="153"/>
      <c r="I111" s="27"/>
      <c r="J111" s="153"/>
      <c r="K111" s="27"/>
      <c r="M111" s="8"/>
      <c r="N111" s="196"/>
      <c r="O111" s="196"/>
      <c r="P111" s="196"/>
      <c r="Q111" s="196"/>
      <c r="R111" s="196"/>
      <c r="S111" s="196"/>
      <c r="U111" s="8"/>
      <c r="V111" s="8"/>
      <c r="W111" s="67"/>
      <c r="X111" s="67"/>
      <c r="Y111" s="8"/>
      <c r="Z111" s="8"/>
      <c r="AA111" s="8"/>
      <c r="AB111" s="67"/>
      <c r="AC111" s="67"/>
      <c r="AD111" s="67"/>
      <c r="AE111" s="67"/>
      <c r="AF111" s="67"/>
      <c r="AG111" s="67"/>
      <c r="AH111" s="67"/>
      <c r="AI111" s="67"/>
      <c r="AJ111" s="67"/>
      <c r="AK111" s="67"/>
      <c r="AL111" s="67"/>
      <c r="AN111" s="27"/>
      <c r="AO111" s="87"/>
      <c r="AP111" s="87"/>
      <c r="AQ111" s="87"/>
      <c r="AR111" s="87"/>
      <c r="AS111" s="87"/>
      <c r="AT111" s="87"/>
      <c r="AW111" s="67"/>
      <c r="AX111" s="67"/>
      <c r="AY111" s="67"/>
      <c r="AZ111" s="67"/>
      <c r="BA111" s="27"/>
      <c r="BD111" s="193"/>
      <c r="BE111" s="193"/>
      <c r="BF111" s="67"/>
      <c r="BG111" s="67"/>
      <c r="BH111" s="193"/>
      <c r="BI111" s="193"/>
      <c r="BJ111" s="193"/>
      <c r="BK111" s="244"/>
      <c r="BL111" s="193"/>
      <c r="BM111" s="193"/>
      <c r="BN111" s="194"/>
      <c r="BO111" s="196"/>
      <c r="BP111" s="196"/>
      <c r="BQ111" s="196"/>
      <c r="BR111" s="196"/>
      <c r="BS111" s="196"/>
      <c r="BT111" s="194"/>
      <c r="BU111" s="194"/>
      <c r="BV111" s="162"/>
      <c r="BW111" s="162"/>
      <c r="BX111" s="162"/>
      <c r="BY111" s="67"/>
      <c r="BZ111" s="67"/>
      <c r="CA111" s="67"/>
      <c r="CB111" s="67"/>
      <c r="CC111" s="67"/>
      <c r="CD111" s="67"/>
      <c r="CE111" s="67"/>
      <c r="CF111" s="67"/>
      <c r="CG111" s="67"/>
      <c r="CH111" s="8"/>
      <c r="CI111" s="8"/>
      <c r="CJ111" s="67"/>
      <c r="CK111" s="67"/>
      <c r="CL111" s="67"/>
      <c r="CM111" s="67"/>
      <c r="CN111" s="67"/>
      <c r="CO111" s="67"/>
    </row>
    <row r="112" spans="5:93">
      <c r="E112" s="4"/>
      <c r="F112" s="4"/>
      <c r="G112" s="4"/>
      <c r="H112" s="153"/>
      <c r="I112" s="27"/>
      <c r="J112" s="153"/>
      <c r="K112" s="27"/>
      <c r="M112" s="8"/>
      <c r="N112" s="196"/>
      <c r="O112" s="196"/>
      <c r="P112" s="196"/>
      <c r="Q112" s="196"/>
      <c r="R112" s="196"/>
      <c r="S112" s="196"/>
      <c r="U112" s="8"/>
      <c r="V112" s="8"/>
      <c r="W112" s="67"/>
      <c r="X112" s="8"/>
      <c r="Y112" s="8"/>
      <c r="Z112" s="8"/>
      <c r="AA112" s="8"/>
      <c r="AB112" s="67"/>
      <c r="AC112" s="67"/>
      <c r="AD112" s="67"/>
      <c r="AE112" s="67"/>
      <c r="AF112" s="67"/>
      <c r="AG112" s="67"/>
      <c r="AH112" s="67"/>
      <c r="AI112" s="67"/>
      <c r="AJ112" s="67"/>
      <c r="AK112" s="67"/>
      <c r="AL112" s="67"/>
      <c r="AN112" s="27"/>
      <c r="AO112" s="87"/>
      <c r="AP112" s="87"/>
      <c r="AQ112" s="87"/>
      <c r="AR112" s="87"/>
      <c r="AS112" s="87"/>
      <c r="AT112" s="87"/>
      <c r="AW112" s="67"/>
      <c r="AX112" s="67"/>
      <c r="AY112" s="67"/>
      <c r="AZ112" s="67"/>
      <c r="BA112" s="27"/>
      <c r="BD112" s="193"/>
      <c r="BE112" s="193"/>
      <c r="BF112" s="67"/>
      <c r="BG112" s="67"/>
      <c r="BH112" s="193"/>
      <c r="BI112" s="193"/>
      <c r="BJ112" s="193"/>
      <c r="BK112" s="244"/>
      <c r="BL112" s="193"/>
      <c r="BM112" s="193"/>
      <c r="BN112" s="194"/>
      <c r="BO112" s="196"/>
      <c r="BP112" s="196"/>
      <c r="BQ112" s="196"/>
      <c r="BR112" s="196"/>
      <c r="BS112" s="196"/>
      <c r="BT112" s="194"/>
      <c r="BU112" s="194"/>
      <c r="BV112" s="196"/>
      <c r="BW112" s="196"/>
      <c r="BX112" s="196"/>
      <c r="BY112" s="8"/>
      <c r="BZ112" s="8"/>
      <c r="CA112" s="162"/>
      <c r="CB112" s="196"/>
      <c r="CC112" s="196"/>
      <c r="CD112" s="196"/>
      <c r="CE112" s="196"/>
      <c r="CF112" s="196"/>
      <c r="CG112" s="8"/>
      <c r="CI112" s="8"/>
      <c r="CJ112" s="196"/>
      <c r="CK112" s="196"/>
      <c r="CL112" s="196"/>
      <c r="CM112" s="196"/>
      <c r="CN112" s="196"/>
      <c r="CO112" s="196"/>
    </row>
    <row r="113" spans="5:93">
      <c r="E113" s="22"/>
      <c r="F113" s="22"/>
      <c r="G113" s="22"/>
      <c r="H113" s="153"/>
      <c r="I113" s="27"/>
      <c r="J113" s="153"/>
      <c r="K113" s="27"/>
      <c r="L113" s="8"/>
      <c r="M113" s="8"/>
      <c r="N113" s="196"/>
      <c r="O113" s="196"/>
      <c r="P113" s="196"/>
      <c r="Q113" s="196"/>
      <c r="R113" s="196"/>
      <c r="S113" s="196"/>
      <c r="U113" s="8"/>
      <c r="V113" s="8"/>
      <c r="W113" s="67"/>
      <c r="X113" s="25"/>
      <c r="Y113" s="8"/>
      <c r="Z113" s="8"/>
      <c r="AA113" s="8"/>
      <c r="AB113" s="67"/>
      <c r="AC113" s="67"/>
      <c r="AD113" s="67"/>
      <c r="AE113" s="67"/>
      <c r="AF113" s="67"/>
      <c r="AG113" s="67"/>
      <c r="AH113" s="67"/>
      <c r="AI113" s="67"/>
      <c r="AJ113" s="67"/>
      <c r="AK113" s="67"/>
      <c r="AL113" s="67"/>
      <c r="AN113" s="27"/>
      <c r="AO113" s="87"/>
      <c r="AP113" s="87"/>
      <c r="AQ113" s="87"/>
      <c r="AR113" s="87"/>
      <c r="AS113" s="87"/>
      <c r="AT113" s="87"/>
      <c r="AV113" s="55"/>
      <c r="AW113" s="67"/>
      <c r="AX113" s="67"/>
      <c r="AY113" s="67"/>
      <c r="AZ113" s="67"/>
      <c r="BA113" s="55"/>
      <c r="BC113" s="55"/>
      <c r="BD113" s="242"/>
      <c r="BE113" s="243"/>
      <c r="BF113" s="67"/>
      <c r="BG113" s="243"/>
      <c r="BH113" s="243"/>
      <c r="BI113" s="194"/>
      <c r="BJ113" s="194"/>
      <c r="BK113" s="194"/>
      <c r="BL113" s="243"/>
      <c r="BM113" s="243"/>
      <c r="BN113" s="194"/>
      <c r="BO113" s="196"/>
      <c r="BP113" s="196"/>
      <c r="BQ113" s="196"/>
      <c r="BR113" s="196"/>
      <c r="BS113" s="196"/>
      <c r="BT113" s="194"/>
      <c r="BU113" s="194"/>
      <c r="BV113" s="196"/>
      <c r="BW113" s="196"/>
      <c r="BX113" s="196"/>
      <c r="BY113" s="8"/>
      <c r="BZ113" s="8"/>
      <c r="CA113" s="162"/>
      <c r="CB113" s="196"/>
      <c r="CC113" s="196"/>
      <c r="CD113" s="196"/>
      <c r="CE113" s="196"/>
      <c r="CF113" s="196"/>
      <c r="CG113" s="8"/>
      <c r="CI113" s="8"/>
      <c r="CJ113" s="196"/>
      <c r="CK113" s="196"/>
      <c r="CL113" s="196"/>
      <c r="CM113" s="196"/>
      <c r="CN113" s="196"/>
      <c r="CO113" s="196"/>
    </row>
    <row r="114" spans="5:93">
      <c r="E114" s="22"/>
      <c r="F114" s="22"/>
      <c r="G114" s="22"/>
      <c r="H114" s="153"/>
      <c r="I114" s="27"/>
      <c r="J114" s="153"/>
      <c r="K114" s="27"/>
      <c r="L114" s="8"/>
      <c r="M114" s="8"/>
      <c r="N114" s="162"/>
      <c r="O114" s="162"/>
      <c r="P114" s="162"/>
      <c r="Q114" s="162"/>
      <c r="R114" s="162"/>
      <c r="S114" s="162"/>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162"/>
      <c r="BE114" s="162"/>
      <c r="BF114" s="67"/>
      <c r="BG114" s="67"/>
      <c r="BH114" s="162"/>
      <c r="BI114" s="162"/>
      <c r="BJ114" s="162"/>
      <c r="BK114" s="162"/>
      <c r="BL114" s="162"/>
      <c r="BM114" s="162"/>
      <c r="BN114" s="162"/>
      <c r="BO114" s="162"/>
      <c r="BP114" s="162"/>
      <c r="BQ114" s="162"/>
      <c r="BR114" s="162"/>
      <c r="BS114" s="162"/>
      <c r="BT114" s="162"/>
      <c r="BU114" s="162"/>
      <c r="BV114" s="162"/>
      <c r="BW114" s="162"/>
      <c r="BX114" s="162"/>
      <c r="BY114" s="67"/>
      <c r="BZ114" s="67"/>
      <c r="CA114" s="162"/>
      <c r="CB114" s="162"/>
      <c r="CC114" s="162"/>
      <c r="CD114" s="162"/>
      <c r="CE114" s="162"/>
      <c r="CF114" s="162"/>
      <c r="CG114" s="67"/>
      <c r="CH114" s="67"/>
      <c r="CI114" s="67"/>
      <c r="CJ114" s="162"/>
      <c r="CK114" s="162"/>
      <c r="CL114" s="162"/>
      <c r="CM114" s="196"/>
      <c r="CN114" s="162"/>
      <c r="CO114" s="162"/>
    </row>
    <row r="115" spans="5:93">
      <c r="E115" s="22"/>
      <c r="F115" s="22"/>
      <c r="G115" s="22"/>
      <c r="H115" s="153"/>
      <c r="I115" s="27"/>
      <c r="J115" s="153"/>
      <c r="K115" s="27"/>
      <c r="L115" s="8"/>
      <c r="M115" s="8"/>
      <c r="N115" s="162"/>
      <c r="O115" s="162"/>
      <c r="P115" s="162"/>
      <c r="Q115" s="162"/>
      <c r="R115" s="162"/>
      <c r="S115" s="162"/>
      <c r="U115" s="8"/>
      <c r="V115" s="67"/>
      <c r="W115" s="67"/>
      <c r="X115" s="67"/>
      <c r="Y115" s="67"/>
      <c r="Z115" s="67"/>
      <c r="AA115" s="8"/>
      <c r="AB115" s="67"/>
      <c r="AC115" s="67"/>
      <c r="AD115" s="67"/>
      <c r="AE115" s="67"/>
      <c r="AF115" s="67"/>
      <c r="AG115" s="67"/>
      <c r="AH115" s="67"/>
      <c r="AI115" s="67"/>
      <c r="AJ115" s="67"/>
      <c r="AK115" s="67"/>
      <c r="AL115" s="67"/>
      <c r="AN115" s="67"/>
      <c r="AO115" s="67"/>
      <c r="AP115" s="133"/>
      <c r="AQ115" s="87"/>
      <c r="AR115" s="87"/>
      <c r="AS115" s="67"/>
      <c r="AT115" s="87"/>
      <c r="AV115" s="67"/>
      <c r="AW115" s="67"/>
      <c r="AX115" s="67"/>
      <c r="AY115" s="67"/>
      <c r="AZ115" s="67"/>
      <c r="BA115" s="67"/>
      <c r="BC115" s="8"/>
      <c r="BD115" s="162"/>
      <c r="BE115" s="162"/>
      <c r="BF115" s="19"/>
      <c r="BG115" s="162"/>
      <c r="BH115" s="162"/>
      <c r="BI115" s="162"/>
      <c r="BJ115" s="162"/>
      <c r="BK115" s="162"/>
      <c r="BL115" s="162"/>
      <c r="BM115" s="162"/>
      <c r="BN115" s="194"/>
      <c r="BO115" s="196"/>
      <c r="BP115" s="162"/>
      <c r="BQ115" s="162"/>
      <c r="BR115" s="162"/>
      <c r="BS115" s="162"/>
      <c r="BT115" s="194"/>
      <c r="BU115" s="153"/>
      <c r="BV115" s="162"/>
      <c r="BW115" s="162"/>
      <c r="BX115" s="162"/>
      <c r="BY115" s="87"/>
      <c r="BZ115" s="87"/>
      <c r="CA115" s="162"/>
      <c r="CB115" s="162"/>
      <c r="CC115" s="162"/>
      <c r="CD115" s="162"/>
      <c r="CE115" s="162"/>
      <c r="CF115" s="162"/>
      <c r="CG115" s="67"/>
      <c r="CI115" s="27"/>
      <c r="CJ115" s="162"/>
      <c r="CK115" s="162"/>
      <c r="CL115" s="162"/>
      <c r="CM115" s="196"/>
      <c r="CN115" s="162"/>
      <c r="CO115" s="162"/>
    </row>
    <row r="116" spans="5:93">
      <c r="E116" s="22"/>
      <c r="F116" s="22"/>
      <c r="G116" s="22"/>
      <c r="H116" s="153"/>
      <c r="I116" s="27"/>
      <c r="J116" s="153"/>
      <c r="K116" s="27"/>
      <c r="L116" s="8"/>
      <c r="M116" s="8"/>
      <c r="N116" s="162"/>
      <c r="O116" s="162"/>
      <c r="P116" s="162"/>
      <c r="Q116" s="162"/>
      <c r="R116" s="162"/>
      <c r="S116" s="162"/>
      <c r="U116" s="8"/>
      <c r="V116" s="67"/>
      <c r="W116" s="67"/>
      <c r="X116" s="67"/>
      <c r="Y116" s="67"/>
      <c r="Z116" s="67"/>
      <c r="AA116" s="8"/>
      <c r="AB116" s="67"/>
      <c r="AC116" s="67"/>
      <c r="AD116" s="67"/>
      <c r="AE116" s="67"/>
      <c r="AF116" s="67"/>
      <c r="AG116" s="67"/>
      <c r="AH116" s="67"/>
      <c r="AI116" s="67"/>
      <c r="AJ116" s="67"/>
      <c r="AK116" s="67"/>
      <c r="AL116" s="67"/>
      <c r="AN116" s="67"/>
      <c r="AO116" s="87"/>
      <c r="AP116" s="162"/>
      <c r="AQ116" s="87"/>
      <c r="AR116" s="67"/>
      <c r="AS116" s="87"/>
      <c r="AT116" s="67"/>
      <c r="AV116" s="67"/>
      <c r="AW116" s="67"/>
      <c r="AX116" s="67"/>
      <c r="AY116" s="67"/>
      <c r="AZ116" s="67"/>
      <c r="BA116" s="67"/>
      <c r="BC116" s="8"/>
      <c r="BD116" s="162"/>
      <c r="BE116" s="162"/>
      <c r="BF116" s="19"/>
      <c r="BG116" s="162"/>
      <c r="BH116" s="162"/>
      <c r="BI116" s="162"/>
      <c r="BJ116" s="162"/>
      <c r="BK116" s="162"/>
      <c r="BL116" s="162"/>
      <c r="BM116" s="162"/>
      <c r="BN116" s="194"/>
      <c r="BO116" s="196"/>
      <c r="BP116" s="162"/>
      <c r="BQ116" s="162"/>
      <c r="BR116" s="162"/>
      <c r="BS116" s="162"/>
      <c r="BT116" s="194"/>
      <c r="BU116" s="153"/>
      <c r="BV116" s="162"/>
      <c r="BW116" s="162"/>
      <c r="BX116" s="162"/>
      <c r="BY116" s="67"/>
      <c r="BZ116" s="67"/>
      <c r="CA116" s="162"/>
      <c r="CB116" s="162"/>
      <c r="CC116" s="162"/>
      <c r="CD116" s="162"/>
      <c r="CE116" s="162"/>
      <c r="CF116" s="162"/>
      <c r="CG116" s="67"/>
      <c r="CI116" s="27"/>
      <c r="CJ116" s="162"/>
      <c r="CK116" s="162"/>
      <c r="CL116" s="162"/>
      <c r="CM116" s="162"/>
      <c r="CN116" s="162"/>
      <c r="CO116" s="162"/>
    </row>
    <row r="117" spans="5:93">
      <c r="E117" s="4"/>
      <c r="F117" s="4"/>
      <c r="G117" s="4"/>
      <c r="H117" s="153"/>
      <c r="I117" s="27"/>
      <c r="J117" s="153"/>
      <c r="K117" s="27"/>
      <c r="L117" s="8"/>
      <c r="M117" s="8"/>
      <c r="N117" s="202"/>
      <c r="O117" s="202"/>
      <c r="P117" s="202"/>
      <c r="Q117" s="202"/>
      <c r="R117" s="202"/>
      <c r="S117" s="202"/>
      <c r="U117" s="8"/>
      <c r="V117" s="185"/>
      <c r="W117" s="185"/>
      <c r="X117" s="185"/>
      <c r="Y117" s="185"/>
      <c r="Z117" s="185"/>
      <c r="AA117" s="8"/>
      <c r="AB117" s="67"/>
      <c r="AC117" s="185"/>
      <c r="AD117" s="234"/>
      <c r="AE117" s="185"/>
      <c r="AF117" s="185"/>
      <c r="AG117" s="185"/>
      <c r="AH117" s="185"/>
      <c r="AI117" s="185"/>
      <c r="AJ117" s="185"/>
      <c r="AK117" s="185"/>
      <c r="AL117" s="185"/>
      <c r="AN117" s="67"/>
      <c r="AO117" s="87"/>
      <c r="AP117" s="67"/>
      <c r="AQ117" s="67"/>
      <c r="AR117" s="67"/>
      <c r="AS117" s="87"/>
      <c r="AT117" s="87"/>
      <c r="AU117" s="27"/>
      <c r="AV117" s="67"/>
      <c r="AW117" s="67"/>
      <c r="AX117" s="67"/>
      <c r="AY117" s="67"/>
      <c r="AZ117" s="67"/>
      <c r="BA117" s="67"/>
      <c r="BC117" s="8"/>
      <c r="BD117" s="202"/>
      <c r="BE117" s="202"/>
      <c r="BF117" s="19"/>
      <c r="BG117" s="202"/>
      <c r="BH117" s="202"/>
      <c r="BI117" s="202"/>
      <c r="BJ117" s="202"/>
      <c r="BK117" s="202"/>
      <c r="BL117" s="202"/>
      <c r="BM117" s="202"/>
      <c r="BN117" s="194"/>
      <c r="BO117" s="196"/>
      <c r="BP117" s="202"/>
      <c r="BQ117" s="202"/>
      <c r="BR117" s="202"/>
      <c r="BS117" s="202"/>
      <c r="BT117" s="194"/>
      <c r="BU117" s="153"/>
      <c r="BV117" s="202"/>
      <c r="BW117" s="202"/>
      <c r="BX117" s="202"/>
      <c r="BY117" s="234"/>
      <c r="BZ117" s="234"/>
      <c r="CA117" s="202"/>
      <c r="CB117" s="202"/>
      <c r="CC117" s="202"/>
      <c r="CD117" s="202"/>
      <c r="CE117" s="202"/>
      <c r="CF117" s="202"/>
      <c r="CG117" s="67"/>
      <c r="CI117" s="27"/>
      <c r="CJ117" s="202"/>
      <c r="CK117" s="202"/>
      <c r="CL117" s="202"/>
      <c r="CM117" s="202"/>
      <c r="CN117" s="202"/>
      <c r="CO117" s="202"/>
    </row>
    <row r="118" spans="5:93">
      <c r="E118" s="4"/>
      <c r="F118" s="4"/>
      <c r="G118" s="4"/>
      <c r="H118" s="153"/>
      <c r="I118" s="27"/>
      <c r="J118" s="153"/>
      <c r="K118" s="27"/>
      <c r="L118" s="8"/>
      <c r="M118" s="8"/>
      <c r="N118" s="202"/>
      <c r="O118" s="202"/>
      <c r="P118" s="202"/>
      <c r="Q118" s="202"/>
      <c r="R118" s="202"/>
      <c r="S118" s="202"/>
      <c r="U118" s="8"/>
      <c r="V118" s="8"/>
      <c r="W118" s="8"/>
      <c r="X118" s="25"/>
      <c r="Y118" s="8"/>
      <c r="Z118" s="8"/>
      <c r="AA118" s="8"/>
      <c r="AB118" s="67"/>
      <c r="AC118" s="25"/>
      <c r="AD118" s="8"/>
      <c r="AE118" s="87"/>
      <c r="AF118" s="67"/>
      <c r="AG118" s="67"/>
      <c r="AH118" s="8"/>
      <c r="AI118" s="8"/>
      <c r="AJ118" s="67"/>
      <c r="AK118" s="67"/>
      <c r="AL118" s="67"/>
      <c r="AN118" s="67"/>
      <c r="AO118" s="16"/>
      <c r="AP118" s="16"/>
      <c r="AQ118" s="16"/>
      <c r="AR118" s="16"/>
      <c r="AS118" s="16"/>
      <c r="AT118" s="16"/>
      <c r="AV118" s="67"/>
      <c r="AW118" s="8"/>
      <c r="AX118" s="8"/>
      <c r="AY118" s="8"/>
      <c r="AZ118" s="8"/>
      <c r="BA118" s="8"/>
      <c r="BC118" s="8"/>
      <c r="BD118" s="202"/>
      <c r="BE118" s="202"/>
      <c r="BF118" s="19"/>
      <c r="BG118" s="202"/>
      <c r="BH118" s="202"/>
      <c r="BI118" s="202"/>
      <c r="BJ118" s="202"/>
      <c r="BK118" s="202"/>
      <c r="BL118" s="202"/>
      <c r="BM118" s="202"/>
      <c r="BO118" s="8"/>
      <c r="BP118" s="8"/>
      <c r="BQ118" s="8"/>
      <c r="BR118" s="202"/>
      <c r="BS118" s="202"/>
      <c r="BU118" s="27"/>
      <c r="BV118" s="202"/>
      <c r="BW118" s="202"/>
      <c r="BX118" s="202"/>
      <c r="BY118" s="234"/>
      <c r="BZ118" s="234"/>
      <c r="CA118" s="202"/>
      <c r="CB118" s="202"/>
      <c r="CC118" s="202"/>
      <c r="CD118" s="202"/>
      <c r="CE118" s="202"/>
      <c r="CF118" s="202"/>
      <c r="CG118" s="67"/>
      <c r="CI118" s="27"/>
      <c r="CJ118" s="19"/>
      <c r="CK118" s="19"/>
      <c r="CL118" s="19"/>
      <c r="CM118" s="19"/>
      <c r="CN118" s="19"/>
      <c r="CO118" s="19"/>
    </row>
    <row r="119" spans="5:93">
      <c r="E119" s="4"/>
      <c r="H119" s="153"/>
      <c r="I119" s="8"/>
      <c r="J119" s="153"/>
      <c r="K119" s="8"/>
      <c r="L119" s="8"/>
      <c r="M119" s="8"/>
      <c r="N119" s="153"/>
      <c r="O119" s="153"/>
      <c r="P119" s="153"/>
      <c r="Q119" s="153"/>
      <c r="R119" s="153"/>
      <c r="S119" s="153"/>
      <c r="U119" s="8"/>
      <c r="V119" s="8"/>
      <c r="W119" s="8"/>
      <c r="X119" s="8"/>
      <c r="Y119" s="8"/>
      <c r="Z119" s="8"/>
      <c r="AA119" s="8"/>
      <c r="AB119" s="67"/>
      <c r="AC119" s="8"/>
      <c r="AD119" s="25"/>
      <c r="AE119" s="8"/>
      <c r="AF119" s="8"/>
      <c r="AG119" s="8"/>
      <c r="AH119" s="8"/>
      <c r="AI119" s="8"/>
      <c r="AJ119" s="8"/>
      <c r="AK119" s="8"/>
      <c r="AL119" s="8"/>
      <c r="AN119" s="67"/>
      <c r="AO119" s="8"/>
      <c r="AP119" s="25"/>
      <c r="AQ119" s="8"/>
      <c r="AR119" s="8"/>
      <c r="AS119" s="8"/>
      <c r="AT119" s="8"/>
      <c r="AV119" s="67"/>
      <c r="AW119" s="8"/>
      <c r="AX119" s="8"/>
      <c r="AY119" s="8"/>
      <c r="AZ119" s="8"/>
      <c r="BA119" s="8"/>
      <c r="BC119" s="8"/>
      <c r="BD119" s="19"/>
      <c r="BE119" s="19"/>
      <c r="BF119" s="19"/>
      <c r="BG119" s="19"/>
      <c r="BH119" s="19"/>
      <c r="BI119" s="19"/>
      <c r="BJ119" s="19"/>
      <c r="BK119" s="19"/>
      <c r="BL119" s="19"/>
      <c r="BM119" s="19"/>
      <c r="BO119" s="8"/>
      <c r="BP119" s="8"/>
      <c r="BQ119" s="8"/>
      <c r="BR119" s="202"/>
      <c r="BS119" s="202"/>
      <c r="BU119" s="27"/>
      <c r="BV119" s="202"/>
      <c r="BW119" s="202"/>
      <c r="BX119" s="202"/>
      <c r="BY119" s="202"/>
      <c r="BZ119" s="202"/>
      <c r="CA119" s="202"/>
      <c r="CB119" s="202"/>
      <c r="CC119" s="202"/>
      <c r="CD119" s="202"/>
      <c r="CE119" s="202"/>
      <c r="CF119" s="202"/>
      <c r="CG119" s="8"/>
      <c r="CI119" s="27"/>
      <c r="CJ119" s="19"/>
      <c r="CK119" s="19"/>
      <c r="CL119" s="19"/>
      <c r="CM119" s="19"/>
      <c r="CN119" s="19"/>
      <c r="CO119" s="19"/>
    </row>
    <row r="120" spans="5:93">
      <c r="E120" s="4"/>
      <c r="H120" s="153"/>
      <c r="I120" s="8"/>
      <c r="J120" s="153"/>
      <c r="K120" s="8"/>
      <c r="L120" s="8"/>
      <c r="M120" s="8"/>
      <c r="N120" s="153"/>
      <c r="O120" s="153"/>
      <c r="P120" s="153"/>
      <c r="Q120" s="153"/>
      <c r="R120" s="153"/>
      <c r="S120" s="153"/>
      <c r="U120" s="8"/>
      <c r="V120" s="8"/>
      <c r="W120" s="8"/>
      <c r="X120" s="8"/>
      <c r="Y120" s="8"/>
      <c r="Z120" s="8"/>
      <c r="AA120" s="8"/>
      <c r="AB120" s="67"/>
      <c r="AC120" s="8"/>
      <c r="AD120" s="25"/>
      <c r="AE120" s="8"/>
      <c r="AF120" s="8"/>
      <c r="AG120" s="8"/>
      <c r="AH120" s="8"/>
      <c r="AI120" s="8"/>
      <c r="AJ120" s="8"/>
      <c r="AK120" s="8"/>
      <c r="AL120" s="8"/>
      <c r="AN120" s="67"/>
      <c r="AO120" s="8"/>
      <c r="AP120" s="25"/>
      <c r="AQ120" s="25"/>
      <c r="AR120" s="25"/>
      <c r="AS120" s="8"/>
      <c r="AT120" s="8"/>
      <c r="AV120" s="67"/>
      <c r="AW120" s="8"/>
      <c r="AX120" s="8"/>
      <c r="AY120" s="8"/>
      <c r="AZ120" s="8"/>
      <c r="BA120" s="8"/>
      <c r="BC120" s="8"/>
      <c r="BD120" s="19"/>
      <c r="BE120" s="19"/>
      <c r="BF120" s="19"/>
      <c r="BG120" s="19"/>
      <c r="BH120" s="19"/>
      <c r="BI120" s="19"/>
      <c r="BJ120" s="19"/>
      <c r="BK120" s="19"/>
      <c r="BL120" s="19"/>
      <c r="BM120" s="19"/>
      <c r="BO120" s="8"/>
      <c r="BP120" s="8"/>
      <c r="BQ120" s="8"/>
      <c r="BR120" s="202"/>
      <c r="BS120" s="202"/>
      <c r="BU120" s="27"/>
      <c r="BV120" s="202"/>
      <c r="BW120" s="202"/>
      <c r="BX120" s="202"/>
      <c r="BY120" s="202"/>
      <c r="BZ120" s="202"/>
      <c r="CA120" s="202"/>
      <c r="CB120" s="202"/>
      <c r="CC120" s="202"/>
      <c r="CD120" s="202"/>
      <c r="CE120" s="202"/>
      <c r="CF120" s="202"/>
      <c r="CG120" s="8"/>
      <c r="CI120" s="27"/>
      <c r="CJ120" s="19"/>
      <c r="CK120" s="19"/>
      <c r="CL120" s="19"/>
      <c r="CM120" s="19"/>
      <c r="CN120" s="19"/>
      <c r="CO120" s="19"/>
    </row>
    <row r="122" spans="5:93">
      <c r="E122" s="4"/>
      <c r="F122" s="4"/>
      <c r="G122" s="4"/>
      <c r="H122" s="153"/>
      <c r="I122" s="27"/>
      <c r="J122" s="153"/>
      <c r="K122" s="27"/>
      <c r="M122" s="8"/>
      <c r="N122" s="196"/>
      <c r="O122" s="196"/>
      <c r="P122" s="196"/>
      <c r="Q122" s="196"/>
      <c r="R122" s="196"/>
      <c r="S122" s="196"/>
      <c r="U122" s="8"/>
      <c r="V122" s="8"/>
      <c r="W122" s="67"/>
      <c r="X122" s="67"/>
      <c r="Y122" s="8"/>
      <c r="Z122" s="8"/>
      <c r="AA122" s="8"/>
      <c r="AB122" s="67"/>
      <c r="AC122" s="67"/>
      <c r="AD122" s="67"/>
      <c r="AE122" s="67"/>
      <c r="AF122" s="67"/>
      <c r="AG122" s="67"/>
      <c r="AH122" s="67"/>
      <c r="AI122" s="67"/>
      <c r="AJ122" s="67"/>
      <c r="AK122" s="67"/>
      <c r="AL122" s="67"/>
      <c r="AN122" s="27"/>
      <c r="AO122" s="67"/>
      <c r="AP122" s="67"/>
      <c r="AQ122" s="67"/>
      <c r="AR122" s="67"/>
      <c r="AS122" s="67"/>
      <c r="AT122" s="67"/>
      <c r="AW122" s="67"/>
      <c r="AX122" s="67"/>
      <c r="AY122" s="67"/>
      <c r="AZ122" s="67"/>
      <c r="BA122" s="27"/>
      <c r="BD122" s="193"/>
      <c r="BE122" s="193"/>
      <c r="BF122" s="67"/>
      <c r="BG122" s="67"/>
      <c r="BH122" s="193"/>
      <c r="BI122" s="193"/>
      <c r="BJ122" s="193"/>
      <c r="BK122" s="244"/>
      <c r="BL122" s="193"/>
      <c r="BM122" s="193"/>
      <c r="BN122" s="194"/>
      <c r="BO122" s="196"/>
      <c r="BP122" s="196"/>
      <c r="BQ122" s="196"/>
      <c r="BR122" s="196"/>
      <c r="BS122" s="196"/>
      <c r="BT122" s="194"/>
      <c r="BU122" s="194"/>
      <c r="BV122" s="162"/>
      <c r="BW122" s="162"/>
      <c r="BX122" s="162"/>
      <c r="BY122" s="67"/>
      <c r="BZ122" s="67"/>
      <c r="CA122" s="67"/>
      <c r="CB122" s="67"/>
      <c r="CC122" s="67"/>
      <c r="CD122" s="67"/>
      <c r="CE122" s="67"/>
      <c r="CF122" s="67"/>
      <c r="CG122" s="67"/>
      <c r="CH122" s="67"/>
      <c r="CI122" s="67"/>
      <c r="CJ122" s="67"/>
      <c r="CK122" s="67"/>
      <c r="CL122" s="67"/>
      <c r="CM122" s="67"/>
      <c r="CN122" s="67"/>
      <c r="CO122" s="67"/>
    </row>
    <row r="123" spans="5:93">
      <c r="E123" s="4"/>
      <c r="F123" s="4"/>
      <c r="G123" s="4"/>
      <c r="H123" s="153"/>
      <c r="I123" s="27"/>
      <c r="J123" s="153"/>
      <c r="K123" s="27"/>
      <c r="M123" s="8"/>
      <c r="N123" s="196"/>
      <c r="O123" s="196"/>
      <c r="P123" s="196"/>
      <c r="Q123" s="196"/>
      <c r="R123" s="196"/>
      <c r="S123" s="196"/>
      <c r="U123" s="8"/>
      <c r="V123" s="8"/>
      <c r="W123" s="67"/>
      <c r="X123" s="67"/>
      <c r="Y123" s="8"/>
      <c r="Z123" s="8"/>
      <c r="AA123" s="8"/>
      <c r="AB123" s="67"/>
      <c r="AC123" s="67"/>
      <c r="AD123" s="67"/>
      <c r="AE123" s="67"/>
      <c r="AF123" s="67"/>
      <c r="AG123" s="67"/>
      <c r="AH123" s="67"/>
      <c r="AI123" s="67"/>
      <c r="AJ123" s="67"/>
      <c r="AK123" s="67"/>
      <c r="AL123" s="67"/>
      <c r="AN123" s="27"/>
      <c r="AO123" s="87"/>
      <c r="AP123" s="87"/>
      <c r="AQ123" s="87"/>
      <c r="AR123" s="87"/>
      <c r="AS123" s="87"/>
      <c r="AT123" s="87"/>
      <c r="AW123" s="67"/>
      <c r="AX123" s="67"/>
      <c r="AY123" s="67"/>
      <c r="AZ123" s="67"/>
      <c r="BA123" s="27"/>
      <c r="BD123" s="193"/>
      <c r="BE123" s="193"/>
      <c r="BF123" s="67"/>
      <c r="BG123" s="67"/>
      <c r="BH123" s="193"/>
      <c r="BI123" s="193"/>
      <c r="BJ123" s="193"/>
      <c r="BK123" s="244"/>
      <c r="BL123" s="193"/>
      <c r="BM123" s="193"/>
      <c r="BN123" s="194"/>
      <c r="BO123" s="196"/>
      <c r="BP123" s="196"/>
      <c r="BQ123" s="196"/>
      <c r="BR123" s="196"/>
      <c r="BS123" s="196"/>
      <c r="BT123" s="194"/>
      <c r="BU123" s="194"/>
      <c r="BV123" s="162"/>
      <c r="BW123" s="162"/>
      <c r="BX123" s="162"/>
      <c r="BY123" s="67"/>
      <c r="BZ123" s="67"/>
      <c r="CA123" s="67"/>
      <c r="CB123" s="67"/>
      <c r="CC123" s="67"/>
      <c r="CD123" s="67"/>
      <c r="CE123" s="67"/>
      <c r="CF123" s="67"/>
      <c r="CG123" s="67"/>
      <c r="CH123" s="8"/>
      <c r="CI123" s="8"/>
      <c r="CJ123" s="67"/>
      <c r="CK123" s="67"/>
      <c r="CL123" s="67"/>
      <c r="CM123" s="67"/>
      <c r="CN123" s="67"/>
      <c r="CO123" s="67"/>
    </row>
    <row r="124" spans="5:93">
      <c r="E124" s="4"/>
      <c r="F124" s="4"/>
      <c r="G124" s="4"/>
      <c r="H124" s="153"/>
      <c r="I124" s="27"/>
      <c r="J124" s="153"/>
      <c r="K124" s="27"/>
      <c r="M124" s="8"/>
      <c r="N124" s="196"/>
      <c r="O124" s="196"/>
      <c r="P124" s="196"/>
      <c r="Q124" s="196"/>
      <c r="R124" s="196"/>
      <c r="S124" s="196"/>
      <c r="U124" s="8"/>
      <c r="V124" s="8"/>
      <c r="W124" s="67"/>
      <c r="X124" s="8"/>
      <c r="Y124" s="8"/>
      <c r="Z124" s="8"/>
      <c r="AA124" s="8"/>
      <c r="AB124" s="67"/>
      <c r="AC124" s="67"/>
      <c r="AD124" s="67"/>
      <c r="AE124" s="67"/>
      <c r="AF124" s="67"/>
      <c r="AG124" s="67"/>
      <c r="AH124" s="67"/>
      <c r="AI124" s="67"/>
      <c r="AJ124" s="67"/>
      <c r="AK124" s="67"/>
      <c r="AL124" s="67"/>
      <c r="AN124" s="27"/>
      <c r="AO124" s="87"/>
      <c r="AP124" s="87"/>
      <c r="AQ124" s="87"/>
      <c r="AR124" s="87"/>
      <c r="AS124" s="87"/>
      <c r="AT124" s="87"/>
      <c r="AW124" s="67"/>
      <c r="AX124" s="67"/>
      <c r="AY124" s="67"/>
      <c r="AZ124" s="67"/>
      <c r="BA124" s="27"/>
      <c r="BD124" s="193"/>
      <c r="BE124" s="193"/>
      <c r="BF124" s="67"/>
      <c r="BG124" s="67"/>
      <c r="BH124" s="193"/>
      <c r="BI124" s="193"/>
      <c r="BJ124" s="193"/>
      <c r="BK124" s="244"/>
      <c r="BL124" s="193"/>
      <c r="BM124" s="193"/>
      <c r="BN124" s="194"/>
      <c r="BO124" s="196"/>
      <c r="BP124" s="196"/>
      <c r="BQ124" s="196"/>
      <c r="BR124" s="196"/>
      <c r="BS124" s="196"/>
      <c r="BT124" s="194"/>
      <c r="BU124" s="194"/>
      <c r="BV124" s="196"/>
      <c r="BW124" s="196"/>
      <c r="BX124" s="196"/>
      <c r="BY124" s="8"/>
      <c r="BZ124" s="8"/>
      <c r="CA124" s="162"/>
      <c r="CB124" s="196"/>
      <c r="CC124" s="196"/>
      <c r="CD124" s="196"/>
      <c r="CE124" s="196"/>
      <c r="CF124" s="196"/>
      <c r="CG124" s="8"/>
      <c r="CI124" s="8"/>
      <c r="CJ124" s="196"/>
      <c r="CK124" s="196"/>
      <c r="CL124" s="196"/>
      <c r="CM124" s="196"/>
      <c r="CN124" s="196"/>
      <c r="CO124" s="196"/>
    </row>
    <row r="125" spans="5:93">
      <c r="P125" s="196"/>
      <c r="Q125" s="196"/>
      <c r="R125" s="196"/>
      <c r="S125" s="196"/>
      <c r="U125" s="8"/>
      <c r="V125" s="8"/>
      <c r="W125" s="67"/>
      <c r="X125" s="25"/>
      <c r="Y125" s="8"/>
      <c r="Z125" s="8"/>
      <c r="AA125" s="8"/>
      <c r="AB125" s="67"/>
      <c r="AC125" s="67"/>
      <c r="AD125" s="67"/>
      <c r="AE125" s="67"/>
      <c r="AF125" s="67"/>
      <c r="AG125" s="67"/>
      <c r="AH125" s="67"/>
      <c r="AI125" s="67"/>
      <c r="AJ125" s="67"/>
      <c r="AK125" s="67"/>
      <c r="AL125" s="67"/>
      <c r="AN125" s="27"/>
      <c r="AO125" s="87"/>
      <c r="AP125" s="87"/>
      <c r="AQ125" s="87"/>
      <c r="AR125" s="87"/>
      <c r="AS125" s="87"/>
      <c r="AT125" s="87"/>
      <c r="AV125" s="55"/>
      <c r="AW125" s="67"/>
      <c r="AX125" s="67"/>
      <c r="AY125" s="67"/>
      <c r="AZ125" s="67"/>
      <c r="BA125" s="55"/>
      <c r="BC125" s="55"/>
      <c r="BD125" s="242"/>
      <c r="BE125" s="243"/>
      <c r="BF125" s="67"/>
      <c r="BG125" s="243"/>
      <c r="BH125" s="243"/>
      <c r="BI125" s="194"/>
      <c r="BJ125" s="194"/>
      <c r="BK125" s="194"/>
      <c r="BL125" s="243"/>
      <c r="BM125" s="243"/>
      <c r="BN125" s="194"/>
      <c r="BO125" s="196"/>
      <c r="BP125" s="196"/>
      <c r="BQ125" s="196"/>
      <c r="BR125" s="196"/>
      <c r="BS125" s="196"/>
      <c r="BT125" s="194"/>
      <c r="BU125" s="194"/>
      <c r="BV125" s="196"/>
      <c r="BW125" s="196"/>
      <c r="BX125" s="196"/>
      <c r="BY125" s="8"/>
      <c r="BZ125" s="8"/>
      <c r="CA125" s="162"/>
      <c r="CB125" s="196"/>
      <c r="CC125" s="196"/>
      <c r="CD125" s="196"/>
      <c r="CE125" s="196"/>
      <c r="CF125" s="196"/>
      <c r="CG125" s="8"/>
      <c r="CI125" s="8"/>
      <c r="CJ125" s="196"/>
      <c r="CK125" s="196"/>
      <c r="CL125" s="196"/>
      <c r="CM125" s="196"/>
      <c r="CN125" s="196"/>
      <c r="CO125" s="196"/>
    </row>
    <row r="126" spans="5:93">
      <c r="P126" s="162"/>
      <c r="Q126" s="162"/>
      <c r="R126" s="162"/>
      <c r="S126" s="162"/>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162"/>
      <c r="BE126" s="162"/>
      <c r="BF126" s="67"/>
      <c r="BG126" s="67"/>
      <c r="BH126" s="162"/>
      <c r="BI126" s="162"/>
      <c r="BJ126" s="162"/>
      <c r="BK126" s="162"/>
      <c r="BL126" s="162"/>
      <c r="BM126" s="162"/>
      <c r="BN126" s="162"/>
      <c r="BO126" s="162"/>
      <c r="BP126" s="162"/>
      <c r="BQ126" s="162"/>
      <c r="BR126" s="162"/>
      <c r="BS126" s="162"/>
      <c r="BT126" s="162"/>
      <c r="BU126" s="162"/>
      <c r="BV126" s="162"/>
      <c r="BW126" s="162"/>
      <c r="BX126" s="162"/>
      <c r="BY126" s="67"/>
      <c r="BZ126" s="67"/>
      <c r="CA126" s="162"/>
      <c r="CB126" s="162"/>
      <c r="CC126" s="162"/>
      <c r="CD126" s="162"/>
      <c r="CE126" s="162"/>
      <c r="CF126" s="162"/>
      <c r="CG126" s="67"/>
      <c r="CH126" s="67"/>
      <c r="CI126" s="67"/>
      <c r="CJ126" s="162"/>
      <c r="CK126" s="162"/>
      <c r="CL126" s="162"/>
      <c r="CM126" s="196"/>
      <c r="CN126" s="162"/>
      <c r="CO126" s="162"/>
    </row>
    <row r="127" spans="5:93">
      <c r="P127" s="162"/>
      <c r="Q127" s="162"/>
      <c r="R127" s="162"/>
      <c r="S127" s="162"/>
      <c r="U127" s="8"/>
      <c r="V127" s="67"/>
      <c r="W127" s="67"/>
      <c r="X127" s="67"/>
      <c r="Y127" s="67"/>
      <c r="Z127" s="67"/>
      <c r="AA127" s="8"/>
      <c r="AB127" s="67"/>
      <c r="AC127" s="67"/>
      <c r="AD127" s="67"/>
      <c r="AE127" s="67"/>
      <c r="AF127" s="67"/>
      <c r="AG127" s="67"/>
      <c r="AH127" s="67"/>
      <c r="AI127" s="67"/>
      <c r="AJ127" s="67"/>
      <c r="AK127" s="67"/>
      <c r="AL127" s="67"/>
      <c r="AN127" s="67"/>
      <c r="AO127" s="67"/>
      <c r="AP127" s="133"/>
      <c r="AQ127" s="87"/>
      <c r="AR127" s="87"/>
      <c r="AS127" s="67"/>
      <c r="AT127" s="87"/>
      <c r="AV127" s="67"/>
      <c r="AW127" s="67"/>
      <c r="AX127" s="67"/>
      <c r="AY127" s="67"/>
      <c r="AZ127" s="67"/>
      <c r="BA127" s="67"/>
      <c r="BC127" s="8"/>
      <c r="BD127" s="162"/>
      <c r="BE127" s="162"/>
      <c r="BF127" s="19"/>
      <c r="BG127" s="162"/>
      <c r="BH127" s="162"/>
      <c r="BI127" s="162"/>
      <c r="BJ127" s="162"/>
      <c r="BK127" s="162"/>
      <c r="BL127" s="162"/>
      <c r="BM127" s="162"/>
      <c r="BN127" s="194"/>
      <c r="BO127" s="196"/>
      <c r="BP127" s="162"/>
      <c r="BQ127" s="162"/>
      <c r="BR127" s="162"/>
      <c r="BS127" s="162"/>
      <c r="BT127" s="194"/>
      <c r="BU127" s="153"/>
      <c r="BV127" s="162"/>
      <c r="BW127" s="162"/>
      <c r="BX127" s="162"/>
      <c r="BY127" s="87"/>
      <c r="BZ127" s="87"/>
      <c r="CA127" s="162"/>
      <c r="CB127" s="162"/>
      <c r="CC127" s="162"/>
      <c r="CD127" s="162"/>
      <c r="CE127" s="162"/>
      <c r="CF127" s="162"/>
      <c r="CG127" s="67"/>
      <c r="CI127" s="27"/>
      <c r="CJ127" s="162"/>
      <c r="CK127" s="162"/>
      <c r="CL127" s="162"/>
      <c r="CM127" s="196"/>
      <c r="CN127" s="162"/>
      <c r="CO127" s="162"/>
    </row>
    <row r="128" spans="5:93">
      <c r="P128" s="162"/>
      <c r="Q128" s="162"/>
      <c r="R128" s="162"/>
      <c r="S128" s="162"/>
      <c r="U128" s="8"/>
      <c r="V128" s="67"/>
      <c r="W128" s="67"/>
      <c r="X128" s="67"/>
      <c r="Y128" s="67"/>
      <c r="Z128" s="67"/>
      <c r="AA128" s="8"/>
      <c r="AB128" s="67"/>
      <c r="AC128" s="67"/>
      <c r="AD128" s="67"/>
      <c r="AE128" s="67"/>
      <c r="AF128" s="67"/>
      <c r="AG128" s="67"/>
      <c r="AH128" s="67"/>
      <c r="AI128" s="67"/>
      <c r="AJ128" s="67"/>
      <c r="AK128" s="67"/>
      <c r="AL128" s="67"/>
      <c r="AN128" s="67"/>
      <c r="AO128" s="87"/>
      <c r="AP128" s="162"/>
      <c r="AQ128" s="87"/>
      <c r="AR128" s="67"/>
      <c r="AS128" s="87"/>
      <c r="AT128" s="67"/>
      <c r="AV128" s="67"/>
      <c r="AW128" s="67"/>
      <c r="AX128" s="67"/>
      <c r="AY128" s="67"/>
      <c r="AZ128" s="67"/>
      <c r="BA128" s="67"/>
      <c r="BC128" s="8"/>
      <c r="BD128" s="162"/>
      <c r="BE128" s="162"/>
      <c r="BF128" s="19"/>
      <c r="BG128" s="162"/>
      <c r="BH128" s="162"/>
      <c r="BI128" s="162"/>
      <c r="BJ128" s="162"/>
      <c r="BK128" s="162"/>
      <c r="BL128" s="162"/>
      <c r="BM128" s="162"/>
      <c r="BN128" s="194"/>
      <c r="BO128" s="196"/>
      <c r="BP128" s="162"/>
      <c r="BQ128" s="162"/>
      <c r="BR128" s="162"/>
      <c r="BS128" s="162"/>
      <c r="BT128" s="194"/>
      <c r="BU128" s="153"/>
      <c r="BV128" s="162"/>
      <c r="BW128" s="162"/>
      <c r="BX128" s="162"/>
      <c r="BY128" s="67"/>
      <c r="BZ128" s="67"/>
      <c r="CA128" s="162"/>
      <c r="CB128" s="162"/>
      <c r="CC128" s="162"/>
      <c r="CD128" s="162"/>
      <c r="CE128" s="162"/>
      <c r="CF128" s="162"/>
      <c r="CG128" s="67"/>
      <c r="CI128" s="27"/>
      <c r="CJ128" s="162"/>
      <c r="CK128" s="162"/>
      <c r="CL128" s="162"/>
      <c r="CM128" s="162"/>
      <c r="CN128" s="162"/>
      <c r="CO128" s="162"/>
    </row>
    <row r="129" spans="16:93">
      <c r="P129" s="202"/>
      <c r="Q129" s="202"/>
      <c r="R129" s="202"/>
      <c r="S129" s="202"/>
      <c r="U129" s="8"/>
      <c r="V129" s="185"/>
      <c r="W129" s="185"/>
      <c r="X129" s="185"/>
      <c r="Y129" s="185"/>
      <c r="Z129" s="185"/>
      <c r="AA129" s="8"/>
      <c r="AB129" s="67"/>
      <c r="AC129" s="185"/>
      <c r="AD129" s="234"/>
      <c r="AE129" s="185"/>
      <c r="AF129" s="185"/>
      <c r="AG129" s="185"/>
      <c r="AH129" s="185"/>
      <c r="AI129" s="185"/>
      <c r="AJ129" s="185"/>
      <c r="AK129" s="185"/>
      <c r="AL129" s="185"/>
      <c r="AN129" s="67"/>
      <c r="AO129" s="87"/>
      <c r="AP129" s="67"/>
      <c r="AQ129" s="67"/>
      <c r="AR129" s="67"/>
      <c r="AS129" s="87"/>
      <c r="AT129" s="87"/>
      <c r="AU129" s="27"/>
      <c r="AV129" s="67"/>
      <c r="AW129" s="67"/>
      <c r="AX129" s="67"/>
      <c r="AY129" s="67"/>
      <c r="AZ129" s="67"/>
      <c r="BA129" s="67"/>
      <c r="BC129" s="8"/>
      <c r="BD129" s="202"/>
      <c r="BE129" s="202"/>
      <c r="BF129" s="19"/>
      <c r="BG129" s="202"/>
      <c r="BH129" s="202"/>
      <c r="BI129" s="202"/>
      <c r="BJ129" s="202"/>
      <c r="BK129" s="202"/>
      <c r="BL129" s="202"/>
      <c r="BM129" s="202"/>
      <c r="BN129" s="194"/>
      <c r="BO129" s="196"/>
      <c r="BP129" s="202"/>
      <c r="BQ129" s="202"/>
      <c r="BR129" s="202"/>
      <c r="BS129" s="202"/>
      <c r="BT129" s="194"/>
      <c r="BU129" s="153"/>
      <c r="BV129" s="202"/>
      <c r="BW129" s="202"/>
      <c r="BX129" s="202"/>
      <c r="BY129" s="234"/>
      <c r="BZ129" s="234"/>
      <c r="CA129" s="202"/>
      <c r="CB129" s="202"/>
      <c r="CC129" s="202"/>
      <c r="CD129" s="202"/>
      <c r="CE129" s="202"/>
      <c r="CF129" s="202"/>
      <c r="CG129" s="67"/>
      <c r="CI129" s="27"/>
      <c r="CJ129" s="202"/>
      <c r="CK129" s="202"/>
      <c r="CL129" s="202"/>
      <c r="CM129" s="202"/>
      <c r="CN129" s="202"/>
      <c r="CO129" s="202"/>
    </row>
    <row r="130" spans="16:93">
      <c r="P130" s="202"/>
      <c r="Q130" s="202"/>
      <c r="R130" s="202"/>
      <c r="S130" s="202"/>
      <c r="U130" s="8"/>
      <c r="V130" s="8"/>
      <c r="W130" s="8"/>
      <c r="X130" s="25"/>
      <c r="Y130" s="8"/>
      <c r="Z130" s="8"/>
      <c r="AA130" s="8"/>
      <c r="AB130" s="67"/>
      <c r="AC130" s="25"/>
      <c r="AD130" s="8"/>
      <c r="AE130" s="87"/>
      <c r="AF130" s="67"/>
      <c r="AG130" s="67"/>
      <c r="AH130" s="8"/>
      <c r="AI130" s="8"/>
      <c r="AJ130" s="67"/>
      <c r="AK130" s="67"/>
      <c r="AL130" s="67"/>
      <c r="AN130" s="67"/>
      <c r="AO130" s="16"/>
      <c r="AP130" s="16"/>
      <c r="AQ130" s="16"/>
      <c r="AR130" s="16"/>
      <c r="AS130" s="16"/>
      <c r="AT130" s="16"/>
      <c r="AV130" s="67"/>
      <c r="AW130" s="8"/>
      <c r="AX130" s="8"/>
      <c r="AY130" s="8"/>
      <c r="AZ130" s="8"/>
      <c r="BA130" s="8"/>
      <c r="BC130" s="8"/>
      <c r="BD130" s="202"/>
      <c r="BE130" s="202"/>
      <c r="BF130" s="19"/>
      <c r="BG130" s="202"/>
      <c r="BH130" s="202"/>
      <c r="BI130" s="202"/>
      <c r="BJ130" s="202"/>
      <c r="BK130" s="202"/>
      <c r="BL130" s="202"/>
      <c r="BM130" s="202"/>
      <c r="BO130" s="8"/>
      <c r="BP130" s="8"/>
      <c r="BQ130" s="8"/>
      <c r="BR130" s="202"/>
      <c r="BS130" s="202"/>
      <c r="BU130" s="27"/>
      <c r="BV130" s="202"/>
      <c r="BW130" s="202"/>
      <c r="BX130" s="202"/>
      <c r="BY130" s="234"/>
      <c r="BZ130" s="234"/>
      <c r="CA130" s="202"/>
      <c r="CB130" s="202"/>
      <c r="CC130" s="202"/>
      <c r="CD130" s="202"/>
      <c r="CE130" s="202"/>
      <c r="CF130" s="202"/>
      <c r="CG130" s="67"/>
      <c r="CI130" s="27"/>
      <c r="CJ130" s="19"/>
      <c r="CK130" s="19"/>
      <c r="CL130" s="19"/>
      <c r="CM130" s="19"/>
      <c r="CN130" s="19"/>
      <c r="CO130" s="19"/>
    </row>
    <row r="131" spans="16:93">
      <c r="P131" s="153"/>
      <c r="Q131" s="153"/>
      <c r="R131" s="153"/>
      <c r="S131" s="153"/>
      <c r="U131" s="8"/>
      <c r="V131" s="8"/>
      <c r="W131" s="8"/>
      <c r="X131" s="8"/>
      <c r="Y131" s="8"/>
      <c r="Z131" s="8"/>
      <c r="AA131" s="8"/>
      <c r="AB131" s="67"/>
      <c r="AC131" s="8"/>
      <c r="AD131" s="25"/>
      <c r="AE131" s="8"/>
      <c r="AF131" s="8"/>
      <c r="AG131" s="8"/>
      <c r="AH131" s="8"/>
      <c r="AI131" s="8"/>
      <c r="AJ131" s="8"/>
      <c r="AK131" s="8"/>
      <c r="AL131" s="8"/>
      <c r="AN131" s="67"/>
      <c r="AO131" s="8"/>
      <c r="AP131" s="25"/>
      <c r="AQ131" s="8"/>
      <c r="AR131" s="8"/>
      <c r="AS131" s="8"/>
      <c r="AT131" s="8"/>
      <c r="AV131" s="67"/>
      <c r="AW131" s="8"/>
      <c r="AX131" s="8"/>
      <c r="AY131" s="8"/>
      <c r="AZ131" s="8"/>
      <c r="BA131" s="8"/>
      <c r="BC131" s="8"/>
      <c r="BD131" s="19"/>
      <c r="BE131" s="19"/>
      <c r="BF131" s="19"/>
      <c r="BG131" s="19"/>
      <c r="BH131" s="19"/>
      <c r="BI131" s="19"/>
      <c r="BJ131" s="19"/>
      <c r="BK131" s="19"/>
      <c r="BL131" s="19"/>
      <c r="BM131" s="19"/>
      <c r="BO131" s="8"/>
      <c r="BP131" s="8"/>
      <c r="BQ131" s="8"/>
      <c r="BR131" s="202"/>
      <c r="BS131" s="202"/>
      <c r="BU131" s="27"/>
      <c r="BV131" s="202"/>
      <c r="BW131" s="202"/>
      <c r="BX131" s="202"/>
      <c r="BY131" s="202"/>
      <c r="BZ131" s="202"/>
      <c r="CA131" s="202"/>
      <c r="CB131" s="202"/>
      <c r="CC131" s="202"/>
      <c r="CD131" s="202"/>
      <c r="CE131" s="202"/>
      <c r="CF131" s="202"/>
      <c r="CG131" s="8"/>
      <c r="CI131" s="27"/>
      <c r="CJ131" s="19"/>
      <c r="CK131" s="19"/>
      <c r="CL131" s="19"/>
      <c r="CM131" s="19"/>
      <c r="CN131" s="19"/>
      <c r="CO131" s="19"/>
    </row>
    <row r="132" spans="16:93">
      <c r="P132" s="153"/>
      <c r="Q132" s="153"/>
      <c r="R132" s="153"/>
      <c r="S132" s="153"/>
      <c r="U132" s="8"/>
      <c r="V132" s="8"/>
      <c r="W132" s="8"/>
      <c r="X132" s="8"/>
      <c r="Y132" s="8"/>
      <c r="Z132" s="8"/>
      <c r="AA132" s="8"/>
      <c r="AB132" s="67"/>
      <c r="AC132" s="8"/>
      <c r="AD132" s="25"/>
      <c r="AE132" s="8"/>
      <c r="AF132" s="8"/>
      <c r="AG132" s="8"/>
      <c r="AH132" s="8"/>
      <c r="AI132" s="8"/>
      <c r="AJ132" s="8"/>
      <c r="AK132" s="8"/>
      <c r="AL132" s="8"/>
      <c r="AN132" s="67"/>
      <c r="AO132" s="8"/>
      <c r="AP132" s="25"/>
      <c r="AQ132" s="25"/>
      <c r="AR132" s="25"/>
      <c r="AS132" s="8"/>
      <c r="AT132" s="8"/>
      <c r="AV132" s="67"/>
      <c r="AW132" s="8"/>
      <c r="AX132" s="8"/>
      <c r="AY132" s="8"/>
      <c r="AZ132" s="8"/>
      <c r="BA132" s="8"/>
      <c r="BC132" s="8"/>
      <c r="BD132" s="19"/>
      <c r="BE132" s="19"/>
      <c r="BF132" s="19"/>
      <c r="BG132" s="19"/>
      <c r="BH132" s="19"/>
      <c r="BI132" s="19"/>
      <c r="BJ132" s="19"/>
      <c r="BK132" s="19"/>
      <c r="BL132" s="19"/>
      <c r="BM132" s="19"/>
      <c r="BO132" s="8"/>
      <c r="BP132" s="8"/>
      <c r="BQ132" s="8"/>
      <c r="BR132" s="202"/>
      <c r="BS132" s="202"/>
      <c r="BU132" s="27"/>
      <c r="BV132" s="202"/>
      <c r="BW132" s="202"/>
      <c r="BX132" s="202"/>
      <c r="BY132" s="202"/>
      <c r="BZ132" s="202"/>
      <c r="CA132" s="202"/>
      <c r="CB132" s="202"/>
      <c r="CC132" s="202"/>
      <c r="CD132" s="202"/>
      <c r="CE132" s="202"/>
      <c r="CF132" s="202"/>
      <c r="CG132" s="8"/>
      <c r="CI132" s="27"/>
      <c r="CJ132" s="19"/>
      <c r="CK132" s="19"/>
      <c r="CL132" s="19"/>
      <c r="CM132" s="19"/>
      <c r="CN132" s="19"/>
      <c r="CO132" s="19"/>
    </row>
  </sheetData>
  <mergeCells count="8">
    <mergeCell ref="A91:P91"/>
    <mergeCell ref="A90:P90"/>
    <mergeCell ref="A86:P86"/>
    <mergeCell ref="A88:P88"/>
    <mergeCell ref="A84:P84"/>
    <mergeCell ref="A89:P89"/>
    <mergeCell ref="A85:P85"/>
    <mergeCell ref="A87:P87"/>
  </mergeCells>
  <phoneticPr fontId="17" type="noConversion"/>
  <conditionalFormatting sqref="BA128:BE128 AU128:AV128 CA129:CA130 BY126:BY127 AH128:AK128 P128:V128 X128:AF128 AM128:AN128 AN127 CN128:CO128 BH128:CL128 AO128:AT129 K12:K16">
    <cfRule type="cellIs" dxfId="5716" priority="176" stopIfTrue="1" operator="equal">
      <formula>"-"</formula>
    </cfRule>
    <cfRule type="cellIs" dxfId="5715" priority="177" stopIfTrue="1" operator="equal">
      <formula>"-"</formula>
    </cfRule>
  </conditionalFormatting>
  <conditionalFormatting sqref="AW125:BA125 BD125:BE125 BV125:CG125 BO126:CH127 CJ125:CL127 AB127:AN127 P125:S127 V125:Z127 AC125:AL125 AB126:AP126 AN125:AP125 AQ125:AT126 BP125:BS125 CN125:CO127 CM125:CM126 BG125:BM127 AU126:BE127 AO127:AT128 G12:J16 J19:J21">
    <cfRule type="cellIs" dxfId="5714" priority="174" stopIfTrue="1" operator="equal">
      <formula>"-"</formula>
    </cfRule>
    <cfRule type="containsText" dxfId="5713" priority="175" stopIfTrue="1" operator="containsText" text="leer">
      <formula>NOT(ISERROR(SEARCH("leer",G12)))</formula>
    </cfRule>
  </conditionalFormatting>
  <conditionalFormatting sqref="CH131:CI132 AW125:BA125 BD125:BE125 BV125:CG125 CJ125:CO125 P125:S125 V125:Z125 AC125:AL125 AO125:AT126 BP125:BS125 BG125:BM125 G12:H16">
    <cfRule type="cellIs" dxfId="5712" priority="173" stopIfTrue="1" operator="equal">
      <formula>"-"</formula>
    </cfRule>
  </conditionalFormatting>
  <conditionalFormatting sqref="N124:S124">
    <cfRule type="cellIs" dxfId="5711" priority="171" stopIfTrue="1" operator="equal">
      <formula>"-"</formula>
    </cfRule>
    <cfRule type="containsText" dxfId="5710" priority="172" stopIfTrue="1" operator="containsText" text="leer">
      <formula>NOT(ISERROR(SEARCH("leer",N124)))</formula>
    </cfRule>
  </conditionalFormatting>
  <conditionalFormatting sqref="N124:S124">
    <cfRule type="cellIs" dxfId="5709" priority="170" stopIfTrue="1" operator="equal">
      <formula>"-"</formula>
    </cfRule>
  </conditionalFormatting>
  <conditionalFormatting sqref="BD124:BE124 BG124:BM124">
    <cfRule type="cellIs" dxfId="5708" priority="168" stopIfTrue="1" operator="equal">
      <formula>"-"</formula>
    </cfRule>
    <cfRule type="containsText" dxfId="5707" priority="169" stopIfTrue="1" operator="containsText" text="leer">
      <formula>NOT(ISERROR(SEARCH("leer",BD124)))</formula>
    </cfRule>
  </conditionalFormatting>
  <conditionalFormatting sqref="BD124:BE124 BG124:BM124">
    <cfRule type="cellIs" dxfId="5706" priority="167" stopIfTrue="1" operator="equal">
      <formula>"-"</formula>
    </cfRule>
  </conditionalFormatting>
  <conditionalFormatting sqref="BS124">
    <cfRule type="cellIs" dxfId="5705" priority="165" stopIfTrue="1" operator="equal">
      <formula>"-"</formula>
    </cfRule>
    <cfRule type="containsText" dxfId="5704" priority="166" stopIfTrue="1" operator="containsText" text="leer">
      <formula>NOT(ISERROR(SEARCH("leer",BS124)))</formula>
    </cfRule>
  </conditionalFormatting>
  <conditionalFormatting sqref="BS124">
    <cfRule type="cellIs" dxfId="5703" priority="164" stopIfTrue="1" operator="equal">
      <formula>"-"</formula>
    </cfRule>
  </conditionalFormatting>
  <conditionalFormatting sqref="BV124:CG124">
    <cfRule type="cellIs" dxfId="5702" priority="162" stopIfTrue="1" operator="equal">
      <formula>"-"</formula>
    </cfRule>
    <cfRule type="containsText" dxfId="5701" priority="163" stopIfTrue="1" operator="containsText" text="leer">
      <formula>NOT(ISERROR(SEARCH("leer",BV124)))</formula>
    </cfRule>
  </conditionalFormatting>
  <conditionalFormatting sqref="BV124:CG124">
    <cfRule type="cellIs" dxfId="5700" priority="161" stopIfTrue="1" operator="equal">
      <formula>"-"</formula>
    </cfRule>
  </conditionalFormatting>
  <conditionalFormatting sqref="BV123">
    <cfRule type="cellIs" dxfId="5699" priority="159" stopIfTrue="1" operator="equal">
      <formula>"-"</formula>
    </cfRule>
    <cfRule type="containsText" dxfId="5698" priority="160" stopIfTrue="1" operator="containsText" text="leer">
      <formula>NOT(ISERROR(SEARCH("leer",BV123)))</formula>
    </cfRule>
  </conditionalFormatting>
  <conditionalFormatting sqref="BV123">
    <cfRule type="cellIs" dxfId="5697" priority="158" stopIfTrue="1" operator="equal">
      <formula>"-"</formula>
    </cfRule>
  </conditionalFormatting>
  <conditionalFormatting sqref="BW123:CF123">
    <cfRule type="cellIs" dxfId="5696" priority="156" stopIfTrue="1" operator="equal">
      <formula>"-"</formula>
    </cfRule>
    <cfRule type="containsText" dxfId="5695" priority="157" stopIfTrue="1" operator="containsText" text="leer">
      <formula>NOT(ISERROR(SEARCH("leer",BW123)))</formula>
    </cfRule>
  </conditionalFormatting>
  <conditionalFormatting sqref="BW123:CF123">
    <cfRule type="cellIs" dxfId="5694" priority="155" stopIfTrue="1" operator="equal">
      <formula>"-"</formula>
    </cfRule>
  </conditionalFormatting>
  <conditionalFormatting sqref="BS123">
    <cfRule type="cellIs" dxfId="5693" priority="153" stopIfTrue="1" operator="equal">
      <formula>"-"</formula>
    </cfRule>
    <cfRule type="containsText" dxfId="5692" priority="154" stopIfTrue="1" operator="containsText" text="leer">
      <formula>NOT(ISERROR(SEARCH("leer",BS123)))</formula>
    </cfRule>
  </conditionalFormatting>
  <conditionalFormatting sqref="BS123">
    <cfRule type="cellIs" dxfId="5691" priority="152" stopIfTrue="1" operator="equal">
      <formula>"-"</formula>
    </cfRule>
  </conditionalFormatting>
  <conditionalFormatting sqref="BR124">
    <cfRule type="cellIs" dxfId="5690" priority="150" stopIfTrue="1" operator="equal">
      <formula>"-"</formula>
    </cfRule>
    <cfRule type="containsText" dxfId="5689" priority="151" stopIfTrue="1" operator="containsText" text="leer">
      <formula>NOT(ISERROR(SEARCH("leer",BR124)))</formula>
    </cfRule>
  </conditionalFormatting>
  <conditionalFormatting sqref="BR124">
    <cfRule type="cellIs" dxfId="5688" priority="149" stopIfTrue="1" operator="equal">
      <formula>"-"</formula>
    </cfRule>
  </conditionalFormatting>
  <conditionalFormatting sqref="BR123">
    <cfRule type="cellIs" dxfId="5687" priority="147" stopIfTrue="1" operator="equal">
      <formula>"-"</formula>
    </cfRule>
    <cfRule type="containsText" dxfId="5686" priority="148" stopIfTrue="1" operator="containsText" text="leer">
      <formula>NOT(ISERROR(SEARCH("leer",BR123)))</formula>
    </cfRule>
  </conditionalFormatting>
  <conditionalFormatting sqref="BR123">
    <cfRule type="cellIs" dxfId="5685" priority="146" stopIfTrue="1" operator="equal">
      <formula>"-"</formula>
    </cfRule>
  </conditionalFormatting>
  <conditionalFormatting sqref="BV122">
    <cfRule type="cellIs" dxfId="5684" priority="144" stopIfTrue="1" operator="equal">
      <formula>"-"</formula>
    </cfRule>
    <cfRule type="containsText" dxfId="5683" priority="145" stopIfTrue="1" operator="containsText" text="leer">
      <formula>NOT(ISERROR(SEARCH("leer",BV122)))</formula>
    </cfRule>
  </conditionalFormatting>
  <conditionalFormatting sqref="BV122">
    <cfRule type="cellIs" dxfId="5682" priority="143" stopIfTrue="1" operator="equal">
      <formula>"-"</formula>
    </cfRule>
  </conditionalFormatting>
  <conditionalFormatting sqref="BW122:CF122">
    <cfRule type="cellIs" dxfId="5681" priority="141" stopIfTrue="1" operator="equal">
      <formula>"-"</formula>
    </cfRule>
    <cfRule type="containsText" dxfId="5680" priority="142" stopIfTrue="1" operator="containsText" text="leer">
      <formula>NOT(ISERROR(SEARCH("leer",BW122)))</formula>
    </cfRule>
  </conditionalFormatting>
  <conditionalFormatting sqref="BW122:CF122">
    <cfRule type="cellIs" dxfId="5679" priority="140" stopIfTrue="1" operator="equal">
      <formula>"-"</formula>
    </cfRule>
  </conditionalFormatting>
  <conditionalFormatting sqref="BS122">
    <cfRule type="cellIs" dxfId="5678" priority="138" stopIfTrue="1" operator="equal">
      <formula>"-"</formula>
    </cfRule>
    <cfRule type="containsText" dxfId="5677" priority="139" stopIfTrue="1" operator="containsText" text="leer">
      <formula>NOT(ISERROR(SEARCH("leer",BS122)))</formula>
    </cfRule>
  </conditionalFormatting>
  <conditionalFormatting sqref="BS122">
    <cfRule type="cellIs" dxfId="5676" priority="137" stopIfTrue="1" operator="equal">
      <formula>"-"</formula>
    </cfRule>
  </conditionalFormatting>
  <conditionalFormatting sqref="BR122">
    <cfRule type="cellIs" dxfId="5675" priority="135" stopIfTrue="1" operator="equal">
      <formula>"-"</formula>
    </cfRule>
    <cfRule type="containsText" dxfId="5674" priority="136" stopIfTrue="1" operator="containsText" text="leer">
      <formula>NOT(ISERROR(SEARCH("leer",BR122)))</formula>
    </cfRule>
  </conditionalFormatting>
  <conditionalFormatting sqref="BR122">
    <cfRule type="cellIs" dxfId="5673" priority="134" stopIfTrue="1" operator="equal">
      <formula>"-"</formula>
    </cfRule>
  </conditionalFormatting>
  <conditionalFormatting sqref="BA116:BE116 AU116:AV116 CA117:CA118 BY114:BY115 AH116:AK116 N116:V116 X116:AF116 AM116:AN116 AN115 CN116:CO116 BH116:CL116 AO116:AT117">
    <cfRule type="cellIs" dxfId="5672" priority="132" stopIfTrue="1" operator="equal">
      <formula>"-"</formula>
    </cfRule>
    <cfRule type="cellIs" dxfId="5671" priority="133" stopIfTrue="1" operator="equal">
      <formula>"-"</formula>
    </cfRule>
  </conditionalFormatting>
  <conditionalFormatting sqref="AW113:BA113 BD113:BE113 BV113:CG113 BO114:CH115 CJ113:CL115 AB115:AN115 N113:S115 V113:Z115 AC113:AL113 AB114:AP114 AN113:AP113 AQ113:AT114 BP113:BS113 CN113:CO115 CM113:CM114 BG113:BM115 AU114:BE115 AO115:AT116">
    <cfRule type="cellIs" dxfId="5670" priority="130" stopIfTrue="1" operator="equal">
      <formula>"-"</formula>
    </cfRule>
    <cfRule type="containsText" dxfId="5669" priority="131" stopIfTrue="1" operator="containsText" text="leer">
      <formula>NOT(ISERROR(SEARCH("leer",N113)))</formula>
    </cfRule>
  </conditionalFormatting>
  <conditionalFormatting sqref="CH119:CI120 AW113:BA113 BD113:BE113 BV113:CG113 CJ113:CO113 N113:S113 V113:Z113 AC113:AL113 AO113:AT114 BP113:BS113 BG113:BM113">
    <cfRule type="cellIs" dxfId="5668" priority="129" stopIfTrue="1" operator="equal">
      <formula>"-"</formula>
    </cfRule>
  </conditionalFormatting>
  <conditionalFormatting sqref="N112:S112">
    <cfRule type="cellIs" dxfId="5667" priority="127" stopIfTrue="1" operator="equal">
      <formula>"-"</formula>
    </cfRule>
    <cfRule type="containsText" dxfId="5666" priority="128" stopIfTrue="1" operator="containsText" text="leer">
      <formula>NOT(ISERROR(SEARCH("leer",N112)))</formula>
    </cfRule>
  </conditionalFormatting>
  <conditionalFormatting sqref="N112:S112">
    <cfRule type="cellIs" dxfId="5665" priority="126" stopIfTrue="1" operator="equal">
      <formula>"-"</formula>
    </cfRule>
  </conditionalFormatting>
  <conditionalFormatting sqref="BD112:BE112 BG112:BM112">
    <cfRule type="cellIs" dxfId="5664" priority="124" stopIfTrue="1" operator="equal">
      <formula>"-"</formula>
    </cfRule>
    <cfRule type="containsText" dxfId="5663" priority="125" stopIfTrue="1" operator="containsText" text="leer">
      <formula>NOT(ISERROR(SEARCH("leer",BD112)))</formula>
    </cfRule>
  </conditionalFormatting>
  <conditionalFormatting sqref="BD112:BE112 BG112:BM112">
    <cfRule type="cellIs" dxfId="5662" priority="123" stopIfTrue="1" operator="equal">
      <formula>"-"</formula>
    </cfRule>
  </conditionalFormatting>
  <conditionalFormatting sqref="BS112">
    <cfRule type="cellIs" dxfId="5661" priority="121" stopIfTrue="1" operator="equal">
      <formula>"-"</formula>
    </cfRule>
    <cfRule type="containsText" dxfId="5660" priority="122" stopIfTrue="1" operator="containsText" text="leer">
      <formula>NOT(ISERROR(SEARCH("leer",BS112)))</formula>
    </cfRule>
  </conditionalFormatting>
  <conditionalFormatting sqref="BS112">
    <cfRule type="cellIs" dxfId="5659" priority="120" stopIfTrue="1" operator="equal">
      <formula>"-"</formula>
    </cfRule>
  </conditionalFormatting>
  <conditionalFormatting sqref="BV112:CG112">
    <cfRule type="cellIs" dxfId="5658" priority="118" stopIfTrue="1" operator="equal">
      <formula>"-"</formula>
    </cfRule>
    <cfRule type="containsText" dxfId="5657" priority="119" stopIfTrue="1" operator="containsText" text="leer">
      <formula>NOT(ISERROR(SEARCH("leer",BV112)))</formula>
    </cfRule>
  </conditionalFormatting>
  <conditionalFormatting sqref="BV112:CG112">
    <cfRule type="cellIs" dxfId="5656" priority="117" stopIfTrue="1" operator="equal">
      <formula>"-"</formula>
    </cfRule>
  </conditionalFormatting>
  <conditionalFormatting sqref="BV111">
    <cfRule type="cellIs" dxfId="5655" priority="115" stopIfTrue="1" operator="equal">
      <formula>"-"</formula>
    </cfRule>
    <cfRule type="containsText" dxfId="5654" priority="116" stopIfTrue="1" operator="containsText" text="leer">
      <formula>NOT(ISERROR(SEARCH("leer",BV111)))</formula>
    </cfRule>
  </conditionalFormatting>
  <conditionalFormatting sqref="BV111">
    <cfRule type="cellIs" dxfId="5653" priority="114" stopIfTrue="1" operator="equal">
      <formula>"-"</formula>
    </cfRule>
  </conditionalFormatting>
  <conditionalFormatting sqref="BW111:CF111">
    <cfRule type="cellIs" dxfId="5652" priority="112" stopIfTrue="1" operator="equal">
      <formula>"-"</formula>
    </cfRule>
    <cfRule type="containsText" dxfId="5651" priority="113" stopIfTrue="1" operator="containsText" text="leer">
      <formula>NOT(ISERROR(SEARCH("leer",BW111)))</formula>
    </cfRule>
  </conditionalFormatting>
  <conditionalFormatting sqref="BW111:CF111">
    <cfRule type="cellIs" dxfId="5650" priority="111" stopIfTrue="1" operator="equal">
      <formula>"-"</formula>
    </cfRule>
  </conditionalFormatting>
  <conditionalFormatting sqref="BS111">
    <cfRule type="cellIs" dxfId="5649" priority="109" stopIfTrue="1" operator="equal">
      <formula>"-"</formula>
    </cfRule>
    <cfRule type="containsText" dxfId="5648" priority="110" stopIfTrue="1" operator="containsText" text="leer">
      <formula>NOT(ISERROR(SEARCH("leer",BS111)))</formula>
    </cfRule>
  </conditionalFormatting>
  <conditionalFormatting sqref="BS111">
    <cfRule type="cellIs" dxfId="5647" priority="108" stopIfTrue="1" operator="equal">
      <formula>"-"</formula>
    </cfRule>
  </conditionalFormatting>
  <conditionalFormatting sqref="BR112">
    <cfRule type="cellIs" dxfId="5646" priority="106" stopIfTrue="1" operator="equal">
      <formula>"-"</formula>
    </cfRule>
    <cfRule type="containsText" dxfId="5645" priority="107" stopIfTrue="1" operator="containsText" text="leer">
      <formula>NOT(ISERROR(SEARCH("leer",BR112)))</formula>
    </cfRule>
  </conditionalFormatting>
  <conditionalFormatting sqref="BR112">
    <cfRule type="cellIs" dxfId="5644" priority="105" stopIfTrue="1" operator="equal">
      <formula>"-"</formula>
    </cfRule>
  </conditionalFormatting>
  <conditionalFormatting sqref="BR111">
    <cfRule type="cellIs" dxfId="5643" priority="103" stopIfTrue="1" operator="equal">
      <formula>"-"</formula>
    </cfRule>
    <cfRule type="containsText" dxfId="5642" priority="104" stopIfTrue="1" operator="containsText" text="leer">
      <formula>NOT(ISERROR(SEARCH("leer",BR111)))</formula>
    </cfRule>
  </conditionalFormatting>
  <conditionalFormatting sqref="BR111">
    <cfRule type="cellIs" dxfId="5641" priority="102" stopIfTrue="1" operator="equal">
      <formula>"-"</formula>
    </cfRule>
  </conditionalFormatting>
  <conditionalFormatting sqref="BV110">
    <cfRule type="cellIs" dxfId="5640" priority="100" stopIfTrue="1" operator="equal">
      <formula>"-"</formula>
    </cfRule>
    <cfRule type="containsText" dxfId="5639" priority="101" stopIfTrue="1" operator="containsText" text="leer">
      <formula>NOT(ISERROR(SEARCH("leer",BV110)))</formula>
    </cfRule>
  </conditionalFormatting>
  <conditionalFormatting sqref="BV110">
    <cfRule type="cellIs" dxfId="5638" priority="99" stopIfTrue="1" operator="equal">
      <formula>"-"</formula>
    </cfRule>
  </conditionalFormatting>
  <conditionalFormatting sqref="BW110:CF110">
    <cfRule type="cellIs" dxfId="5637" priority="97" stopIfTrue="1" operator="equal">
      <formula>"-"</formula>
    </cfRule>
    <cfRule type="containsText" dxfId="5636" priority="98" stopIfTrue="1" operator="containsText" text="leer">
      <formula>NOT(ISERROR(SEARCH("leer",BW110)))</formula>
    </cfRule>
  </conditionalFormatting>
  <conditionalFormatting sqref="BW110:CF110">
    <cfRule type="cellIs" dxfId="5635" priority="96" stopIfTrue="1" operator="equal">
      <formula>"-"</formula>
    </cfRule>
  </conditionalFormatting>
  <conditionalFormatting sqref="BS110">
    <cfRule type="cellIs" dxfId="5634" priority="94" stopIfTrue="1" operator="equal">
      <formula>"-"</formula>
    </cfRule>
    <cfRule type="containsText" dxfId="5633" priority="95" stopIfTrue="1" operator="containsText" text="leer">
      <formula>NOT(ISERROR(SEARCH("leer",BS110)))</formula>
    </cfRule>
  </conditionalFormatting>
  <conditionalFormatting sqref="BS110">
    <cfRule type="cellIs" dxfId="5632" priority="93" stopIfTrue="1" operator="equal">
      <formula>"-"</formula>
    </cfRule>
  </conditionalFormatting>
  <conditionalFormatting sqref="BR110">
    <cfRule type="cellIs" dxfId="5631" priority="91" stopIfTrue="1" operator="equal">
      <formula>"-"</formula>
    </cfRule>
    <cfRule type="containsText" dxfId="5630" priority="92" stopIfTrue="1" operator="containsText" text="leer">
      <formula>NOT(ISERROR(SEARCH("leer",BR110)))</formula>
    </cfRule>
  </conditionalFormatting>
  <conditionalFormatting sqref="BR110">
    <cfRule type="cellIs" dxfId="5629" priority="90" stopIfTrue="1" operator="equal">
      <formula>"-"</formula>
    </cfRule>
  </conditionalFormatting>
  <conditionalFormatting sqref="H41 H44:H45 H62:H73 I55:J74 H76:J78 H31:H33 H34:I37 H56:H59 H80:J81 H48:J53 I38:J39 J32:K37 I41:J45 J47">
    <cfRule type="cellIs" dxfId="5628" priority="37" stopIfTrue="1" operator="equal">
      <formula>"-"</formula>
    </cfRule>
    <cfRule type="containsText" dxfId="5627" priority="38" stopIfTrue="1" operator="containsText" text="leer">
      <formula>NOT(ISERROR(SEARCH("leer",H31)))</formula>
    </cfRule>
  </conditionalFormatting>
  <conditionalFormatting sqref="N74:O75 H41 H44:H45 H62:H73 H76:H78 H32:I37 H56:H59 H48:H53 H80:H81">
    <cfRule type="cellIs" dxfId="5626" priority="36" stopIfTrue="1" operator="equal">
      <formula>"-"</formula>
    </cfRule>
  </conditionalFormatting>
  <conditionalFormatting sqref="G59">
    <cfRule type="cellIs" dxfId="5625" priority="28" stopIfTrue="1" operator="equal">
      <formula>"-"</formula>
    </cfRule>
    <cfRule type="containsText" dxfId="5624" priority="29" stopIfTrue="1" operator="containsText" text="leer">
      <formula>NOT(ISERROR(SEARCH("leer",G59)))</formula>
    </cfRule>
  </conditionalFormatting>
  <conditionalFormatting sqref="G59">
    <cfRule type="cellIs" dxfId="5623" priority="27" stopIfTrue="1" operator="equal">
      <formula>"-"</formula>
    </cfRule>
  </conditionalFormatting>
  <conditionalFormatting sqref="G62:G73">
    <cfRule type="cellIs" dxfId="5622" priority="25" stopIfTrue="1" operator="equal">
      <formula>"-"</formula>
    </cfRule>
    <cfRule type="containsText" dxfId="5621" priority="26" stopIfTrue="1" operator="containsText" text="leer">
      <formula>NOT(ISERROR(SEARCH("leer",G62)))</formula>
    </cfRule>
  </conditionalFormatting>
  <conditionalFormatting sqref="G62:G73">
    <cfRule type="cellIs" dxfId="5620" priority="24" stopIfTrue="1" operator="equal">
      <formula>"-"</formula>
    </cfRule>
  </conditionalFormatting>
  <conditionalFormatting sqref="F59">
    <cfRule type="cellIs" dxfId="5619" priority="22" stopIfTrue="1" operator="equal">
      <formula>"-"</formula>
    </cfRule>
    <cfRule type="containsText" dxfId="5618" priority="23" stopIfTrue="1" operator="containsText" text="leer">
      <formula>NOT(ISERROR(SEARCH("leer",F59)))</formula>
    </cfRule>
  </conditionalFormatting>
  <conditionalFormatting sqref="F59">
    <cfRule type="cellIs" dxfId="5617" priority="21" stopIfTrue="1" operator="equal">
      <formula>"-"</formula>
    </cfRule>
  </conditionalFormatting>
  <conditionalFormatting sqref="E59">
    <cfRule type="cellIs" dxfId="5616" priority="13" stopIfTrue="1" operator="equal">
      <formula>"-"</formula>
    </cfRule>
    <cfRule type="containsText" dxfId="5615" priority="14" stopIfTrue="1" operator="containsText" text="leer">
      <formula>NOT(ISERROR(SEARCH("leer",E59)))</formula>
    </cfRule>
  </conditionalFormatting>
  <conditionalFormatting sqref="E59">
    <cfRule type="cellIs" dxfId="5614" priority="12" stopIfTrue="1" operator="equal">
      <formula>"-"</formula>
    </cfRule>
  </conditionalFormatting>
  <conditionalFormatting sqref="E58">
    <cfRule type="cellIs" dxfId="5613" priority="10" stopIfTrue="1" operator="equal">
      <formula>"-"</formula>
    </cfRule>
    <cfRule type="containsText" dxfId="5612" priority="11" stopIfTrue="1" operator="containsText" text="leer">
      <formula>NOT(ISERROR(SEARCH("leer",E58)))</formula>
    </cfRule>
  </conditionalFormatting>
  <conditionalFormatting sqref="E58">
    <cfRule type="cellIs" dxfId="5611" priority="9" stopIfTrue="1" operator="equal">
      <formula>"-"</formula>
    </cfRule>
  </conditionalFormatting>
  <conditionalFormatting sqref="K17:K18 K22 K30:K31">
    <cfRule type="cellIs" dxfId="5610" priority="44" stopIfTrue="1" operator="equal">
      <formula>"-"</formula>
    </cfRule>
    <cfRule type="cellIs" dxfId="5609" priority="45" stopIfTrue="1" operator="equal">
      <formula>"-"</formula>
    </cfRule>
  </conditionalFormatting>
  <conditionalFormatting sqref="H17:J18 H30:J30 J31 I31:I33 J40">
    <cfRule type="cellIs" dxfId="5608" priority="42" stopIfTrue="1" operator="equal">
      <formula>"-"</formula>
    </cfRule>
    <cfRule type="containsText" dxfId="5607" priority="43" stopIfTrue="1" operator="containsText" text="leer">
      <formula>NOT(ISERROR(SEARCH("leer",H17)))</formula>
    </cfRule>
  </conditionalFormatting>
  <conditionalFormatting sqref="H17:H18 H30">
    <cfRule type="cellIs" dxfId="5606" priority="41" stopIfTrue="1" operator="equal">
      <formula>"-"</formula>
    </cfRule>
  </conditionalFormatting>
  <conditionalFormatting sqref="K41:K45 K38:K39 L67:M67 I65:J65 J31 K80:K81 K48:K78 K32:L37">
    <cfRule type="cellIs" dxfId="5605" priority="39" stopIfTrue="1" operator="equal">
      <formula>"-"</formula>
    </cfRule>
    <cfRule type="cellIs" dxfId="5604" priority="40" stopIfTrue="1" operator="equal">
      <formula>"-"</formula>
    </cfRule>
  </conditionalFormatting>
  <conditionalFormatting sqref="G44:G45 G48:G53">
    <cfRule type="cellIs" dxfId="5603" priority="31" stopIfTrue="1" operator="equal">
      <formula>"-"</formula>
    </cfRule>
    <cfRule type="containsText" dxfId="5602" priority="32" stopIfTrue="1" operator="containsText" text="leer">
      <formula>NOT(ISERROR(SEARCH("leer",G44)))</formula>
    </cfRule>
  </conditionalFormatting>
  <conditionalFormatting sqref="G44:G45 G48:G53">
    <cfRule type="cellIs" dxfId="5601" priority="30" stopIfTrue="1" operator="equal">
      <formula>"-"</formula>
    </cfRule>
  </conditionalFormatting>
  <conditionalFormatting sqref="G58">
    <cfRule type="cellIs" dxfId="5600" priority="19" stopIfTrue="1" operator="equal">
      <formula>"-"</formula>
    </cfRule>
    <cfRule type="containsText" dxfId="5599" priority="20" stopIfTrue="1" operator="containsText" text="leer">
      <formula>NOT(ISERROR(SEARCH("leer",G58)))</formula>
    </cfRule>
  </conditionalFormatting>
  <conditionalFormatting sqref="G58">
    <cfRule type="cellIs" dxfId="5598" priority="18" stopIfTrue="1" operator="equal">
      <formula>"-"</formula>
    </cfRule>
  </conditionalFormatting>
  <conditionalFormatting sqref="F58">
    <cfRule type="cellIs" dxfId="5597" priority="16" stopIfTrue="1" operator="equal">
      <formula>"-"</formula>
    </cfRule>
    <cfRule type="containsText" dxfId="5596" priority="17" stopIfTrue="1" operator="containsText" text="leer">
      <formula>NOT(ISERROR(SEARCH("leer",F58)))</formula>
    </cfRule>
  </conditionalFormatting>
  <conditionalFormatting sqref="F58">
    <cfRule type="cellIs" dxfId="5595" priority="15" stopIfTrue="1" operator="equal">
      <formula>"-"</formula>
    </cfRule>
  </conditionalFormatting>
  <conditionalFormatting sqref="K23 K28:K29">
    <cfRule type="cellIs" dxfId="5594" priority="7" stopIfTrue="1" operator="equal">
      <formula>"-"</formula>
    </cfRule>
    <cfRule type="cellIs" dxfId="5593" priority="8" stopIfTrue="1" operator="equal">
      <formula>"-"</formula>
    </cfRule>
  </conditionalFormatting>
  <conditionalFormatting sqref="H29:J29 J24:J27">
    <cfRule type="cellIs" dxfId="5592" priority="5" stopIfTrue="1" operator="equal">
      <formula>"-"</formula>
    </cfRule>
    <cfRule type="containsText" dxfId="5591" priority="6" stopIfTrue="1" operator="containsText" text="leer">
      <formula>NOT(ISERROR(SEARCH("leer",H24)))</formula>
    </cfRule>
  </conditionalFormatting>
  <conditionalFormatting sqref="H29">
    <cfRule type="cellIs" dxfId="5590" priority="4" stopIfTrue="1" operator="equal">
      <formula>"-"</formula>
    </cfRule>
  </conditionalFormatting>
  <conditionalFormatting sqref="H23:J23 H28:J28">
    <cfRule type="cellIs" dxfId="5589" priority="2" stopIfTrue="1" operator="equal">
      <formula>"-"</formula>
    </cfRule>
    <cfRule type="containsText" dxfId="5588" priority="3" stopIfTrue="1" operator="containsText" text="leer">
      <formula>NOT(ISERROR(SEARCH("leer",H23)))</formula>
    </cfRule>
  </conditionalFormatting>
  <conditionalFormatting sqref="H23 H28">
    <cfRule type="cellIs" dxfId="5587" priority="1" stopIfTrue="1" operator="equal">
      <formula>"-"</formula>
    </cfRule>
  </conditionalFormatting>
  <hyperlinks>
    <hyperlink ref="A1" location="Index!A1" display="zurück"/>
  </hyperlinks>
  <pageMargins left="0.78740157480314965" right="0.78740157480314965" top="0.98425196850393704" bottom="0.98425196850393704" header="0.51181102362204722" footer="0.51181102362204722"/>
  <pageSetup paperSize="9" scale="60" orientation="landscape" r:id="rId1"/>
  <customProperties>
    <customPr name="_pios_id" r:id="rId2"/>
  </customPropertie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150"/>
  <sheetViews>
    <sheetView showRuler="0" zoomScaleNormal="100" workbookViewId="0"/>
  </sheetViews>
  <sheetFormatPr baseColWidth="10" defaultColWidth="11.42578125" defaultRowHeight="12.75"/>
  <cols>
    <col min="1" max="1" width="48.85546875" style="5" bestFit="1" customWidth="1"/>
    <col min="2" max="2" width="8" style="5" bestFit="1" customWidth="1"/>
    <col min="3" max="3" width="8.85546875" style="5" bestFit="1" customWidth="1"/>
    <col min="4" max="4" width="11.140625" style="8" bestFit="1" customWidth="1"/>
    <col min="5" max="8" width="12.7109375" style="8" customWidth="1"/>
    <col min="9" max="16" width="12.7109375" style="5" customWidth="1"/>
    <col min="17" max="16384" width="11.42578125" style="5"/>
  </cols>
  <sheetData>
    <row r="1" spans="1:16">
      <c r="A1" s="90" t="s">
        <v>443</v>
      </c>
      <c r="D1" s="5"/>
      <c r="E1" s="5"/>
      <c r="F1" s="5"/>
      <c r="G1" s="5"/>
      <c r="H1" s="5"/>
    </row>
    <row r="2" spans="1:16">
      <c r="A2" s="290"/>
      <c r="D2" s="5"/>
      <c r="E2" s="5"/>
      <c r="F2" s="5"/>
      <c r="G2" s="5"/>
      <c r="H2" s="5"/>
    </row>
    <row r="3" spans="1:16">
      <c r="A3" s="277" t="s">
        <v>444</v>
      </c>
      <c r="B3" s="291"/>
      <c r="C3" s="5" t="s">
        <v>445</v>
      </c>
      <c r="D3" s="5" t="s">
        <v>446</v>
      </c>
      <c r="E3" s="4">
        <v>1990</v>
      </c>
      <c r="F3" s="4">
        <v>1995</v>
      </c>
      <c r="G3" s="4">
        <v>2000</v>
      </c>
      <c r="H3" s="4">
        <v>2005</v>
      </c>
      <c r="I3" s="4">
        <v>2009</v>
      </c>
      <c r="J3" s="4">
        <v>2010</v>
      </c>
      <c r="K3" s="4">
        <v>2011</v>
      </c>
      <c r="L3" s="4">
        <v>2012</v>
      </c>
      <c r="M3" s="4">
        <v>2013</v>
      </c>
      <c r="N3" s="4">
        <v>2014</v>
      </c>
      <c r="O3" s="4">
        <v>2015</v>
      </c>
      <c r="P3" s="353">
        <v>2016</v>
      </c>
    </row>
    <row r="4" spans="1:16">
      <c r="A4" s="12"/>
      <c r="C4" s="8"/>
      <c r="E4" s="292"/>
      <c r="F4" s="292"/>
      <c r="G4" s="292"/>
      <c r="H4" s="292"/>
      <c r="I4" s="292"/>
      <c r="J4" s="8"/>
      <c r="K4" s="8"/>
      <c r="L4" s="8"/>
      <c r="M4" s="8"/>
      <c r="N4" s="8"/>
      <c r="O4" s="8"/>
      <c r="P4" s="351"/>
    </row>
    <row r="5" spans="1:16">
      <c r="A5" s="460" t="s">
        <v>2195</v>
      </c>
      <c r="B5" s="27" t="s">
        <v>2196</v>
      </c>
      <c r="C5" s="27"/>
      <c r="D5" s="67" t="s">
        <v>2197</v>
      </c>
      <c r="E5" s="153">
        <v>63321201</v>
      </c>
      <c r="F5" s="153">
        <v>69245258</v>
      </c>
      <c r="G5" s="153">
        <v>241495769</v>
      </c>
      <c r="H5" s="153">
        <v>322801822</v>
      </c>
      <c r="I5" s="153">
        <v>360908857.30000001</v>
      </c>
      <c r="J5" s="162">
        <v>381329801</v>
      </c>
      <c r="K5" s="162">
        <v>393269485</v>
      </c>
      <c r="L5" s="162">
        <v>406937366</v>
      </c>
      <c r="M5" s="293" t="s">
        <v>2148</v>
      </c>
      <c r="N5" s="195">
        <v>424759782</v>
      </c>
      <c r="O5" s="195">
        <v>358745223</v>
      </c>
      <c r="P5" s="388">
        <v>370842877</v>
      </c>
    </row>
    <row r="6" spans="1:16">
      <c r="A6" s="460" t="s">
        <v>2198</v>
      </c>
      <c r="B6" s="27" t="s">
        <v>2196</v>
      </c>
      <c r="C6" s="27"/>
      <c r="D6" s="67" t="s">
        <v>2197</v>
      </c>
      <c r="E6" s="153">
        <v>370382</v>
      </c>
      <c r="F6" s="153">
        <v>13045589</v>
      </c>
      <c r="G6" s="153">
        <v>61804546</v>
      </c>
      <c r="H6" s="153">
        <v>91940458</v>
      </c>
      <c r="I6" s="153">
        <v>124161458</v>
      </c>
      <c r="J6" s="162">
        <v>135000375</v>
      </c>
      <c r="K6" s="162">
        <v>145251716</v>
      </c>
      <c r="L6" s="162">
        <v>158543228</v>
      </c>
      <c r="M6" s="293" t="s">
        <v>2149</v>
      </c>
      <c r="N6" s="195">
        <v>185943523</v>
      </c>
      <c r="O6" s="195">
        <v>200237206</v>
      </c>
      <c r="P6" s="388">
        <v>217813986</v>
      </c>
    </row>
    <row r="7" spans="1:16">
      <c r="A7" s="201" t="s">
        <v>2199</v>
      </c>
      <c r="B7" s="27" t="s">
        <v>2196</v>
      </c>
      <c r="C7" s="27"/>
      <c r="D7" s="67" t="s">
        <v>2197</v>
      </c>
      <c r="E7" s="153">
        <v>106758169</v>
      </c>
      <c r="F7" s="153">
        <v>111674723</v>
      </c>
      <c r="G7" s="153">
        <v>69099411</v>
      </c>
      <c r="H7" s="153">
        <v>45460085</v>
      </c>
      <c r="I7" s="153">
        <v>32771750</v>
      </c>
      <c r="J7" s="162">
        <v>30737657</v>
      </c>
      <c r="K7" s="162">
        <v>27994032</v>
      </c>
      <c r="L7" s="162">
        <v>25958010</v>
      </c>
      <c r="M7" s="293" t="s">
        <v>2150</v>
      </c>
      <c r="N7" s="195">
        <v>24108511</v>
      </c>
      <c r="O7" s="195">
        <v>22846118</v>
      </c>
      <c r="P7" s="388">
        <v>21477787</v>
      </c>
    </row>
    <row r="8" spans="1:16">
      <c r="A8" s="201" t="s">
        <v>2200</v>
      </c>
      <c r="B8" s="27" t="s">
        <v>2196</v>
      </c>
      <c r="C8" s="27"/>
      <c r="D8" s="67" t="s">
        <v>2197</v>
      </c>
      <c r="E8" s="153">
        <v>0</v>
      </c>
      <c r="F8" s="153">
        <v>10297081</v>
      </c>
      <c r="G8" s="153">
        <v>13838407</v>
      </c>
      <c r="H8" s="153">
        <v>15555192</v>
      </c>
      <c r="I8" s="153">
        <v>16449183</v>
      </c>
      <c r="J8" s="162">
        <v>17803281</v>
      </c>
      <c r="K8" s="162">
        <v>19133796</v>
      </c>
      <c r="L8" s="162">
        <v>21145350</v>
      </c>
      <c r="M8" s="293" t="s">
        <v>2151</v>
      </c>
      <c r="N8" s="195">
        <v>24165179</v>
      </c>
      <c r="O8" s="195">
        <v>27019428</v>
      </c>
      <c r="P8" s="388">
        <v>29525721</v>
      </c>
    </row>
    <row r="9" spans="1:16">
      <c r="A9" s="201" t="s">
        <v>2201</v>
      </c>
      <c r="B9" s="27" t="s">
        <v>2196</v>
      </c>
      <c r="C9" s="27"/>
      <c r="D9" s="67" t="s">
        <v>2197</v>
      </c>
      <c r="E9" s="153">
        <v>274377627</v>
      </c>
      <c r="F9" s="153">
        <v>261179403</v>
      </c>
      <c r="G9" s="153">
        <v>257817757</v>
      </c>
      <c r="H9" s="153">
        <v>230017755</v>
      </c>
      <c r="I9" s="153">
        <v>207644168</v>
      </c>
      <c r="J9" s="162">
        <v>201589442</v>
      </c>
      <c r="K9" s="162">
        <v>189489680</v>
      </c>
      <c r="L9" s="162">
        <v>183094892</v>
      </c>
      <c r="M9" s="293" t="s">
        <v>2152</v>
      </c>
      <c r="N9" s="195">
        <v>171277961</v>
      </c>
      <c r="O9" s="195">
        <v>164396969</v>
      </c>
      <c r="P9" s="388">
        <v>154977357</v>
      </c>
    </row>
    <row r="10" spans="1:16">
      <c r="A10" s="201" t="s">
        <v>2202</v>
      </c>
      <c r="B10" s="27" t="s">
        <v>2196</v>
      </c>
      <c r="C10" s="27"/>
      <c r="D10" s="67" t="s">
        <v>2197</v>
      </c>
      <c r="E10" s="153">
        <v>444827379</v>
      </c>
      <c r="F10" s="153">
        <v>465442054</v>
      </c>
      <c r="G10" s="153">
        <v>644055890</v>
      </c>
      <c r="H10" s="153">
        <v>705775312</v>
      </c>
      <c r="I10" s="153">
        <v>741935416.29999995</v>
      </c>
      <c r="J10" s="162">
        <v>766460556</v>
      </c>
      <c r="K10" s="162">
        <v>775138709</v>
      </c>
      <c r="L10" s="162">
        <v>795678846</v>
      </c>
      <c r="M10" s="293" t="s">
        <v>2153</v>
      </c>
      <c r="N10" s="195">
        <v>830254956</v>
      </c>
      <c r="O10" s="195">
        <v>773244944</v>
      </c>
      <c r="P10" s="388">
        <v>794637728</v>
      </c>
    </row>
    <row r="11" spans="1:16">
      <c r="A11" s="201"/>
      <c r="B11" s="27"/>
      <c r="C11" s="27"/>
      <c r="D11" s="67"/>
      <c r="E11" s="153"/>
      <c r="F11" s="153"/>
      <c r="G11" s="153"/>
      <c r="H11" s="153"/>
      <c r="I11" s="153"/>
      <c r="J11" s="153"/>
      <c r="K11" s="153"/>
      <c r="L11" s="67"/>
      <c r="M11" s="67"/>
      <c r="N11" s="67"/>
      <c r="O11" s="67"/>
      <c r="P11" s="388"/>
    </row>
    <row r="12" spans="1:16">
      <c r="A12" s="277" t="s">
        <v>2203</v>
      </c>
      <c r="B12" s="291"/>
      <c r="C12" s="27"/>
      <c r="D12" s="67"/>
      <c r="E12" s="27"/>
      <c r="F12" s="27"/>
      <c r="G12" s="27"/>
      <c r="H12" s="27"/>
      <c r="I12" s="27"/>
      <c r="J12" s="153"/>
      <c r="K12" s="153"/>
      <c r="L12" s="67"/>
      <c r="M12" s="67"/>
      <c r="N12" s="67"/>
      <c r="O12" s="67"/>
      <c r="P12" s="388"/>
    </row>
    <row r="13" spans="1:16">
      <c r="A13" s="295"/>
      <c r="B13" s="296"/>
      <c r="C13" s="27"/>
      <c r="D13" s="67"/>
      <c r="E13" s="27"/>
      <c r="F13" s="27"/>
      <c r="G13" s="27"/>
      <c r="H13" s="27"/>
      <c r="I13" s="27"/>
      <c r="J13" s="153"/>
      <c r="K13" s="153"/>
      <c r="L13" s="67"/>
      <c r="M13" s="67"/>
      <c r="N13" s="67"/>
      <c r="O13" s="67"/>
      <c r="P13" s="388"/>
    </row>
    <row r="14" spans="1:16">
      <c r="A14" s="201" t="s">
        <v>2204</v>
      </c>
      <c r="B14" s="28" t="s">
        <v>2196</v>
      </c>
      <c r="C14" s="27"/>
      <c r="D14" s="67" t="s">
        <v>2197</v>
      </c>
      <c r="E14" s="461">
        <v>9520344</v>
      </c>
      <c r="F14" s="461">
        <v>18974002</v>
      </c>
      <c r="G14" s="461">
        <v>32923971</v>
      </c>
      <c r="H14" s="461">
        <v>49854497</v>
      </c>
      <c r="I14" s="461">
        <v>54496751</v>
      </c>
      <c r="J14" s="162">
        <v>56279926</v>
      </c>
      <c r="K14" s="162">
        <v>58650440</v>
      </c>
      <c r="L14" s="162">
        <v>60453795</v>
      </c>
      <c r="M14" s="293" t="s">
        <v>2154</v>
      </c>
      <c r="N14" s="195">
        <v>62148786</v>
      </c>
      <c r="O14" s="195">
        <v>60920074</v>
      </c>
      <c r="P14" s="388">
        <v>60039247</v>
      </c>
    </row>
    <row r="15" spans="1:16">
      <c r="A15" s="201" t="s">
        <v>2205</v>
      </c>
      <c r="B15" s="28" t="s">
        <v>2196</v>
      </c>
      <c r="C15" s="27"/>
      <c r="D15" s="67" t="s">
        <v>2197</v>
      </c>
      <c r="E15" s="461">
        <v>0</v>
      </c>
      <c r="F15" s="461">
        <v>1820981</v>
      </c>
      <c r="G15" s="461">
        <v>6070572</v>
      </c>
      <c r="H15" s="461">
        <v>17181487</v>
      </c>
      <c r="I15" s="461">
        <v>19582002</v>
      </c>
      <c r="J15" s="162">
        <v>19807049</v>
      </c>
      <c r="K15" s="162">
        <v>20189405</v>
      </c>
      <c r="L15" s="162">
        <v>20474785</v>
      </c>
      <c r="M15" s="293" t="s">
        <v>2155</v>
      </c>
      <c r="N15" s="195">
        <v>20778850</v>
      </c>
      <c r="O15" s="195">
        <v>20789393</v>
      </c>
      <c r="P15" s="388">
        <v>20323381</v>
      </c>
    </row>
    <row r="16" spans="1:16">
      <c r="A16" s="201" t="s">
        <v>2206</v>
      </c>
      <c r="B16" s="28" t="s">
        <v>2196</v>
      </c>
      <c r="C16" s="27"/>
      <c r="D16" s="67" t="s">
        <v>2197</v>
      </c>
      <c r="E16" s="461">
        <v>9596697</v>
      </c>
      <c r="F16" s="461">
        <v>6694171</v>
      </c>
      <c r="G16" s="461">
        <v>4045575</v>
      </c>
      <c r="H16" s="461">
        <v>2758535</v>
      </c>
      <c r="I16" s="461">
        <v>1507563</v>
      </c>
      <c r="J16" s="162">
        <v>1446210</v>
      </c>
      <c r="K16" s="162">
        <v>1345082</v>
      </c>
      <c r="L16" s="162">
        <v>1229361</v>
      </c>
      <c r="M16" s="293" t="s">
        <v>2156</v>
      </c>
      <c r="N16" s="195">
        <v>810380</v>
      </c>
      <c r="O16" s="195">
        <v>788918</v>
      </c>
      <c r="P16" s="388">
        <v>748768</v>
      </c>
    </row>
    <row r="17" spans="1:16">
      <c r="A17" s="201" t="s">
        <v>2207</v>
      </c>
      <c r="B17" s="28" t="s">
        <v>2196</v>
      </c>
      <c r="C17" s="27"/>
      <c r="D17" s="67" t="s">
        <v>2197</v>
      </c>
      <c r="E17" s="461">
        <v>9142787</v>
      </c>
      <c r="F17" s="461">
        <v>5617655</v>
      </c>
      <c r="G17" s="461">
        <v>3579212</v>
      </c>
      <c r="H17" s="461">
        <v>1941018</v>
      </c>
      <c r="I17" s="461">
        <v>1182791</v>
      </c>
      <c r="J17" s="162">
        <v>1057857</v>
      </c>
      <c r="K17" s="162">
        <v>923573</v>
      </c>
      <c r="L17" s="162">
        <v>822417</v>
      </c>
      <c r="M17" s="293" t="s">
        <v>2157</v>
      </c>
      <c r="N17" s="195">
        <v>635391</v>
      </c>
      <c r="O17" s="195">
        <v>474757</v>
      </c>
      <c r="P17" s="388">
        <v>238435</v>
      </c>
    </row>
    <row r="18" spans="1:16">
      <c r="A18" s="201" t="s">
        <v>2208</v>
      </c>
      <c r="B18" s="28" t="s">
        <v>2196</v>
      </c>
      <c r="C18" s="27"/>
      <c r="D18" s="67" t="s">
        <v>2197</v>
      </c>
      <c r="E18" s="461">
        <v>14725811</v>
      </c>
      <c r="F18" s="461">
        <v>13152626</v>
      </c>
      <c r="G18" s="461">
        <v>5440369</v>
      </c>
      <c r="H18" s="461">
        <v>869211</v>
      </c>
      <c r="I18" s="461">
        <v>416872</v>
      </c>
      <c r="J18" s="162">
        <v>322228</v>
      </c>
      <c r="K18" s="162">
        <v>269651</v>
      </c>
      <c r="L18" s="162">
        <v>232385</v>
      </c>
      <c r="M18" s="293" t="s">
        <v>2158</v>
      </c>
      <c r="N18" s="195">
        <v>142095</v>
      </c>
      <c r="O18" s="195">
        <v>116628</v>
      </c>
      <c r="P18" s="388">
        <v>78845</v>
      </c>
    </row>
    <row r="19" spans="1:16">
      <c r="A19" s="201" t="s">
        <v>2209</v>
      </c>
      <c r="B19" s="28" t="s">
        <v>2196</v>
      </c>
      <c r="C19" s="27"/>
      <c r="D19" s="67" t="s">
        <v>2197</v>
      </c>
      <c r="E19" s="461">
        <v>992197</v>
      </c>
      <c r="F19" s="461">
        <v>501736</v>
      </c>
      <c r="G19" s="461">
        <v>283420</v>
      </c>
      <c r="H19" s="461">
        <v>102860</v>
      </c>
      <c r="I19" s="461">
        <v>33531</v>
      </c>
      <c r="J19" s="162">
        <v>21686</v>
      </c>
      <c r="K19" s="162">
        <v>17929</v>
      </c>
      <c r="L19" s="162">
        <v>16430</v>
      </c>
      <c r="M19" s="293" t="s">
        <v>2159</v>
      </c>
      <c r="N19" s="195">
        <v>0</v>
      </c>
      <c r="O19" s="195">
        <v>0</v>
      </c>
      <c r="P19" s="388">
        <v>0</v>
      </c>
    </row>
    <row r="20" spans="1:16">
      <c r="A20" s="201" t="s">
        <v>2202</v>
      </c>
      <c r="B20" s="28" t="s">
        <v>2196</v>
      </c>
      <c r="C20" s="27"/>
      <c r="D20" s="67" t="s">
        <v>2197</v>
      </c>
      <c r="E20" s="461">
        <v>43979826</v>
      </c>
      <c r="F20" s="461">
        <v>46763166</v>
      </c>
      <c r="G20" s="461">
        <v>52345119</v>
      </c>
      <c r="H20" s="461">
        <v>72709613</v>
      </c>
      <c r="I20" s="461">
        <v>77221519</v>
      </c>
      <c r="J20" s="162">
        <v>78934956</v>
      </c>
      <c r="K20" s="162">
        <v>81396080</v>
      </c>
      <c r="L20" s="162">
        <v>83229173</v>
      </c>
      <c r="M20" s="293" t="s">
        <v>2160</v>
      </c>
      <c r="N20" s="195">
        <v>84515502</v>
      </c>
      <c r="O20" s="195">
        <v>83089770</v>
      </c>
      <c r="P20" s="388">
        <v>81428676</v>
      </c>
    </row>
    <row r="23" spans="1:16">
      <c r="A23" s="27"/>
    </row>
    <row r="24" spans="1:16">
      <c r="A24" s="12"/>
      <c r="C24" s="8"/>
      <c r="I24" s="8"/>
      <c r="J24" s="8"/>
      <c r="K24" s="8"/>
      <c r="L24" s="8"/>
    </row>
    <row r="25" spans="1:16">
      <c r="A25" s="12"/>
      <c r="C25" s="8"/>
      <c r="I25" s="8"/>
      <c r="J25" s="8"/>
      <c r="K25" s="8"/>
      <c r="L25" s="8"/>
    </row>
    <row r="26" spans="1:16">
      <c r="A26" s="12"/>
      <c r="C26" s="8"/>
      <c r="I26" s="8"/>
      <c r="J26" s="8"/>
      <c r="K26" s="8"/>
      <c r="L26" s="8"/>
    </row>
    <row r="27" spans="1:16">
      <c r="A27" s="12"/>
      <c r="C27" s="8"/>
      <c r="I27" s="8"/>
      <c r="J27" s="8"/>
      <c r="K27" s="8"/>
      <c r="L27" s="8"/>
    </row>
    <row r="28" spans="1:16">
      <c r="A28" s="12"/>
      <c r="C28" s="8"/>
      <c r="I28" s="8"/>
      <c r="J28" s="8"/>
      <c r="K28" s="8"/>
      <c r="L28" s="8"/>
    </row>
    <row r="29" spans="1:16">
      <c r="A29" s="12"/>
      <c r="C29" s="8"/>
      <c r="I29" s="8"/>
      <c r="J29" s="8"/>
      <c r="K29" s="8"/>
      <c r="L29" s="8"/>
    </row>
    <row r="30" spans="1:16">
      <c r="A30" s="12"/>
      <c r="C30" s="8"/>
      <c r="I30" s="8"/>
      <c r="J30" s="8"/>
      <c r="K30" s="8"/>
      <c r="L30" s="8"/>
    </row>
    <row r="31" spans="1:16">
      <c r="A31" s="12"/>
      <c r="C31" s="8"/>
      <c r="I31" s="8"/>
      <c r="J31" s="8"/>
      <c r="K31" s="8"/>
      <c r="L31" s="8"/>
    </row>
    <row r="32" spans="1:16">
      <c r="A32" s="12"/>
      <c r="C32" s="8"/>
      <c r="I32" s="8"/>
      <c r="J32" s="8"/>
      <c r="K32" s="8"/>
      <c r="L32" s="8"/>
    </row>
    <row r="33" spans="1:22">
      <c r="A33" s="12"/>
      <c r="C33" s="8"/>
      <c r="I33" s="8"/>
      <c r="J33" s="8"/>
      <c r="K33" s="8"/>
      <c r="L33" s="8"/>
    </row>
    <row r="34" spans="1:22">
      <c r="A34" s="12"/>
      <c r="C34" s="8"/>
      <c r="I34" s="8"/>
      <c r="J34" s="8"/>
      <c r="K34" s="8"/>
      <c r="L34" s="8"/>
    </row>
    <row r="35" spans="1:22">
      <c r="A35" s="12"/>
      <c r="C35" s="8"/>
      <c r="E35" s="4"/>
      <c r="F35" s="292"/>
      <c r="G35" s="153"/>
      <c r="H35" s="153"/>
      <c r="I35" s="153"/>
      <c r="J35" s="153"/>
      <c r="K35" s="153"/>
      <c r="L35" s="153"/>
      <c r="M35" s="144"/>
      <c r="P35" s="145"/>
      <c r="Q35" s="145"/>
      <c r="R35" s="145"/>
      <c r="S35" s="145"/>
      <c r="T35" s="145"/>
      <c r="U35" s="145"/>
      <c r="V35" s="145"/>
    </row>
    <row r="36" spans="1:22">
      <c r="A36" s="12"/>
      <c r="C36" s="8"/>
      <c r="E36" s="4"/>
      <c r="F36" s="292"/>
      <c r="G36" s="153"/>
      <c r="H36" s="153"/>
      <c r="I36" s="153"/>
      <c r="J36" s="153"/>
      <c r="K36" s="153"/>
      <c r="L36" s="153"/>
      <c r="M36" s="144"/>
      <c r="P36" s="145"/>
      <c r="Q36" s="145"/>
      <c r="R36" s="145"/>
      <c r="S36" s="145"/>
      <c r="T36" s="145"/>
      <c r="U36" s="145"/>
      <c r="V36" s="145"/>
    </row>
    <row r="37" spans="1:22">
      <c r="A37" s="12"/>
      <c r="C37" s="8"/>
      <c r="E37" s="4"/>
      <c r="F37" s="292"/>
      <c r="G37" s="153"/>
      <c r="H37" s="153"/>
      <c r="I37" s="153"/>
      <c r="J37" s="153"/>
      <c r="K37" s="153"/>
      <c r="L37" s="153"/>
      <c r="M37" s="144"/>
      <c r="P37" s="145"/>
      <c r="Q37" s="145"/>
      <c r="R37" s="145"/>
      <c r="S37" s="145"/>
      <c r="T37" s="145"/>
      <c r="U37" s="145"/>
      <c r="V37" s="145"/>
    </row>
    <row r="38" spans="1:22">
      <c r="A38" s="12"/>
      <c r="C38" s="8"/>
      <c r="E38" s="4"/>
      <c r="F38" s="292"/>
      <c r="G38" s="153"/>
      <c r="H38" s="153"/>
      <c r="I38" s="153"/>
      <c r="J38" s="153"/>
      <c r="K38" s="153"/>
      <c r="L38" s="153"/>
      <c r="M38" s="144"/>
      <c r="P38" s="145"/>
      <c r="Q38" s="145"/>
      <c r="R38" s="145"/>
      <c r="S38" s="145"/>
      <c r="T38" s="145"/>
      <c r="U38" s="145"/>
      <c r="V38" s="145"/>
    </row>
    <row r="39" spans="1:22">
      <c r="A39" s="12"/>
      <c r="C39" s="8"/>
      <c r="E39" s="4"/>
      <c r="F39" s="292"/>
      <c r="G39" s="153"/>
      <c r="H39" s="153"/>
      <c r="I39" s="153"/>
      <c r="J39" s="153"/>
      <c r="K39" s="153"/>
      <c r="L39" s="153"/>
      <c r="M39" s="144"/>
      <c r="P39" s="145"/>
      <c r="Q39" s="145"/>
      <c r="R39" s="145"/>
      <c r="S39" s="145"/>
      <c r="T39" s="145"/>
      <c r="U39" s="145"/>
      <c r="V39" s="145"/>
    </row>
    <row r="40" spans="1:22">
      <c r="A40" s="12"/>
      <c r="C40" s="8"/>
      <c r="E40" s="4"/>
      <c r="G40" s="162"/>
      <c r="H40" s="162"/>
      <c r="I40" s="162"/>
      <c r="J40" s="162"/>
      <c r="K40" s="162"/>
      <c r="L40" s="162"/>
      <c r="M40" s="194"/>
      <c r="N40" s="194"/>
      <c r="O40" s="194"/>
      <c r="P40" s="162"/>
      <c r="Q40" s="162"/>
      <c r="R40" s="162"/>
      <c r="S40" s="162"/>
      <c r="T40" s="162"/>
      <c r="U40" s="162"/>
      <c r="V40" s="162"/>
    </row>
    <row r="41" spans="1:22">
      <c r="A41" s="12"/>
      <c r="C41" s="8"/>
      <c r="E41" s="4"/>
      <c r="G41" s="162"/>
      <c r="H41" s="162"/>
      <c r="I41" s="162"/>
      <c r="J41" s="162"/>
      <c r="K41" s="162"/>
      <c r="L41" s="162"/>
      <c r="M41" s="194"/>
      <c r="N41" s="194"/>
      <c r="O41" s="194"/>
      <c r="P41" s="162"/>
      <c r="Q41" s="162"/>
      <c r="R41" s="162"/>
      <c r="S41" s="162"/>
      <c r="T41" s="162"/>
      <c r="U41" s="162"/>
      <c r="V41" s="162"/>
    </row>
    <row r="42" spans="1:22">
      <c r="A42" s="12"/>
      <c r="C42" s="8"/>
      <c r="E42" s="4"/>
      <c r="G42" s="202"/>
      <c r="H42" s="202"/>
      <c r="I42" s="202"/>
      <c r="J42" s="202"/>
      <c r="K42" s="202"/>
      <c r="L42" s="202"/>
      <c r="M42" s="8"/>
      <c r="N42" s="8"/>
      <c r="O42" s="8"/>
      <c r="P42" s="202"/>
      <c r="Q42" s="202"/>
      <c r="R42" s="202"/>
      <c r="S42" s="202"/>
      <c r="T42" s="202"/>
      <c r="U42" s="202"/>
      <c r="V42" s="202"/>
    </row>
    <row r="43" spans="1:22">
      <c r="A43" s="12"/>
      <c r="C43" s="8"/>
      <c r="E43" s="4"/>
      <c r="G43" s="293"/>
      <c r="H43" s="293"/>
      <c r="I43" s="293"/>
      <c r="J43" s="293"/>
      <c r="K43" s="293"/>
      <c r="L43" s="293"/>
      <c r="M43" s="8"/>
      <c r="N43" s="8"/>
      <c r="O43" s="8"/>
      <c r="P43" s="293"/>
      <c r="Q43" s="293"/>
      <c r="R43" s="293"/>
      <c r="S43" s="293"/>
      <c r="T43" s="293"/>
      <c r="U43" s="293"/>
      <c r="V43" s="293"/>
    </row>
    <row r="44" spans="1:22">
      <c r="A44" s="12"/>
      <c r="C44" s="8"/>
      <c r="E44" s="4"/>
      <c r="G44" s="19"/>
      <c r="H44" s="19"/>
      <c r="I44" s="19"/>
      <c r="J44" s="19"/>
      <c r="K44" s="19"/>
      <c r="L44" s="19"/>
      <c r="M44" s="8"/>
      <c r="N44" s="8"/>
      <c r="O44" s="8"/>
      <c r="P44" s="19"/>
      <c r="Q44" s="19"/>
      <c r="R44" s="19"/>
      <c r="S44" s="19"/>
      <c r="T44" s="19"/>
      <c r="U44" s="19"/>
      <c r="V44" s="19"/>
    </row>
    <row r="45" spans="1:22">
      <c r="A45" s="12"/>
      <c r="C45" s="8"/>
      <c r="E45" s="4"/>
      <c r="G45" s="19"/>
      <c r="H45" s="19"/>
      <c r="I45" s="19"/>
      <c r="J45" s="19"/>
      <c r="K45" s="19"/>
      <c r="L45" s="19"/>
      <c r="M45" s="8"/>
      <c r="N45" s="8"/>
      <c r="O45" s="8"/>
      <c r="P45" s="19"/>
      <c r="Q45" s="19"/>
      <c r="R45" s="19"/>
      <c r="S45" s="19"/>
      <c r="T45" s="19"/>
      <c r="U45" s="19"/>
      <c r="V45" s="19"/>
    </row>
    <row r="46" spans="1:22">
      <c r="A46" s="12"/>
      <c r="C46" s="8"/>
      <c r="I46" s="8"/>
      <c r="J46" s="8"/>
      <c r="K46" s="8"/>
      <c r="L46" s="8"/>
    </row>
    <row r="47" spans="1:22">
      <c r="A47" s="12"/>
      <c r="C47" s="8"/>
      <c r="I47" s="8"/>
      <c r="J47" s="8"/>
      <c r="K47" s="8"/>
      <c r="L47" s="8"/>
    </row>
    <row r="48" spans="1:22">
      <c r="A48" s="12"/>
      <c r="C48" s="8"/>
      <c r="I48" s="8"/>
      <c r="J48" s="8"/>
      <c r="K48" s="8"/>
      <c r="L48" s="8"/>
    </row>
    <row r="49" spans="1:12">
      <c r="A49" s="12"/>
      <c r="C49" s="8"/>
      <c r="I49" s="8"/>
      <c r="J49" s="8"/>
      <c r="K49" s="8"/>
      <c r="L49" s="8"/>
    </row>
    <row r="50" spans="1:12">
      <c r="A50" s="12"/>
      <c r="C50" s="8"/>
      <c r="I50" s="8"/>
      <c r="J50" s="8"/>
      <c r="K50" s="8"/>
      <c r="L50" s="8"/>
    </row>
    <row r="51" spans="1:12">
      <c r="A51" s="12"/>
      <c r="C51" s="8"/>
    </row>
    <row r="52" spans="1:12">
      <c r="A52" s="12"/>
      <c r="C52" s="8"/>
    </row>
    <row r="53" spans="1:12">
      <c r="A53" s="12"/>
      <c r="C53" s="8"/>
    </row>
    <row r="54" spans="1:12">
      <c r="A54" s="12"/>
      <c r="C54" s="8"/>
    </row>
    <row r="55" spans="1:12">
      <c r="A55" s="12"/>
      <c r="C55" s="8"/>
    </row>
    <row r="56" spans="1:12">
      <c r="A56" s="12"/>
      <c r="C56" s="8"/>
    </row>
    <row r="57" spans="1:12">
      <c r="A57" s="12"/>
      <c r="C57" s="8"/>
    </row>
    <row r="58" spans="1:12">
      <c r="A58" s="12"/>
      <c r="C58" s="8"/>
    </row>
    <row r="59" spans="1:12">
      <c r="A59" s="12"/>
      <c r="C59" s="8"/>
    </row>
    <row r="60" spans="1:12">
      <c r="A60" s="12"/>
      <c r="C60" s="8"/>
    </row>
    <row r="61" spans="1:12">
      <c r="A61" s="12"/>
      <c r="C61" s="8"/>
    </row>
    <row r="62" spans="1:12">
      <c r="A62" s="12"/>
      <c r="C62" s="8"/>
    </row>
    <row r="63" spans="1:12">
      <c r="A63" s="12"/>
      <c r="C63" s="8"/>
    </row>
    <row r="64" spans="1:12">
      <c r="A64" s="12"/>
      <c r="C64" s="8"/>
    </row>
    <row r="65" spans="1:12">
      <c r="A65" s="12"/>
      <c r="C65" s="8"/>
    </row>
    <row r="66" spans="1:12">
      <c r="A66" s="12"/>
      <c r="C66" s="8"/>
    </row>
    <row r="67" spans="1:12">
      <c r="A67" s="12"/>
      <c r="C67" s="8"/>
    </row>
    <row r="68" spans="1:12">
      <c r="A68" s="12"/>
      <c r="C68" s="8"/>
    </row>
    <row r="69" spans="1:12">
      <c r="A69" s="12"/>
      <c r="C69" s="8"/>
      <c r="I69" s="8"/>
      <c r="J69" s="8"/>
      <c r="K69" s="8"/>
      <c r="L69" s="8"/>
    </row>
    <row r="70" spans="1:12">
      <c r="A70" s="12"/>
      <c r="C70" s="8"/>
      <c r="I70" s="8"/>
      <c r="J70" s="8"/>
      <c r="K70" s="8"/>
      <c r="L70" s="8"/>
    </row>
    <row r="71" spans="1:12">
      <c r="A71" s="12"/>
      <c r="C71" s="8"/>
      <c r="I71" s="8"/>
      <c r="J71" s="8"/>
      <c r="K71" s="8"/>
      <c r="L71" s="8"/>
    </row>
    <row r="72" spans="1:12">
      <c r="A72" s="12"/>
      <c r="C72" s="8"/>
      <c r="I72" s="8"/>
      <c r="J72" s="8"/>
      <c r="K72" s="8"/>
      <c r="L72" s="8"/>
    </row>
    <row r="73" spans="1:12">
      <c r="A73" s="12"/>
      <c r="C73" s="8"/>
      <c r="I73" s="8"/>
      <c r="J73" s="8"/>
      <c r="K73" s="8"/>
      <c r="L73" s="8"/>
    </row>
    <row r="74" spans="1:12">
      <c r="A74" s="12"/>
      <c r="C74" s="8"/>
      <c r="I74" s="8"/>
      <c r="J74" s="8"/>
      <c r="K74" s="8"/>
      <c r="L74" s="8"/>
    </row>
    <row r="75" spans="1:12">
      <c r="A75" s="12"/>
      <c r="C75" s="8"/>
      <c r="I75" s="8"/>
      <c r="J75" s="8"/>
      <c r="K75" s="8"/>
      <c r="L75" s="8"/>
    </row>
    <row r="76" spans="1:12">
      <c r="A76" s="12"/>
      <c r="C76" s="8"/>
      <c r="I76" s="8"/>
      <c r="J76" s="8"/>
      <c r="K76" s="8"/>
      <c r="L76" s="8"/>
    </row>
    <row r="77" spans="1:12">
      <c r="A77" s="12"/>
      <c r="C77" s="8"/>
      <c r="I77" s="8"/>
      <c r="J77" s="8"/>
      <c r="K77" s="8"/>
      <c r="L77" s="8"/>
    </row>
    <row r="78" spans="1:12">
      <c r="A78" s="12"/>
      <c r="C78" s="8"/>
      <c r="I78" s="8"/>
      <c r="J78" s="8"/>
      <c r="K78" s="8"/>
      <c r="L78" s="8"/>
    </row>
    <row r="79" spans="1:12">
      <c r="A79" s="12"/>
      <c r="C79" s="8"/>
      <c r="I79" s="8"/>
      <c r="J79" s="8"/>
      <c r="K79" s="8"/>
      <c r="L79" s="8"/>
    </row>
    <row r="80" spans="1:12">
      <c r="A80" s="12"/>
      <c r="C80" s="8"/>
      <c r="I80" s="8"/>
      <c r="J80" s="8"/>
      <c r="K80" s="8"/>
      <c r="L80" s="8"/>
    </row>
    <row r="81" spans="1:12">
      <c r="A81" s="12"/>
      <c r="C81" s="8"/>
      <c r="I81" s="8"/>
      <c r="J81" s="8"/>
      <c r="K81" s="8"/>
      <c r="L81" s="8"/>
    </row>
    <row r="82" spans="1:12">
      <c r="A82" s="12"/>
      <c r="C82" s="8"/>
      <c r="I82" s="8"/>
      <c r="J82" s="8"/>
      <c r="K82" s="8"/>
      <c r="L82" s="8"/>
    </row>
    <row r="83" spans="1:12">
      <c r="A83" s="12"/>
      <c r="C83" s="8"/>
      <c r="I83" s="8"/>
      <c r="J83" s="8"/>
      <c r="K83" s="8"/>
      <c r="L83" s="8"/>
    </row>
    <row r="84" spans="1:12">
      <c r="A84" s="12"/>
      <c r="C84" s="8"/>
      <c r="I84" s="8"/>
      <c r="J84" s="8"/>
      <c r="K84" s="8"/>
      <c r="L84" s="8"/>
    </row>
    <row r="85" spans="1:12">
      <c r="A85" s="12"/>
      <c r="C85" s="8"/>
      <c r="I85" s="8"/>
      <c r="J85" s="8"/>
      <c r="K85" s="8"/>
      <c r="L85" s="8"/>
    </row>
    <row r="86" spans="1:12">
      <c r="A86" s="12"/>
      <c r="C86" s="8"/>
      <c r="I86" s="8"/>
      <c r="J86" s="8"/>
      <c r="K86" s="8"/>
      <c r="L86" s="8"/>
    </row>
    <row r="87" spans="1:12">
      <c r="A87" s="12"/>
      <c r="C87" s="8"/>
      <c r="I87" s="8"/>
      <c r="J87" s="8"/>
      <c r="K87" s="8"/>
      <c r="L87" s="8"/>
    </row>
    <row r="88" spans="1:12">
      <c r="A88" s="12"/>
      <c r="C88" s="8"/>
      <c r="I88" s="8"/>
      <c r="J88" s="8"/>
      <c r="K88" s="8"/>
      <c r="L88" s="8"/>
    </row>
    <row r="89" spans="1:12">
      <c r="A89" s="12"/>
      <c r="C89" s="8"/>
      <c r="I89" s="8"/>
      <c r="J89" s="8"/>
      <c r="K89" s="8"/>
      <c r="L89" s="8"/>
    </row>
    <row r="90" spans="1:12">
      <c r="A90" s="12"/>
      <c r="C90" s="8"/>
      <c r="I90" s="8"/>
      <c r="J90" s="8"/>
      <c r="K90" s="8"/>
      <c r="L90" s="8"/>
    </row>
    <row r="91" spans="1:12">
      <c r="A91" s="12"/>
      <c r="C91" s="8"/>
      <c r="I91" s="8"/>
      <c r="J91" s="8"/>
      <c r="K91" s="8"/>
      <c r="L91" s="8"/>
    </row>
    <row r="92" spans="1:12">
      <c r="A92" s="12"/>
      <c r="C92" s="8"/>
      <c r="I92" s="8"/>
      <c r="J92" s="8"/>
      <c r="K92" s="8"/>
      <c r="L92" s="8"/>
    </row>
    <row r="93" spans="1:12">
      <c r="A93" s="12"/>
      <c r="C93" s="8"/>
      <c r="I93" s="8"/>
      <c r="J93" s="8"/>
      <c r="K93" s="8"/>
      <c r="L93" s="8"/>
    </row>
    <row r="94" spans="1:12">
      <c r="A94" s="12"/>
      <c r="C94" s="8"/>
      <c r="I94" s="8"/>
      <c r="J94" s="8"/>
      <c r="K94" s="8"/>
      <c r="L94" s="8"/>
    </row>
    <row r="95" spans="1:12">
      <c r="A95" s="12"/>
      <c r="C95" s="8"/>
      <c r="I95" s="8"/>
      <c r="J95" s="8"/>
      <c r="K95" s="8"/>
      <c r="L95" s="8"/>
    </row>
    <row r="96" spans="1:12">
      <c r="A96" s="12"/>
      <c r="C96" s="8"/>
      <c r="I96" s="8"/>
      <c r="J96" s="8"/>
      <c r="K96" s="8"/>
      <c r="L96" s="8"/>
    </row>
    <row r="97" spans="1:12">
      <c r="A97" s="12"/>
      <c r="C97" s="8"/>
      <c r="I97" s="8"/>
      <c r="J97" s="8"/>
      <c r="K97" s="8"/>
      <c r="L97" s="8"/>
    </row>
    <row r="98" spans="1:12">
      <c r="A98" s="12"/>
      <c r="C98" s="8"/>
      <c r="I98" s="8"/>
      <c r="J98" s="8"/>
      <c r="K98" s="8"/>
      <c r="L98" s="8"/>
    </row>
    <row r="99" spans="1:12">
      <c r="A99" s="12"/>
      <c r="C99" s="8"/>
      <c r="I99" s="8"/>
      <c r="J99" s="8"/>
      <c r="K99" s="8"/>
      <c r="L99" s="8"/>
    </row>
    <row r="100" spans="1:12">
      <c r="A100" s="12"/>
      <c r="C100" s="8"/>
      <c r="I100" s="8"/>
      <c r="J100" s="8"/>
      <c r="K100" s="8"/>
      <c r="L100" s="8"/>
    </row>
    <row r="101" spans="1:12">
      <c r="A101" s="12"/>
      <c r="C101" s="8"/>
      <c r="I101" s="8"/>
      <c r="J101" s="8"/>
      <c r="K101" s="8"/>
      <c r="L101" s="8"/>
    </row>
    <row r="102" spans="1:12">
      <c r="A102" s="12"/>
      <c r="C102" s="8"/>
      <c r="I102" s="8"/>
      <c r="J102" s="8"/>
      <c r="K102" s="8"/>
      <c r="L102" s="8"/>
    </row>
    <row r="103" spans="1:12">
      <c r="A103" s="12"/>
      <c r="C103" s="8"/>
      <c r="I103" s="8"/>
      <c r="J103" s="8"/>
      <c r="K103" s="8"/>
      <c r="L103" s="8"/>
    </row>
    <row r="104" spans="1:12">
      <c r="A104" s="12"/>
      <c r="C104" s="8"/>
      <c r="I104" s="8"/>
      <c r="J104" s="8"/>
      <c r="K104" s="8"/>
      <c r="L104" s="8"/>
    </row>
    <row r="105" spans="1:12">
      <c r="A105" s="12"/>
      <c r="C105" s="8"/>
      <c r="I105" s="8"/>
      <c r="J105" s="8"/>
      <c r="K105" s="8"/>
      <c r="L105" s="8"/>
    </row>
    <row r="106" spans="1:12">
      <c r="A106" s="12"/>
      <c r="C106" s="8"/>
      <c r="I106" s="8"/>
      <c r="J106" s="8"/>
      <c r="K106" s="8"/>
      <c r="L106" s="8"/>
    </row>
    <row r="107" spans="1:12">
      <c r="A107" s="12"/>
      <c r="C107" s="8"/>
      <c r="I107" s="8"/>
      <c r="J107" s="8"/>
      <c r="K107" s="8"/>
      <c r="L107" s="8"/>
    </row>
    <row r="108" spans="1:12">
      <c r="A108" s="12"/>
      <c r="C108" s="8"/>
      <c r="I108" s="8"/>
      <c r="J108" s="8"/>
      <c r="K108" s="8"/>
      <c r="L108" s="8"/>
    </row>
    <row r="109" spans="1:12">
      <c r="A109" s="12"/>
      <c r="C109" s="8"/>
      <c r="I109" s="8"/>
      <c r="J109" s="8"/>
      <c r="K109" s="8"/>
      <c r="L109" s="8"/>
    </row>
    <row r="110" spans="1:12">
      <c r="A110" s="12"/>
      <c r="C110" s="8"/>
      <c r="I110" s="8"/>
      <c r="J110" s="8"/>
      <c r="K110" s="8"/>
      <c r="L110" s="8"/>
    </row>
    <row r="111" spans="1:12">
      <c r="A111" s="12"/>
      <c r="C111" s="8"/>
      <c r="I111" s="8"/>
      <c r="J111" s="8"/>
      <c r="K111" s="8"/>
      <c r="L111" s="8"/>
    </row>
    <row r="112" spans="1:12">
      <c r="A112" s="12"/>
      <c r="C112" s="8"/>
      <c r="I112" s="8"/>
      <c r="J112" s="8"/>
      <c r="K112" s="8"/>
      <c r="L112" s="8"/>
    </row>
    <row r="113" spans="1:12">
      <c r="A113" s="12"/>
      <c r="C113" s="8"/>
      <c r="I113" s="8"/>
      <c r="J113" s="8"/>
      <c r="K113" s="8"/>
      <c r="L113" s="8"/>
    </row>
    <row r="114" spans="1:12">
      <c r="A114" s="12"/>
      <c r="C114" s="8"/>
      <c r="I114" s="8"/>
      <c r="J114" s="8"/>
      <c r="K114" s="8"/>
      <c r="L114" s="8"/>
    </row>
    <row r="115" spans="1:12">
      <c r="A115" s="12"/>
      <c r="C115" s="8"/>
      <c r="I115" s="8"/>
      <c r="J115" s="8"/>
      <c r="K115" s="8"/>
      <c r="L115" s="8"/>
    </row>
    <row r="116" spans="1:12">
      <c r="A116" s="12"/>
      <c r="C116" s="8"/>
      <c r="I116" s="8"/>
      <c r="J116" s="8"/>
      <c r="K116" s="8"/>
      <c r="L116" s="8"/>
    </row>
    <row r="117" spans="1:12">
      <c r="A117" s="12"/>
      <c r="C117" s="8"/>
      <c r="I117" s="8"/>
      <c r="J117" s="8"/>
      <c r="K117" s="8"/>
      <c r="L117" s="8"/>
    </row>
    <row r="118" spans="1:12">
      <c r="A118" s="12"/>
      <c r="C118" s="8"/>
      <c r="I118" s="8"/>
      <c r="J118" s="8"/>
      <c r="K118" s="8"/>
      <c r="L118" s="8"/>
    </row>
    <row r="119" spans="1:12">
      <c r="A119" s="12"/>
      <c r="C119" s="8"/>
      <c r="I119" s="8"/>
      <c r="J119" s="8"/>
      <c r="K119" s="8"/>
      <c r="L119" s="8"/>
    </row>
    <row r="120" spans="1:12">
      <c r="A120" s="12"/>
      <c r="C120" s="8"/>
      <c r="I120" s="8"/>
      <c r="J120" s="8"/>
      <c r="K120" s="8"/>
      <c r="L120" s="8"/>
    </row>
    <row r="121" spans="1:12">
      <c r="A121" s="12"/>
      <c r="C121" s="8"/>
      <c r="I121" s="8"/>
      <c r="J121" s="8"/>
      <c r="K121" s="8"/>
      <c r="L121" s="8"/>
    </row>
    <row r="122" spans="1:12">
      <c r="A122" s="12"/>
      <c r="C122" s="8"/>
      <c r="I122" s="8"/>
      <c r="J122" s="8"/>
      <c r="K122" s="8"/>
      <c r="L122" s="8"/>
    </row>
    <row r="123" spans="1:12">
      <c r="A123" s="12"/>
      <c r="C123" s="8"/>
      <c r="I123" s="8"/>
      <c r="J123" s="8"/>
      <c r="K123" s="8"/>
      <c r="L123" s="8"/>
    </row>
    <row r="124" spans="1:12">
      <c r="A124" s="12"/>
      <c r="C124" s="8"/>
      <c r="I124" s="8"/>
      <c r="J124" s="8"/>
      <c r="K124" s="8"/>
      <c r="L124" s="8"/>
    </row>
    <row r="125" spans="1:12">
      <c r="A125" s="12"/>
      <c r="C125" s="8"/>
      <c r="I125" s="8"/>
      <c r="J125" s="8"/>
      <c r="K125" s="8"/>
      <c r="L125" s="8"/>
    </row>
    <row r="126" spans="1:12">
      <c r="A126" s="12"/>
      <c r="C126" s="8"/>
      <c r="I126" s="8"/>
      <c r="J126" s="8"/>
      <c r="K126" s="8"/>
      <c r="L126" s="8"/>
    </row>
    <row r="127" spans="1:12">
      <c r="A127" s="12"/>
      <c r="C127" s="8"/>
      <c r="I127" s="8"/>
      <c r="J127" s="8"/>
      <c r="K127" s="8"/>
      <c r="L127" s="8"/>
    </row>
    <row r="128" spans="1:12">
      <c r="A128" s="12"/>
      <c r="C128" s="8"/>
      <c r="I128" s="8"/>
      <c r="J128" s="8"/>
      <c r="K128" s="8"/>
      <c r="L128" s="8"/>
    </row>
    <row r="129" spans="1:12">
      <c r="A129" s="12"/>
      <c r="C129" s="8"/>
      <c r="I129" s="8"/>
      <c r="J129" s="8"/>
      <c r="K129" s="8"/>
      <c r="L129" s="8"/>
    </row>
    <row r="130" spans="1:12">
      <c r="A130" s="12"/>
      <c r="C130" s="8"/>
      <c r="I130" s="8"/>
      <c r="J130" s="8"/>
      <c r="K130" s="8"/>
      <c r="L130" s="8"/>
    </row>
    <row r="131" spans="1:12">
      <c r="A131" s="12"/>
      <c r="C131" s="8"/>
      <c r="I131" s="8"/>
      <c r="J131" s="8"/>
      <c r="K131" s="8"/>
      <c r="L131" s="8"/>
    </row>
    <row r="132" spans="1:12">
      <c r="A132" s="12"/>
      <c r="C132" s="8"/>
      <c r="I132" s="8"/>
      <c r="J132" s="8"/>
      <c r="K132" s="8"/>
      <c r="L132" s="8"/>
    </row>
    <row r="133" spans="1:12">
      <c r="A133" s="12"/>
      <c r="C133" s="8"/>
      <c r="I133" s="8"/>
      <c r="J133" s="8"/>
      <c r="K133" s="8"/>
      <c r="L133" s="8"/>
    </row>
    <row r="134" spans="1:12">
      <c r="A134" s="12"/>
      <c r="C134" s="8"/>
      <c r="I134" s="8"/>
      <c r="J134" s="8"/>
      <c r="K134" s="8"/>
      <c r="L134" s="8"/>
    </row>
    <row r="135" spans="1:12">
      <c r="A135" s="12"/>
      <c r="C135" s="8"/>
      <c r="I135" s="8"/>
      <c r="J135" s="8"/>
      <c r="K135" s="8"/>
      <c r="L135" s="8"/>
    </row>
    <row r="136" spans="1:12">
      <c r="A136" s="12"/>
      <c r="C136" s="8"/>
      <c r="I136" s="8"/>
      <c r="J136" s="8"/>
      <c r="K136" s="8"/>
      <c r="L136" s="8"/>
    </row>
    <row r="137" spans="1:12">
      <c r="A137" s="12"/>
      <c r="C137" s="8"/>
      <c r="I137" s="8"/>
      <c r="J137" s="8"/>
      <c r="K137" s="8"/>
      <c r="L137" s="8"/>
    </row>
    <row r="138" spans="1:12">
      <c r="A138" s="12"/>
      <c r="C138" s="8"/>
      <c r="I138" s="8"/>
      <c r="J138" s="8"/>
      <c r="K138" s="8"/>
      <c r="L138" s="8"/>
    </row>
    <row r="139" spans="1:12">
      <c r="A139" s="12"/>
      <c r="C139" s="8"/>
      <c r="I139" s="8"/>
      <c r="J139" s="8"/>
      <c r="K139" s="8"/>
      <c r="L139" s="8"/>
    </row>
    <row r="140" spans="1:12">
      <c r="A140" s="12"/>
      <c r="C140" s="8"/>
      <c r="I140" s="8"/>
      <c r="J140" s="8"/>
      <c r="K140" s="8"/>
      <c r="L140" s="8"/>
    </row>
    <row r="141" spans="1:12">
      <c r="A141" s="12"/>
      <c r="C141" s="8"/>
      <c r="I141" s="8"/>
      <c r="J141" s="8"/>
      <c r="K141" s="8"/>
      <c r="L141" s="8"/>
    </row>
    <row r="142" spans="1:12">
      <c r="A142" s="12"/>
      <c r="C142" s="8"/>
      <c r="I142" s="8"/>
      <c r="J142" s="8"/>
      <c r="K142" s="8"/>
      <c r="L142" s="8"/>
    </row>
    <row r="143" spans="1:12">
      <c r="A143" s="12"/>
      <c r="C143" s="8"/>
      <c r="I143" s="8"/>
      <c r="J143" s="8"/>
      <c r="K143" s="8"/>
      <c r="L143" s="8"/>
    </row>
    <row r="144" spans="1:12">
      <c r="A144" s="12"/>
      <c r="C144" s="8"/>
      <c r="I144" s="8"/>
      <c r="J144" s="8"/>
      <c r="K144" s="8"/>
      <c r="L144" s="8"/>
    </row>
    <row r="145" spans="1:12">
      <c r="A145" s="12"/>
      <c r="C145" s="8"/>
      <c r="I145" s="8"/>
      <c r="J145" s="8"/>
      <c r="K145" s="8"/>
      <c r="L145" s="8"/>
    </row>
    <row r="146" spans="1:12">
      <c r="A146" s="12"/>
      <c r="C146" s="8"/>
      <c r="I146" s="8"/>
      <c r="J146" s="8"/>
      <c r="K146" s="8"/>
      <c r="L146" s="8"/>
    </row>
    <row r="147" spans="1:12">
      <c r="A147" s="12"/>
      <c r="C147" s="8"/>
      <c r="I147" s="8"/>
      <c r="J147" s="8"/>
      <c r="K147" s="8"/>
      <c r="L147" s="8"/>
    </row>
    <row r="148" spans="1:12">
      <c r="A148" s="12"/>
      <c r="C148" s="8"/>
      <c r="I148" s="8"/>
      <c r="J148" s="8"/>
      <c r="K148" s="8"/>
      <c r="L148" s="8"/>
    </row>
    <row r="149" spans="1:12">
      <c r="A149" s="12"/>
      <c r="C149" s="8"/>
      <c r="I149" s="8"/>
      <c r="J149" s="8"/>
      <c r="K149" s="8"/>
      <c r="L149" s="8"/>
    </row>
    <row r="150" spans="1:12">
      <c r="A150" s="12"/>
      <c r="C150" s="8"/>
      <c r="I150" s="8"/>
      <c r="J150" s="8"/>
      <c r="K150" s="8"/>
      <c r="L150" s="8"/>
    </row>
  </sheetData>
  <phoneticPr fontId="17" type="noConversion"/>
  <conditionalFormatting sqref="G40:L40">
    <cfRule type="cellIs" dxfId="5586" priority="191" stopIfTrue="1" operator="equal">
      <formula>"-"</formula>
    </cfRule>
    <cfRule type="containsText" dxfId="5585" priority="192" stopIfTrue="1" operator="containsText" text="leer">
      <formula>NOT(ISERROR(SEARCH("leer",G40)))</formula>
    </cfRule>
  </conditionalFormatting>
  <conditionalFormatting sqref="G40:L40">
    <cfRule type="cellIs" dxfId="5584" priority="189" stopIfTrue="1" operator="equal">
      <formula>"-"</formula>
    </cfRule>
    <cfRule type="containsText" dxfId="5583" priority="190" stopIfTrue="1" operator="containsText" text="leer">
      <formula>NOT(ISERROR(SEARCH("leer",G40)))</formula>
    </cfRule>
  </conditionalFormatting>
  <conditionalFormatting sqref="P40:V40">
    <cfRule type="cellIs" dxfId="5582" priority="187" stopIfTrue="1" operator="equal">
      <formula>"-"</formula>
    </cfRule>
    <cfRule type="containsText" dxfId="5581" priority="188" stopIfTrue="1" operator="containsText" text="leer">
      <formula>NOT(ISERROR(SEARCH("leer",P40)))</formula>
    </cfRule>
  </conditionalFormatting>
  <conditionalFormatting sqref="P40:V40">
    <cfRule type="cellIs" dxfId="5580" priority="185" stopIfTrue="1" operator="equal">
      <formula>"-"</formula>
    </cfRule>
    <cfRule type="containsText" dxfId="5579" priority="186" stopIfTrue="1" operator="containsText" text="leer">
      <formula>NOT(ISERROR(SEARCH("leer",P40)))</formula>
    </cfRule>
  </conditionalFormatting>
  <conditionalFormatting sqref="G39:L39">
    <cfRule type="cellIs" dxfId="5578" priority="183" stopIfTrue="1" operator="equal">
      <formula>"-"</formula>
    </cfRule>
    <cfRule type="containsText" dxfId="5577" priority="184" stopIfTrue="1" operator="containsText" text="leer">
      <formula>NOT(ISERROR(SEARCH("leer",G39)))</formula>
    </cfRule>
  </conditionalFormatting>
  <conditionalFormatting sqref="G39:L39">
    <cfRule type="cellIs" dxfId="5576" priority="181" stopIfTrue="1" operator="equal">
      <formula>"-"</formula>
    </cfRule>
    <cfRule type="containsText" dxfId="5575" priority="182" stopIfTrue="1" operator="containsText" text="leer">
      <formula>NOT(ISERROR(SEARCH("leer",G39)))</formula>
    </cfRule>
  </conditionalFormatting>
  <conditionalFormatting sqref="P39:V39">
    <cfRule type="cellIs" dxfId="5574" priority="179" stopIfTrue="1" operator="equal">
      <formula>"-"</formula>
    </cfRule>
    <cfRule type="containsText" dxfId="5573" priority="180" stopIfTrue="1" operator="containsText" text="leer">
      <formula>NOT(ISERROR(SEARCH("leer",P39)))</formula>
    </cfRule>
  </conditionalFormatting>
  <conditionalFormatting sqref="P39:V39">
    <cfRule type="cellIs" dxfId="5572" priority="177" stopIfTrue="1" operator="equal">
      <formula>"-"</formula>
    </cfRule>
    <cfRule type="containsText" dxfId="5571" priority="178" stopIfTrue="1" operator="containsText" text="leer">
      <formula>NOT(ISERROR(SEARCH("leer",P39)))</formula>
    </cfRule>
  </conditionalFormatting>
  <conditionalFormatting sqref="G39:L39">
    <cfRule type="cellIs" dxfId="5570" priority="175" stopIfTrue="1" operator="equal">
      <formula>"-"</formula>
    </cfRule>
    <cfRule type="containsText" dxfId="5569" priority="176" stopIfTrue="1" operator="containsText" text="leer">
      <formula>NOT(ISERROR(SEARCH("leer",G39)))</formula>
    </cfRule>
  </conditionalFormatting>
  <conditionalFormatting sqref="G39:L39">
    <cfRule type="cellIs" dxfId="5568" priority="173" stopIfTrue="1" operator="equal">
      <formula>"-"</formula>
    </cfRule>
    <cfRule type="containsText" dxfId="5567" priority="174" stopIfTrue="1" operator="containsText" text="leer">
      <formula>NOT(ISERROR(SEARCH("leer",G39)))</formula>
    </cfRule>
  </conditionalFormatting>
  <conditionalFormatting sqref="G39:L39">
    <cfRule type="cellIs" dxfId="5566" priority="171" stopIfTrue="1" operator="equal">
      <formula>"-"</formula>
    </cfRule>
    <cfRule type="containsText" dxfId="5565" priority="172" stopIfTrue="1" operator="containsText" text="leer">
      <formula>NOT(ISERROR(SEARCH("leer",G39)))</formula>
    </cfRule>
  </conditionalFormatting>
  <conditionalFormatting sqref="G39:L39">
    <cfRule type="cellIs" dxfId="5564" priority="169" stopIfTrue="1" operator="equal">
      <formula>"-"</formula>
    </cfRule>
    <cfRule type="containsText" dxfId="5563" priority="170" stopIfTrue="1" operator="containsText" text="leer">
      <formula>NOT(ISERROR(SEARCH("leer",G39)))</formula>
    </cfRule>
  </conditionalFormatting>
  <conditionalFormatting sqref="G39:L39">
    <cfRule type="cellIs" dxfId="5562" priority="167" stopIfTrue="1" operator="equal">
      <formula>"-"</formula>
    </cfRule>
    <cfRule type="containsText" dxfId="5561" priority="168" stopIfTrue="1" operator="containsText" text="leer">
      <formula>NOT(ISERROR(SEARCH("leer",G39)))</formula>
    </cfRule>
  </conditionalFormatting>
  <conditionalFormatting sqref="G39:L39">
    <cfRule type="cellIs" dxfId="5560" priority="165" stopIfTrue="1" operator="equal">
      <formula>"-"</formula>
    </cfRule>
    <cfRule type="containsText" dxfId="5559" priority="166" stopIfTrue="1" operator="containsText" text="leer">
      <formula>NOT(ISERROR(SEARCH("leer",G39)))</formula>
    </cfRule>
  </conditionalFormatting>
  <conditionalFormatting sqref="G39:L39">
    <cfRule type="cellIs" dxfId="5558" priority="163" stopIfTrue="1" operator="equal">
      <formula>"-"</formula>
    </cfRule>
    <cfRule type="containsText" dxfId="5557" priority="164" stopIfTrue="1" operator="containsText" text="leer">
      <formula>NOT(ISERROR(SEARCH("leer",G39)))</formula>
    </cfRule>
  </conditionalFormatting>
  <conditionalFormatting sqref="G39:L39">
    <cfRule type="cellIs" dxfId="5556" priority="161" stopIfTrue="1" operator="equal">
      <formula>"-"</formula>
    </cfRule>
    <cfRule type="containsText" dxfId="5555" priority="162" stopIfTrue="1" operator="containsText" text="leer">
      <formula>NOT(ISERROR(SEARCH("leer",G39)))</formula>
    </cfRule>
  </conditionalFormatting>
  <conditionalFormatting sqref="G39:L39">
    <cfRule type="cellIs" dxfId="5554" priority="159" stopIfTrue="1" operator="equal">
      <formula>"-"</formula>
    </cfRule>
    <cfRule type="containsText" dxfId="5553" priority="160" stopIfTrue="1" operator="containsText" text="leer">
      <formula>NOT(ISERROR(SEARCH("leer",G39)))</formula>
    </cfRule>
  </conditionalFormatting>
  <conditionalFormatting sqref="P39:V39">
    <cfRule type="cellIs" dxfId="5552" priority="157" stopIfTrue="1" operator="equal">
      <formula>"-"</formula>
    </cfRule>
    <cfRule type="containsText" dxfId="5551" priority="158" stopIfTrue="1" operator="containsText" text="leer">
      <formula>NOT(ISERROR(SEARCH("leer",P39)))</formula>
    </cfRule>
  </conditionalFormatting>
  <conditionalFormatting sqref="P39:V39">
    <cfRule type="cellIs" dxfId="5550" priority="155" stopIfTrue="1" operator="equal">
      <formula>"-"</formula>
    </cfRule>
    <cfRule type="containsText" dxfId="5549" priority="156" stopIfTrue="1" operator="containsText" text="leer">
      <formula>NOT(ISERROR(SEARCH("leer",P39)))</formula>
    </cfRule>
  </conditionalFormatting>
  <conditionalFormatting sqref="P39:V39">
    <cfRule type="cellIs" dxfId="5548" priority="153" stopIfTrue="1" operator="equal">
      <formula>"-"</formula>
    </cfRule>
    <cfRule type="containsText" dxfId="5547" priority="154" stopIfTrue="1" operator="containsText" text="leer">
      <formula>NOT(ISERROR(SEARCH("leer",P39)))</formula>
    </cfRule>
  </conditionalFormatting>
  <conditionalFormatting sqref="P39:V39">
    <cfRule type="cellIs" dxfId="5546" priority="151" stopIfTrue="1" operator="equal">
      <formula>"-"</formula>
    </cfRule>
    <cfRule type="containsText" dxfId="5545" priority="152" stopIfTrue="1" operator="containsText" text="leer">
      <formula>NOT(ISERROR(SEARCH("leer",P39)))</formula>
    </cfRule>
  </conditionalFormatting>
  <conditionalFormatting sqref="P39:V39">
    <cfRule type="cellIs" dxfId="5544" priority="149" stopIfTrue="1" operator="equal">
      <formula>"-"</formula>
    </cfRule>
    <cfRule type="containsText" dxfId="5543" priority="150" stopIfTrue="1" operator="containsText" text="leer">
      <formula>NOT(ISERROR(SEARCH("leer",P39)))</formula>
    </cfRule>
  </conditionalFormatting>
  <conditionalFormatting sqref="P39:V39">
    <cfRule type="cellIs" dxfId="5542" priority="147" stopIfTrue="1" operator="equal">
      <formula>"-"</formula>
    </cfRule>
    <cfRule type="containsText" dxfId="5541" priority="148" stopIfTrue="1" operator="containsText" text="leer">
      <formula>NOT(ISERROR(SEARCH("leer",P39)))</formula>
    </cfRule>
  </conditionalFormatting>
  <conditionalFormatting sqref="P39:V39">
    <cfRule type="cellIs" dxfId="5540" priority="145" stopIfTrue="1" operator="equal">
      <formula>"-"</formula>
    </cfRule>
    <cfRule type="containsText" dxfId="5539" priority="146" stopIfTrue="1" operator="containsText" text="leer">
      <formula>NOT(ISERROR(SEARCH("leer",P39)))</formula>
    </cfRule>
  </conditionalFormatting>
  <conditionalFormatting sqref="P39:V39">
    <cfRule type="cellIs" dxfId="5538" priority="143" stopIfTrue="1" operator="equal">
      <formula>"-"</formula>
    </cfRule>
    <cfRule type="containsText" dxfId="5537" priority="144" stopIfTrue="1" operator="containsText" text="leer">
      <formula>NOT(ISERROR(SEARCH("leer",P39)))</formula>
    </cfRule>
  </conditionalFormatting>
  <conditionalFormatting sqref="P39:V39">
    <cfRule type="cellIs" dxfId="5536" priority="141" stopIfTrue="1" operator="equal">
      <formula>"-"</formula>
    </cfRule>
    <cfRule type="containsText" dxfId="5535" priority="142" stopIfTrue="1" operator="containsText" text="leer">
      <formula>NOT(ISERROR(SEARCH("leer",P39)))</formula>
    </cfRule>
  </conditionalFormatting>
  <conditionalFormatting sqref="G38:L38">
    <cfRule type="cellIs" dxfId="5534" priority="139" stopIfTrue="1" operator="equal">
      <formula>"-"</formula>
    </cfRule>
    <cfRule type="containsText" dxfId="5533" priority="140" stopIfTrue="1" operator="containsText" text="leer">
      <formula>NOT(ISERROR(SEARCH("leer",G38)))</formula>
    </cfRule>
  </conditionalFormatting>
  <conditionalFormatting sqref="G38:L38">
    <cfRule type="cellIs" dxfId="5532" priority="138" stopIfTrue="1" operator="equal">
      <formula>"-"</formula>
    </cfRule>
  </conditionalFormatting>
  <conditionalFormatting sqref="G38:L38">
    <cfRule type="cellIs" dxfId="5531" priority="136" stopIfTrue="1" operator="equal">
      <formula>"-"</formula>
    </cfRule>
    <cfRule type="containsText" dxfId="5530" priority="137" stopIfTrue="1" operator="containsText" text="leer">
      <formula>NOT(ISERROR(SEARCH("leer",G38)))</formula>
    </cfRule>
  </conditionalFormatting>
  <conditionalFormatting sqref="G38:L38">
    <cfRule type="cellIs" dxfId="5529" priority="135" stopIfTrue="1" operator="equal">
      <formula>"-"</formula>
    </cfRule>
  </conditionalFormatting>
  <conditionalFormatting sqref="P38:V38">
    <cfRule type="cellIs" dxfId="5528" priority="133" stopIfTrue="1" operator="equal">
      <formula>"-"</formula>
    </cfRule>
    <cfRule type="containsText" dxfId="5527" priority="134" stopIfTrue="1" operator="containsText" text="leer">
      <formula>NOT(ISERROR(SEARCH("leer",P38)))</formula>
    </cfRule>
  </conditionalFormatting>
  <conditionalFormatting sqref="P38:V38">
    <cfRule type="cellIs" dxfId="5526" priority="132" stopIfTrue="1" operator="equal">
      <formula>"-"</formula>
    </cfRule>
  </conditionalFormatting>
  <conditionalFormatting sqref="P38:V38">
    <cfRule type="cellIs" dxfId="5525" priority="130" stopIfTrue="1" operator="equal">
      <formula>"-"</formula>
    </cfRule>
    <cfRule type="containsText" dxfId="5524" priority="131" stopIfTrue="1" operator="containsText" text="leer">
      <formula>NOT(ISERROR(SEARCH("leer",P38)))</formula>
    </cfRule>
  </conditionalFormatting>
  <conditionalFormatting sqref="P38:V38">
    <cfRule type="cellIs" dxfId="5523" priority="129" stopIfTrue="1" operator="equal">
      <formula>"-"</formula>
    </cfRule>
  </conditionalFormatting>
  <conditionalFormatting sqref="J5:J10">
    <cfRule type="cellIs" dxfId="5522" priority="63" stopIfTrue="1" operator="equal">
      <formula>"-"</formula>
    </cfRule>
    <cfRule type="containsText" dxfId="5521" priority="64" stopIfTrue="1" operator="containsText" text="leer">
      <formula>NOT(ISERROR(SEARCH("leer",J5)))</formula>
    </cfRule>
  </conditionalFormatting>
  <conditionalFormatting sqref="J5:J10">
    <cfRule type="cellIs" dxfId="5520" priority="61" stopIfTrue="1" operator="equal">
      <formula>"-"</formula>
    </cfRule>
    <cfRule type="containsText" dxfId="5519" priority="62" stopIfTrue="1" operator="containsText" text="leer">
      <formula>NOT(ISERROR(SEARCH("leer",J5)))</formula>
    </cfRule>
  </conditionalFormatting>
  <conditionalFormatting sqref="J14:J20">
    <cfRule type="cellIs" dxfId="5518" priority="59" stopIfTrue="1" operator="equal">
      <formula>"-"</formula>
    </cfRule>
    <cfRule type="containsText" dxfId="5517" priority="60" stopIfTrue="1" operator="containsText" text="leer">
      <formula>NOT(ISERROR(SEARCH("leer",J14)))</formula>
    </cfRule>
  </conditionalFormatting>
  <conditionalFormatting sqref="J14:J20">
    <cfRule type="cellIs" dxfId="5516" priority="57" stopIfTrue="1" operator="equal">
      <formula>"-"</formula>
    </cfRule>
    <cfRule type="containsText" dxfId="5515" priority="58" stopIfTrue="1" operator="containsText" text="leer">
      <formula>NOT(ISERROR(SEARCH("leer",J14)))</formula>
    </cfRule>
  </conditionalFormatting>
  <conditionalFormatting sqref="I5:I10">
    <cfRule type="cellIs" dxfId="5514" priority="55" stopIfTrue="1" operator="equal">
      <formula>"-"</formula>
    </cfRule>
    <cfRule type="containsText" dxfId="5513" priority="56" stopIfTrue="1" operator="containsText" text="leer">
      <formula>NOT(ISERROR(SEARCH("leer",I5)))</formula>
    </cfRule>
  </conditionalFormatting>
  <conditionalFormatting sqref="I5:I10">
    <cfRule type="cellIs" dxfId="5512" priority="53" stopIfTrue="1" operator="equal">
      <formula>"-"</formula>
    </cfRule>
    <cfRule type="containsText" dxfId="5511" priority="54" stopIfTrue="1" operator="containsText" text="leer">
      <formula>NOT(ISERROR(SEARCH("leer",I5)))</formula>
    </cfRule>
  </conditionalFormatting>
  <conditionalFormatting sqref="I14:I20">
    <cfRule type="cellIs" dxfId="5510" priority="51" stopIfTrue="1" operator="equal">
      <formula>"-"</formula>
    </cfRule>
    <cfRule type="containsText" dxfId="5509" priority="52" stopIfTrue="1" operator="containsText" text="leer">
      <formula>NOT(ISERROR(SEARCH("leer",I14)))</formula>
    </cfRule>
  </conditionalFormatting>
  <conditionalFormatting sqref="I14:I20">
    <cfRule type="cellIs" dxfId="5508" priority="49" stopIfTrue="1" operator="equal">
      <formula>"-"</formula>
    </cfRule>
    <cfRule type="containsText" dxfId="5507" priority="50" stopIfTrue="1" operator="containsText" text="leer">
      <formula>NOT(ISERROR(SEARCH("leer",I14)))</formula>
    </cfRule>
  </conditionalFormatting>
  <conditionalFormatting sqref="I5:I10">
    <cfRule type="cellIs" dxfId="5506" priority="47" stopIfTrue="1" operator="equal">
      <formula>"-"</formula>
    </cfRule>
    <cfRule type="containsText" dxfId="5505" priority="48" stopIfTrue="1" operator="containsText" text="leer">
      <formula>NOT(ISERROR(SEARCH("leer",I5)))</formula>
    </cfRule>
  </conditionalFormatting>
  <conditionalFormatting sqref="I5:I10">
    <cfRule type="cellIs" dxfId="5504" priority="45" stopIfTrue="1" operator="equal">
      <formula>"-"</formula>
    </cfRule>
    <cfRule type="containsText" dxfId="5503" priority="46" stopIfTrue="1" operator="containsText" text="leer">
      <formula>NOT(ISERROR(SEARCH("leer",I5)))</formula>
    </cfRule>
  </conditionalFormatting>
  <conditionalFormatting sqref="I5:I10">
    <cfRule type="cellIs" dxfId="5502" priority="43" stopIfTrue="1" operator="equal">
      <formula>"-"</formula>
    </cfRule>
    <cfRule type="containsText" dxfId="5501" priority="44" stopIfTrue="1" operator="containsText" text="leer">
      <formula>NOT(ISERROR(SEARCH("leer",I5)))</formula>
    </cfRule>
  </conditionalFormatting>
  <conditionalFormatting sqref="I5:I10">
    <cfRule type="cellIs" dxfId="5500" priority="41" stopIfTrue="1" operator="equal">
      <formula>"-"</formula>
    </cfRule>
    <cfRule type="containsText" dxfId="5499" priority="42" stopIfTrue="1" operator="containsText" text="leer">
      <formula>NOT(ISERROR(SEARCH("leer",I5)))</formula>
    </cfRule>
  </conditionalFormatting>
  <conditionalFormatting sqref="I5:I10">
    <cfRule type="cellIs" dxfId="5498" priority="39" stopIfTrue="1" operator="equal">
      <formula>"-"</formula>
    </cfRule>
    <cfRule type="containsText" dxfId="5497" priority="40" stopIfTrue="1" operator="containsText" text="leer">
      <formula>NOT(ISERROR(SEARCH("leer",I5)))</formula>
    </cfRule>
  </conditionalFormatting>
  <conditionalFormatting sqref="I5:I10">
    <cfRule type="cellIs" dxfId="5496" priority="37" stopIfTrue="1" operator="equal">
      <formula>"-"</formula>
    </cfRule>
    <cfRule type="containsText" dxfId="5495" priority="38" stopIfTrue="1" operator="containsText" text="leer">
      <formula>NOT(ISERROR(SEARCH("leer",I5)))</formula>
    </cfRule>
  </conditionalFormatting>
  <conditionalFormatting sqref="I5:I10">
    <cfRule type="cellIs" dxfId="5494" priority="35" stopIfTrue="1" operator="equal">
      <formula>"-"</formula>
    </cfRule>
    <cfRule type="containsText" dxfId="5493" priority="36" stopIfTrue="1" operator="containsText" text="leer">
      <formula>NOT(ISERROR(SEARCH("leer",I5)))</formula>
    </cfRule>
  </conditionalFormatting>
  <conditionalFormatting sqref="I5:I10">
    <cfRule type="cellIs" dxfId="5492" priority="33" stopIfTrue="1" operator="equal">
      <formula>"-"</formula>
    </cfRule>
    <cfRule type="containsText" dxfId="5491" priority="34" stopIfTrue="1" operator="containsText" text="leer">
      <formula>NOT(ISERROR(SEARCH("leer",I5)))</formula>
    </cfRule>
  </conditionalFormatting>
  <conditionalFormatting sqref="I5:I10">
    <cfRule type="cellIs" dxfId="5490" priority="31" stopIfTrue="1" operator="equal">
      <formula>"-"</formula>
    </cfRule>
    <cfRule type="containsText" dxfId="5489" priority="32" stopIfTrue="1" operator="containsText" text="leer">
      <formula>NOT(ISERROR(SEARCH("leer",I5)))</formula>
    </cfRule>
  </conditionalFormatting>
  <conditionalFormatting sqref="I14:I20">
    <cfRule type="cellIs" dxfId="5488" priority="29" stopIfTrue="1" operator="equal">
      <formula>"-"</formula>
    </cfRule>
    <cfRule type="containsText" dxfId="5487" priority="30" stopIfTrue="1" operator="containsText" text="leer">
      <formula>NOT(ISERROR(SEARCH("leer",I14)))</formula>
    </cfRule>
  </conditionalFormatting>
  <conditionalFormatting sqref="I14:I20">
    <cfRule type="cellIs" dxfId="5486" priority="27" stopIfTrue="1" operator="equal">
      <formula>"-"</formula>
    </cfRule>
    <cfRule type="containsText" dxfId="5485" priority="28" stopIfTrue="1" operator="containsText" text="leer">
      <formula>NOT(ISERROR(SEARCH("leer",I14)))</formula>
    </cfRule>
  </conditionalFormatting>
  <conditionalFormatting sqref="I14:I20">
    <cfRule type="cellIs" dxfId="5484" priority="25" stopIfTrue="1" operator="equal">
      <formula>"-"</formula>
    </cfRule>
    <cfRule type="containsText" dxfId="5483" priority="26" stopIfTrue="1" operator="containsText" text="leer">
      <formula>NOT(ISERROR(SEARCH("leer",I14)))</formula>
    </cfRule>
  </conditionalFormatting>
  <conditionalFormatting sqref="I14:I20">
    <cfRule type="cellIs" dxfId="5482" priority="23" stopIfTrue="1" operator="equal">
      <formula>"-"</formula>
    </cfRule>
    <cfRule type="containsText" dxfId="5481" priority="24" stopIfTrue="1" operator="containsText" text="leer">
      <formula>NOT(ISERROR(SEARCH("leer",I14)))</formula>
    </cfRule>
  </conditionalFormatting>
  <conditionalFormatting sqref="I14:I20">
    <cfRule type="cellIs" dxfId="5480" priority="21" stopIfTrue="1" operator="equal">
      <formula>"-"</formula>
    </cfRule>
    <cfRule type="containsText" dxfId="5479" priority="22" stopIfTrue="1" operator="containsText" text="leer">
      <formula>NOT(ISERROR(SEARCH("leer",I14)))</formula>
    </cfRule>
  </conditionalFormatting>
  <conditionalFormatting sqref="I14:I20">
    <cfRule type="cellIs" dxfId="5478" priority="19" stopIfTrue="1" operator="equal">
      <formula>"-"</formula>
    </cfRule>
    <cfRule type="containsText" dxfId="5477" priority="20" stopIfTrue="1" operator="containsText" text="leer">
      <formula>NOT(ISERROR(SEARCH("leer",I14)))</formula>
    </cfRule>
  </conditionalFormatting>
  <conditionalFormatting sqref="I14:I20">
    <cfRule type="cellIs" dxfId="5476" priority="17" stopIfTrue="1" operator="equal">
      <formula>"-"</formula>
    </cfRule>
    <cfRule type="containsText" dxfId="5475" priority="18" stopIfTrue="1" operator="containsText" text="leer">
      <formula>NOT(ISERROR(SEARCH("leer",I14)))</formula>
    </cfRule>
  </conditionalFormatting>
  <conditionalFormatting sqref="I14:I20">
    <cfRule type="cellIs" dxfId="5474" priority="15" stopIfTrue="1" operator="equal">
      <formula>"-"</formula>
    </cfRule>
    <cfRule type="containsText" dxfId="5473" priority="16" stopIfTrue="1" operator="containsText" text="leer">
      <formula>NOT(ISERROR(SEARCH("leer",I14)))</formula>
    </cfRule>
  </conditionalFormatting>
  <conditionalFormatting sqref="I14:I20">
    <cfRule type="cellIs" dxfId="5472" priority="13" stopIfTrue="1" operator="equal">
      <formula>"-"</formula>
    </cfRule>
    <cfRule type="containsText" dxfId="5471" priority="14" stopIfTrue="1" operator="containsText" text="leer">
      <formula>NOT(ISERROR(SEARCH("leer",I14)))</formula>
    </cfRule>
  </conditionalFormatting>
  <conditionalFormatting sqref="H5:H10">
    <cfRule type="cellIs" dxfId="5470" priority="11" stopIfTrue="1" operator="equal">
      <formula>"-"</formula>
    </cfRule>
    <cfRule type="containsText" dxfId="5469" priority="12" stopIfTrue="1" operator="containsText" text="leer">
      <formula>NOT(ISERROR(SEARCH("leer",H5)))</formula>
    </cfRule>
  </conditionalFormatting>
  <conditionalFormatting sqref="H5:H10">
    <cfRule type="cellIs" dxfId="5468" priority="10" stopIfTrue="1" operator="equal">
      <formula>"-"</formula>
    </cfRule>
  </conditionalFormatting>
  <conditionalFormatting sqref="H5:H10">
    <cfRule type="cellIs" dxfId="5467" priority="8" stopIfTrue="1" operator="equal">
      <formula>"-"</formula>
    </cfRule>
    <cfRule type="containsText" dxfId="5466" priority="9" stopIfTrue="1" operator="containsText" text="leer">
      <formula>NOT(ISERROR(SEARCH("leer",H5)))</formula>
    </cfRule>
  </conditionalFormatting>
  <conditionalFormatting sqref="H5:H10">
    <cfRule type="cellIs" dxfId="5465" priority="7" stopIfTrue="1" operator="equal">
      <formula>"-"</formula>
    </cfRule>
  </conditionalFormatting>
  <conditionalFormatting sqref="H14:H20">
    <cfRule type="cellIs" dxfId="5464" priority="5" stopIfTrue="1" operator="equal">
      <formula>"-"</formula>
    </cfRule>
    <cfRule type="containsText" dxfId="5463" priority="6" stopIfTrue="1" operator="containsText" text="leer">
      <formula>NOT(ISERROR(SEARCH("leer",H14)))</formula>
    </cfRule>
  </conditionalFormatting>
  <conditionalFormatting sqref="H14:H20">
    <cfRule type="cellIs" dxfId="5462" priority="4" stopIfTrue="1" operator="equal">
      <formula>"-"</formula>
    </cfRule>
  </conditionalFormatting>
  <conditionalFormatting sqref="H14:H20">
    <cfRule type="cellIs" dxfId="5461" priority="2" stopIfTrue="1" operator="equal">
      <formula>"-"</formula>
    </cfRule>
    <cfRule type="containsText" dxfId="5460" priority="3" stopIfTrue="1" operator="containsText" text="leer">
      <formula>NOT(ISERROR(SEARCH("leer",H14)))</formula>
    </cfRule>
  </conditionalFormatting>
  <conditionalFormatting sqref="H14:H20">
    <cfRule type="cellIs" dxfId="5459" priority="1" stopIfTrue="1" operator="equal">
      <formula>"-"</formula>
    </cfRule>
  </conditionalFormatting>
  <hyperlinks>
    <hyperlink ref="A1" location="Index!A1" display="zurück"/>
  </hyperlinks>
  <pageMargins left="0.79000000000000015" right="0.79000000000000015" top="0.98" bottom="0.98" header="0.51" footer="0.51"/>
  <pageSetup paperSize="9" scale="38"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46"/>
  <sheetViews>
    <sheetView showRuler="0" zoomScaleNormal="100" workbookViewId="0"/>
  </sheetViews>
  <sheetFormatPr baseColWidth="10" defaultColWidth="11.42578125" defaultRowHeight="12.75"/>
  <cols>
    <col min="1" max="1" width="25.7109375" bestFit="1" customWidth="1"/>
    <col min="2" max="2" width="8" customWidth="1"/>
    <col min="3" max="3" width="8.85546875" customWidth="1"/>
    <col min="4" max="5" width="12.28515625" style="8" customWidth="1"/>
    <col min="6" max="8" width="11.42578125" style="8" customWidth="1"/>
    <col min="9" max="12" width="11.42578125" customWidth="1"/>
  </cols>
  <sheetData>
    <row r="1" spans="1:18" s="5" customFormat="1">
      <c r="A1" s="90" t="s">
        <v>447</v>
      </c>
    </row>
    <row r="2" spans="1:18" s="5" customFormat="1">
      <c r="A2" s="90"/>
    </row>
    <row r="3" spans="1:18" s="2" customFormat="1">
      <c r="A3" s="4" t="s">
        <v>448</v>
      </c>
      <c r="B3" s="4"/>
      <c r="C3" t="s">
        <v>449</v>
      </c>
      <c r="D3" s="5" t="s">
        <v>450</v>
      </c>
      <c r="E3" s="4">
        <v>2004</v>
      </c>
      <c r="F3" s="4">
        <v>2005</v>
      </c>
      <c r="G3" s="4">
        <v>2006</v>
      </c>
      <c r="H3" s="4">
        <v>2007</v>
      </c>
      <c r="I3" s="22">
        <v>2008</v>
      </c>
      <c r="J3" s="22">
        <v>2009</v>
      </c>
      <c r="K3" s="22">
        <v>2010</v>
      </c>
      <c r="L3" s="22">
        <v>2011</v>
      </c>
      <c r="M3" s="22">
        <v>2012</v>
      </c>
      <c r="N3" s="22">
        <v>2013</v>
      </c>
      <c r="O3" s="4">
        <v>2014</v>
      </c>
      <c r="P3" s="4">
        <v>2015</v>
      </c>
      <c r="Q3" s="353">
        <v>2016</v>
      </c>
      <c r="R3" s="4"/>
    </row>
    <row r="4" spans="1:18" s="2" customFormat="1">
      <c r="A4" s="4"/>
      <c r="B4" s="4"/>
      <c r="C4" s="103"/>
      <c r="D4" s="8"/>
      <c r="E4" s="4"/>
      <c r="F4" s="4"/>
      <c r="G4" s="4"/>
      <c r="H4" s="4"/>
      <c r="I4" s="22"/>
      <c r="J4" s="22"/>
      <c r="K4" s="103"/>
      <c r="L4" s="103"/>
      <c r="M4" s="8"/>
      <c r="N4" s="8"/>
      <c r="O4" s="8"/>
      <c r="P4" s="8"/>
      <c r="Q4" s="353"/>
      <c r="R4" s="4"/>
    </row>
    <row r="5" spans="1:18">
      <c r="A5" s="4" t="s">
        <v>451</v>
      </c>
      <c r="B5" s="5"/>
      <c r="C5" s="27"/>
      <c r="E5" s="4"/>
      <c r="F5" s="5"/>
      <c r="G5" s="5"/>
      <c r="H5" s="5"/>
      <c r="I5" s="5"/>
      <c r="J5" s="5"/>
      <c r="K5" s="27"/>
      <c r="L5" s="27"/>
      <c r="M5" s="8"/>
      <c r="N5" s="8"/>
      <c r="O5" s="8"/>
      <c r="P5" s="8"/>
      <c r="Q5" s="351"/>
      <c r="R5" s="146"/>
    </row>
    <row r="6" spans="1:18">
      <c r="A6" s="27" t="s">
        <v>452</v>
      </c>
      <c r="B6" s="27" t="s">
        <v>453</v>
      </c>
      <c r="C6" s="27">
        <v>1</v>
      </c>
      <c r="D6" s="8" t="s">
        <v>454</v>
      </c>
      <c r="E6" s="27">
        <v>84</v>
      </c>
      <c r="F6" s="27">
        <v>86</v>
      </c>
      <c r="G6" s="27">
        <v>87</v>
      </c>
      <c r="H6" s="67">
        <v>88</v>
      </c>
      <c r="I6" s="67">
        <v>86</v>
      </c>
      <c r="J6" s="67">
        <v>87</v>
      </c>
      <c r="K6" s="67">
        <v>87</v>
      </c>
      <c r="L6" s="67">
        <v>87</v>
      </c>
      <c r="M6" s="185">
        <v>86</v>
      </c>
      <c r="N6" s="8">
        <v>86</v>
      </c>
      <c r="O6" s="8">
        <v>86</v>
      </c>
      <c r="P6" s="8">
        <v>87</v>
      </c>
      <c r="Q6" s="351">
        <v>86</v>
      </c>
    </row>
    <row r="7" spans="1:18">
      <c r="A7" s="27" t="s">
        <v>455</v>
      </c>
      <c r="B7" s="27" t="s">
        <v>456</v>
      </c>
      <c r="C7" s="27">
        <v>1</v>
      </c>
      <c r="D7" s="8" t="s">
        <v>457</v>
      </c>
      <c r="E7" s="27">
        <v>79</v>
      </c>
      <c r="F7" s="27">
        <v>80</v>
      </c>
      <c r="G7" s="27">
        <v>81</v>
      </c>
      <c r="H7" s="67">
        <v>83</v>
      </c>
      <c r="I7" s="67">
        <v>80</v>
      </c>
      <c r="J7" s="67">
        <v>80</v>
      </c>
      <c r="K7" s="67">
        <v>81</v>
      </c>
      <c r="L7" s="67">
        <v>81</v>
      </c>
      <c r="M7" s="185">
        <v>80</v>
      </c>
      <c r="N7" s="8">
        <v>82</v>
      </c>
      <c r="O7" s="8">
        <v>82</v>
      </c>
      <c r="P7" s="8">
        <v>82</v>
      </c>
      <c r="Q7" s="351">
        <v>83</v>
      </c>
    </row>
    <row r="8" spans="1:18">
      <c r="A8" s="27" t="s">
        <v>458</v>
      </c>
      <c r="B8" s="27" t="s">
        <v>459</v>
      </c>
      <c r="C8" s="67" t="s">
        <v>460</v>
      </c>
      <c r="D8" s="8" t="s">
        <v>461</v>
      </c>
      <c r="E8" s="27">
        <v>82</v>
      </c>
      <c r="F8" s="27">
        <v>84</v>
      </c>
      <c r="G8" s="27">
        <v>84</v>
      </c>
      <c r="H8" s="67">
        <v>84</v>
      </c>
      <c r="I8" s="67">
        <v>85</v>
      </c>
      <c r="J8" s="67">
        <v>84</v>
      </c>
      <c r="K8" s="67">
        <v>85</v>
      </c>
      <c r="L8" s="67">
        <v>86</v>
      </c>
      <c r="M8" s="185">
        <v>85</v>
      </c>
      <c r="N8" s="8">
        <v>85</v>
      </c>
      <c r="O8" s="8">
        <v>84</v>
      </c>
      <c r="P8" s="8">
        <v>80</v>
      </c>
      <c r="Q8" s="351">
        <v>80</v>
      </c>
    </row>
    <row r="9" spans="1:18">
      <c r="A9" s="27" t="s">
        <v>462</v>
      </c>
      <c r="B9" s="27" t="s">
        <v>463</v>
      </c>
      <c r="C9" s="185" t="s">
        <v>464</v>
      </c>
      <c r="D9" s="8" t="s">
        <v>465</v>
      </c>
      <c r="E9" s="27">
        <v>83</v>
      </c>
      <c r="F9" s="27">
        <v>81</v>
      </c>
      <c r="G9" s="27">
        <v>81</v>
      </c>
      <c r="H9" s="67">
        <v>82</v>
      </c>
      <c r="I9" s="67">
        <v>82</v>
      </c>
      <c r="J9" s="67">
        <v>81</v>
      </c>
      <c r="K9" s="67">
        <v>83</v>
      </c>
      <c r="L9" s="67">
        <v>83</v>
      </c>
      <c r="M9" s="185">
        <v>83</v>
      </c>
      <c r="N9" s="8">
        <v>83</v>
      </c>
      <c r="O9" s="8">
        <v>84</v>
      </c>
      <c r="P9" s="8">
        <v>83</v>
      </c>
      <c r="Q9" s="351">
        <v>81</v>
      </c>
    </row>
    <row r="10" spans="1:18">
      <c r="A10" s="27" t="s">
        <v>466</v>
      </c>
      <c r="B10" s="27" t="s">
        <v>467</v>
      </c>
      <c r="C10" s="185" t="s">
        <v>468</v>
      </c>
      <c r="D10" s="8" t="s">
        <v>469</v>
      </c>
      <c r="E10" s="27">
        <v>75</v>
      </c>
      <c r="F10" s="27">
        <v>73</v>
      </c>
      <c r="G10" s="27">
        <v>73</v>
      </c>
      <c r="H10" s="67">
        <v>73</v>
      </c>
      <c r="I10" s="67">
        <v>75</v>
      </c>
      <c r="J10" s="67">
        <v>73</v>
      </c>
      <c r="K10" s="67">
        <v>75</v>
      </c>
      <c r="L10" s="67">
        <v>75</v>
      </c>
      <c r="M10" s="185">
        <v>74</v>
      </c>
      <c r="N10" s="8">
        <v>74</v>
      </c>
      <c r="O10" s="8">
        <v>76</v>
      </c>
      <c r="P10" s="8">
        <v>74</v>
      </c>
      <c r="Q10" s="351">
        <v>74</v>
      </c>
    </row>
    <row r="11" spans="1:18">
      <c r="A11" s="5"/>
      <c r="B11" s="27"/>
      <c r="C11" s="27"/>
      <c r="E11" s="5"/>
      <c r="F11" s="5"/>
      <c r="G11" s="5"/>
      <c r="I11" s="8"/>
      <c r="J11" s="67"/>
      <c r="K11" s="27"/>
      <c r="L11" s="27"/>
      <c r="M11" s="8"/>
      <c r="N11" s="8"/>
      <c r="O11" s="8"/>
      <c r="P11" s="8"/>
      <c r="Q11" s="351"/>
    </row>
    <row r="12" spans="1:18">
      <c r="A12" s="4" t="s">
        <v>470</v>
      </c>
      <c r="B12" s="5"/>
      <c r="C12" s="27"/>
      <c r="E12" s="4"/>
      <c r="F12" s="5"/>
      <c r="G12" s="5"/>
      <c r="H12" s="5"/>
      <c r="I12" s="5"/>
      <c r="J12" s="67"/>
      <c r="K12" s="27"/>
      <c r="L12" s="27"/>
      <c r="M12" s="8"/>
      <c r="N12" s="8"/>
      <c r="O12" s="8"/>
      <c r="P12" s="8"/>
      <c r="Q12" s="351"/>
    </row>
    <row r="13" spans="1:18">
      <c r="A13" s="27" t="s">
        <v>471</v>
      </c>
      <c r="B13" s="27" t="s">
        <v>472</v>
      </c>
      <c r="C13" s="185" t="s">
        <v>473</v>
      </c>
      <c r="D13" s="8" t="s">
        <v>474</v>
      </c>
      <c r="E13" s="27">
        <v>72</v>
      </c>
      <c r="F13" s="27">
        <v>74</v>
      </c>
      <c r="G13" s="27">
        <v>76</v>
      </c>
      <c r="H13" s="67">
        <v>78</v>
      </c>
      <c r="I13" s="67">
        <v>77</v>
      </c>
      <c r="J13" s="67">
        <v>76</v>
      </c>
      <c r="K13" s="67">
        <v>78</v>
      </c>
      <c r="L13" s="67">
        <v>78</v>
      </c>
      <c r="M13" s="185">
        <v>78</v>
      </c>
      <c r="N13" s="8">
        <v>78</v>
      </c>
      <c r="O13" s="8">
        <v>79</v>
      </c>
      <c r="P13" s="8">
        <v>79</v>
      </c>
      <c r="Q13" s="351">
        <v>79</v>
      </c>
    </row>
    <row r="14" spans="1:18">
      <c r="A14" s="27" t="s">
        <v>475</v>
      </c>
      <c r="B14" s="27" t="s">
        <v>476</v>
      </c>
      <c r="C14" s="8" t="s">
        <v>477</v>
      </c>
      <c r="D14" s="8" t="s">
        <v>478</v>
      </c>
      <c r="E14" s="27">
        <v>78</v>
      </c>
      <c r="F14" s="27">
        <v>79</v>
      </c>
      <c r="G14" s="27">
        <v>80</v>
      </c>
      <c r="H14" s="67">
        <v>79</v>
      </c>
      <c r="I14" s="67">
        <v>79</v>
      </c>
      <c r="J14" s="67">
        <v>79</v>
      </c>
      <c r="K14" s="67">
        <v>79</v>
      </c>
      <c r="L14" s="67">
        <v>78</v>
      </c>
      <c r="M14" s="185">
        <v>78</v>
      </c>
      <c r="N14" s="8">
        <v>78</v>
      </c>
      <c r="O14" s="8">
        <v>77</v>
      </c>
      <c r="P14" s="8">
        <v>77</v>
      </c>
      <c r="Q14" s="351">
        <v>78</v>
      </c>
    </row>
    <row r="15" spans="1:18">
      <c r="A15" s="27" t="s">
        <v>479</v>
      </c>
      <c r="B15" s="27" t="s">
        <v>480</v>
      </c>
      <c r="C15" s="67" t="s">
        <v>481</v>
      </c>
      <c r="D15" s="8" t="s">
        <v>482</v>
      </c>
      <c r="E15" s="27">
        <v>72</v>
      </c>
      <c r="F15" s="27">
        <v>73</v>
      </c>
      <c r="G15" s="27">
        <v>75</v>
      </c>
      <c r="H15" s="67">
        <v>75</v>
      </c>
      <c r="I15" s="67">
        <v>75</v>
      </c>
      <c r="J15" s="67">
        <v>75</v>
      </c>
      <c r="K15" s="67">
        <v>72</v>
      </c>
      <c r="L15" s="67">
        <v>72</v>
      </c>
      <c r="M15" s="185">
        <v>73</v>
      </c>
      <c r="N15" s="8" t="s">
        <v>2139</v>
      </c>
      <c r="O15" s="67" t="s">
        <v>2139</v>
      </c>
      <c r="P15" s="8" t="s">
        <v>2139</v>
      </c>
      <c r="Q15" s="347" t="s">
        <v>2139</v>
      </c>
    </row>
    <row r="16" spans="1:18">
      <c r="A16" t="s">
        <v>483</v>
      </c>
      <c r="B16" t="s">
        <v>484</v>
      </c>
      <c r="C16" s="67" t="s">
        <v>485</v>
      </c>
      <c r="D16" s="8" t="s">
        <v>486</v>
      </c>
      <c r="E16" s="27">
        <v>74</v>
      </c>
      <c r="F16" s="3">
        <v>74</v>
      </c>
      <c r="G16" s="3">
        <v>74</v>
      </c>
      <c r="H16" s="3">
        <v>75</v>
      </c>
      <c r="I16" s="3">
        <v>74</v>
      </c>
      <c r="J16" s="67">
        <v>75</v>
      </c>
      <c r="K16" s="67">
        <v>74</v>
      </c>
      <c r="L16" s="67">
        <v>72</v>
      </c>
      <c r="M16" s="67">
        <v>74</v>
      </c>
      <c r="N16" s="8" t="s">
        <v>2139</v>
      </c>
      <c r="O16" s="67" t="s">
        <v>2139</v>
      </c>
      <c r="P16" s="8" t="s">
        <v>2139</v>
      </c>
      <c r="Q16" s="347" t="s">
        <v>2139</v>
      </c>
    </row>
    <row r="17" spans="1:26">
      <c r="A17" t="s">
        <v>487</v>
      </c>
      <c r="B17" t="s">
        <v>488</v>
      </c>
      <c r="C17" s="67" t="s">
        <v>489</v>
      </c>
      <c r="D17" s="8" t="s">
        <v>490</v>
      </c>
      <c r="E17" s="27">
        <v>74</v>
      </c>
      <c r="F17" s="3">
        <v>75</v>
      </c>
      <c r="G17" s="3">
        <v>75</v>
      </c>
      <c r="H17" s="3">
        <v>74</v>
      </c>
      <c r="I17" s="3">
        <v>75</v>
      </c>
      <c r="J17" s="67">
        <v>73</v>
      </c>
      <c r="K17" s="67">
        <v>70</v>
      </c>
      <c r="L17" s="67">
        <v>72</v>
      </c>
      <c r="M17" s="67">
        <v>68</v>
      </c>
      <c r="N17" s="8" t="s">
        <v>2139</v>
      </c>
      <c r="O17" s="67" t="s">
        <v>2139</v>
      </c>
      <c r="P17" s="8" t="s">
        <v>2139</v>
      </c>
      <c r="Q17" s="347" t="s">
        <v>2139</v>
      </c>
    </row>
    <row r="18" spans="1:26">
      <c r="A18" s="27" t="s">
        <v>491</v>
      </c>
      <c r="B18" s="27" t="s">
        <v>492</v>
      </c>
      <c r="C18" s="67" t="s">
        <v>493</v>
      </c>
      <c r="D18" s="8" t="s">
        <v>494</v>
      </c>
      <c r="E18" s="27">
        <v>72</v>
      </c>
      <c r="F18" s="27">
        <v>76</v>
      </c>
      <c r="G18" s="27">
        <v>76</v>
      </c>
      <c r="H18" s="67">
        <v>75</v>
      </c>
      <c r="I18" s="67">
        <v>77</v>
      </c>
      <c r="J18" s="67">
        <v>78</v>
      </c>
      <c r="K18" s="67">
        <v>81</v>
      </c>
      <c r="L18" s="67">
        <v>82</v>
      </c>
      <c r="M18" s="185">
        <v>83</v>
      </c>
      <c r="N18" s="8">
        <v>80</v>
      </c>
      <c r="O18" s="8">
        <v>82</v>
      </c>
      <c r="P18" s="8">
        <v>79</v>
      </c>
      <c r="Q18" s="351">
        <v>83</v>
      </c>
    </row>
    <row r="19" spans="1:26">
      <c r="A19" s="27" t="s">
        <v>495</v>
      </c>
      <c r="B19" s="27" t="s">
        <v>496</v>
      </c>
      <c r="C19" s="67" t="s">
        <v>497</v>
      </c>
      <c r="D19" s="8" t="s">
        <v>498</v>
      </c>
      <c r="E19" s="27">
        <v>80</v>
      </c>
      <c r="F19" s="27">
        <v>81</v>
      </c>
      <c r="G19" s="27">
        <v>82</v>
      </c>
      <c r="H19" s="67">
        <v>82</v>
      </c>
      <c r="I19" s="67">
        <v>82</v>
      </c>
      <c r="J19" s="67">
        <v>83</v>
      </c>
      <c r="K19" s="67">
        <v>83</v>
      </c>
      <c r="L19" s="67">
        <v>83</v>
      </c>
      <c r="M19" s="185">
        <v>84</v>
      </c>
      <c r="N19" s="8">
        <v>83</v>
      </c>
      <c r="O19" s="8">
        <v>82</v>
      </c>
      <c r="P19" s="8">
        <v>79</v>
      </c>
      <c r="Q19" s="351">
        <v>78</v>
      </c>
    </row>
    <row r="20" spans="1:26">
      <c r="A20" s="5"/>
      <c r="B20" s="27"/>
      <c r="C20" s="27"/>
      <c r="I20" s="27"/>
      <c r="J20" s="27"/>
      <c r="K20" s="27"/>
      <c r="L20" s="8"/>
      <c r="M20" s="8"/>
      <c r="N20" s="5"/>
      <c r="O20" s="5"/>
      <c r="P20" s="5"/>
    </row>
    <row r="21" spans="1:26">
      <c r="A21" s="4"/>
      <c r="B21" s="27"/>
      <c r="C21" s="27"/>
      <c r="I21" s="27"/>
      <c r="J21" s="27"/>
      <c r="K21" s="27"/>
      <c r="L21" s="8"/>
      <c r="M21" s="8"/>
      <c r="N21" s="5"/>
      <c r="O21" s="5"/>
      <c r="P21" s="4"/>
    </row>
    <row r="22" spans="1:26" s="208" customFormat="1">
      <c r="A22" s="132" t="s">
        <v>499</v>
      </c>
      <c r="B22" s="209"/>
      <c r="C22" s="209"/>
      <c r="D22" s="209"/>
      <c r="E22" s="209"/>
      <c r="F22" s="209"/>
      <c r="G22" s="209"/>
      <c r="H22" s="209"/>
      <c r="I22" s="209"/>
      <c r="J22" s="8"/>
      <c r="K22" s="8"/>
      <c r="Y22" s="212"/>
      <c r="Z22" s="212"/>
    </row>
    <row r="23" spans="1:26" s="208" customFormat="1">
      <c r="A23" s="132" t="s">
        <v>500</v>
      </c>
      <c r="B23" s="209"/>
      <c r="C23" s="209"/>
      <c r="D23" s="209"/>
      <c r="E23" s="209"/>
      <c r="F23" s="209"/>
      <c r="G23" s="209"/>
      <c r="H23" s="209"/>
      <c r="I23" s="209"/>
      <c r="J23" s="8"/>
      <c r="K23" s="8"/>
      <c r="Y23" s="212"/>
      <c r="Z23" s="212"/>
    </row>
    <row r="24" spans="1:26" s="208" customFormat="1">
      <c r="A24" s="206" t="s">
        <v>501</v>
      </c>
      <c r="B24" s="209"/>
      <c r="C24" s="209"/>
      <c r="D24" s="209"/>
      <c r="E24" s="209"/>
      <c r="F24" s="209"/>
      <c r="G24" s="209"/>
      <c r="H24" s="209"/>
      <c r="I24" s="209"/>
      <c r="J24" s="8"/>
      <c r="K24" s="8"/>
      <c r="Y24" s="212"/>
      <c r="Z24" s="212"/>
    </row>
    <row r="25" spans="1:26" s="208" customFormat="1">
      <c r="A25" s="132" t="s">
        <v>502</v>
      </c>
      <c r="B25" s="132"/>
      <c r="C25" s="132"/>
      <c r="D25" s="132"/>
      <c r="E25" s="132"/>
      <c r="F25" s="132"/>
      <c r="G25" s="132"/>
      <c r="H25" s="132"/>
      <c r="I25" s="132"/>
      <c r="Y25" s="212"/>
      <c r="Z25" s="212"/>
    </row>
    <row r="26" spans="1:26" s="208" customFormat="1">
      <c r="A26" s="207" t="s">
        <v>503</v>
      </c>
      <c r="B26" s="211"/>
      <c r="C26" s="211"/>
      <c r="D26" s="211"/>
      <c r="E26" s="211"/>
      <c r="F26" s="211"/>
      <c r="G26" s="211"/>
      <c r="H26" s="211"/>
      <c r="I26" s="211"/>
    </row>
    <row r="27" spans="1:26" s="208" customFormat="1">
      <c r="A27" s="132" t="s">
        <v>504</v>
      </c>
      <c r="B27" s="206"/>
      <c r="C27" s="206"/>
      <c r="D27" s="206"/>
      <c r="E27" s="206"/>
      <c r="F27" s="206"/>
      <c r="G27" s="206"/>
      <c r="H27" s="206"/>
      <c r="I27" s="206"/>
      <c r="J27" s="152"/>
      <c r="K27" s="152"/>
      <c r="L27" s="8"/>
      <c r="M27" s="8"/>
    </row>
    <row r="28" spans="1:26" s="208" customFormat="1" ht="26.1" customHeight="1">
      <c r="A28" s="474" t="s">
        <v>505</v>
      </c>
      <c r="B28" s="474"/>
      <c r="C28" s="474"/>
      <c r="D28" s="474"/>
      <c r="E28" s="474"/>
      <c r="F28" s="474"/>
      <c r="G28" s="474"/>
      <c r="H28" s="474"/>
      <c r="I28" s="474"/>
      <c r="J28" s="474"/>
      <c r="K28" s="474"/>
      <c r="L28" s="474"/>
      <c r="M28" s="474"/>
      <c r="N28" s="474"/>
      <c r="O28" s="474"/>
      <c r="P28" s="474"/>
      <c r="Q28" s="474"/>
    </row>
    <row r="29" spans="1:26" s="5" customFormat="1">
      <c r="D29" s="8"/>
      <c r="E29" s="8"/>
      <c r="F29" s="8"/>
      <c r="G29" s="8"/>
      <c r="H29" s="8"/>
    </row>
    <row r="30" spans="1:26">
      <c r="A30" s="2"/>
      <c r="C30" s="3"/>
      <c r="I30" s="3"/>
      <c r="J30" s="3"/>
      <c r="K30" s="3"/>
      <c r="L30" s="3"/>
      <c r="M30" s="3"/>
      <c r="N30" s="3"/>
      <c r="O30" s="3"/>
    </row>
    <row r="31" spans="1:26">
      <c r="A31" s="53"/>
      <c r="C31" s="3"/>
      <c r="I31" s="3"/>
      <c r="J31" s="3"/>
      <c r="K31" s="3"/>
      <c r="L31" s="3"/>
      <c r="M31" s="3"/>
      <c r="N31" s="3"/>
      <c r="O31" s="3"/>
    </row>
    <row r="32" spans="1:26">
      <c r="C32" s="3"/>
      <c r="I32" s="3"/>
      <c r="J32" s="3"/>
      <c r="K32" s="3"/>
      <c r="L32" s="3"/>
      <c r="M32" s="3"/>
      <c r="N32" s="3"/>
      <c r="O32" s="3"/>
    </row>
    <row r="35" spans="5:21">
      <c r="E35" s="4"/>
      <c r="F35" s="4"/>
      <c r="G35" s="4"/>
      <c r="H35" s="27"/>
      <c r="I35" s="27"/>
      <c r="J35" s="27"/>
      <c r="K35" s="27"/>
      <c r="L35" s="27"/>
      <c r="M35" s="5"/>
      <c r="N35" s="4"/>
      <c r="O35" s="27"/>
      <c r="P35" s="27"/>
      <c r="Q35" s="27"/>
      <c r="R35" s="27"/>
      <c r="S35" s="27"/>
      <c r="T35" s="27"/>
      <c r="U35" s="27"/>
    </row>
    <row r="36" spans="5:21">
      <c r="E36" s="4"/>
      <c r="F36" s="4"/>
      <c r="G36" s="5"/>
      <c r="H36" s="27"/>
      <c r="I36" s="27"/>
      <c r="J36" s="27"/>
      <c r="K36" s="27"/>
      <c r="L36" s="27"/>
      <c r="M36" s="5"/>
      <c r="N36" s="5"/>
      <c r="O36" s="27"/>
      <c r="P36" s="27"/>
      <c r="Q36" s="27"/>
      <c r="R36" s="3"/>
      <c r="S36" s="3"/>
      <c r="T36" s="27"/>
      <c r="U36" s="27"/>
    </row>
    <row r="37" spans="5:21">
      <c r="E37" s="4"/>
      <c r="F37" s="4"/>
      <c r="G37" s="5"/>
      <c r="H37" s="27"/>
      <c r="I37" s="27"/>
      <c r="J37" s="27"/>
      <c r="K37" s="27"/>
      <c r="L37" s="27"/>
      <c r="M37" s="5"/>
      <c r="N37" s="5"/>
      <c r="O37" s="27"/>
      <c r="P37" s="27"/>
      <c r="Q37" s="27"/>
      <c r="R37" s="3"/>
      <c r="S37" s="3"/>
      <c r="T37" s="27"/>
      <c r="U37" s="27"/>
    </row>
    <row r="38" spans="5:21">
      <c r="E38" s="4"/>
      <c r="F38" s="4"/>
      <c r="G38" s="5"/>
      <c r="H38" s="67"/>
      <c r="I38" s="67"/>
      <c r="J38" s="67"/>
      <c r="K38" s="67"/>
      <c r="L38" s="67"/>
      <c r="M38" s="8"/>
      <c r="N38" s="5"/>
      <c r="O38" s="67"/>
      <c r="P38" s="67"/>
      <c r="Q38" s="67"/>
      <c r="R38" s="3"/>
      <c r="S38" s="3"/>
      <c r="T38" s="67"/>
      <c r="U38" s="67"/>
    </row>
    <row r="39" spans="5:21">
      <c r="E39" s="22"/>
      <c r="F39" s="22"/>
      <c r="G39" s="5"/>
      <c r="H39" s="67"/>
      <c r="I39" s="67"/>
      <c r="J39" s="67"/>
      <c r="K39" s="67"/>
      <c r="L39" s="67"/>
      <c r="M39" s="8"/>
      <c r="N39" s="5"/>
      <c r="O39" s="67"/>
      <c r="P39" s="67"/>
      <c r="Q39" s="67"/>
      <c r="R39" s="3"/>
      <c r="S39" s="3"/>
      <c r="T39" s="67"/>
      <c r="U39" s="67"/>
    </row>
    <row r="40" spans="5:21">
      <c r="E40" s="22"/>
      <c r="F40" s="22"/>
      <c r="G40" s="5"/>
      <c r="H40" s="60"/>
      <c r="I40" s="60"/>
      <c r="J40" s="60"/>
      <c r="K40" s="60"/>
      <c r="L40" s="60"/>
      <c r="M40" s="60"/>
      <c r="N40" s="60"/>
      <c r="O40" s="60"/>
      <c r="P40" s="60"/>
      <c r="Q40" s="60"/>
      <c r="R40" s="60"/>
      <c r="S40" s="60"/>
      <c r="T40" s="60"/>
      <c r="U40" s="60"/>
    </row>
    <row r="41" spans="5:21">
      <c r="E41" s="22"/>
      <c r="F41" s="103"/>
      <c r="G41" s="27"/>
      <c r="H41" s="67"/>
      <c r="I41" s="67"/>
      <c r="J41" s="67"/>
      <c r="K41" s="67"/>
      <c r="L41" s="67"/>
      <c r="M41" s="27"/>
      <c r="N41" s="27"/>
      <c r="O41" s="67"/>
      <c r="P41" s="67"/>
      <c r="Q41" s="67"/>
      <c r="R41" s="67"/>
      <c r="S41" s="67"/>
      <c r="T41" s="67"/>
      <c r="U41" s="67"/>
    </row>
    <row r="42" spans="5:21">
      <c r="E42" s="22"/>
      <c r="F42" s="103"/>
      <c r="G42" s="27"/>
      <c r="H42" s="67"/>
      <c r="I42" s="67"/>
      <c r="J42" s="67"/>
      <c r="K42" s="67"/>
      <c r="L42" s="67"/>
      <c r="M42" s="27"/>
      <c r="N42" s="27"/>
      <c r="O42" s="67"/>
      <c r="P42" s="67"/>
      <c r="Q42" s="67"/>
      <c r="R42" s="67"/>
      <c r="S42" s="67"/>
      <c r="T42" s="67"/>
      <c r="U42" s="67"/>
    </row>
    <row r="43" spans="5:21">
      <c r="E43" s="22"/>
      <c r="H43" s="185"/>
      <c r="I43" s="185"/>
      <c r="J43" s="185"/>
      <c r="K43" s="185"/>
      <c r="L43" s="185"/>
      <c r="M43" s="8"/>
      <c r="N43" s="8"/>
      <c r="O43" s="185"/>
      <c r="P43" s="185"/>
      <c r="Q43" s="185"/>
      <c r="R43" s="67"/>
      <c r="S43" s="67"/>
      <c r="T43" s="185"/>
      <c r="U43" s="185"/>
    </row>
    <row r="44" spans="5:21">
      <c r="E44" s="22"/>
      <c r="I44" s="8"/>
      <c r="J44" s="8"/>
      <c r="K44" s="8"/>
      <c r="L44" s="8"/>
      <c r="M44" s="8"/>
      <c r="N44" s="8"/>
      <c r="O44" s="8"/>
      <c r="P44" s="8"/>
      <c r="Q44" s="8"/>
      <c r="R44" s="8"/>
      <c r="S44" s="8"/>
      <c r="T44" s="8"/>
      <c r="U44" s="8"/>
    </row>
    <row r="45" spans="5:21">
      <c r="E45" s="4"/>
      <c r="I45" s="8"/>
      <c r="J45" s="8"/>
      <c r="K45" s="8"/>
      <c r="L45" s="8"/>
      <c r="M45" s="8"/>
      <c r="N45" s="8"/>
      <c r="O45" s="8"/>
      <c r="P45" s="8"/>
      <c r="Q45" s="67"/>
      <c r="R45" s="67"/>
      <c r="S45" s="67"/>
      <c r="T45" s="8"/>
      <c r="U45" s="8"/>
    </row>
    <row r="46" spans="5:21">
      <c r="E46" s="4"/>
      <c r="I46" s="8"/>
      <c r="J46" s="8"/>
      <c r="K46" s="8"/>
      <c r="L46" s="8"/>
      <c r="M46" s="8"/>
      <c r="N46" s="8"/>
      <c r="O46" s="8"/>
      <c r="P46" s="8"/>
      <c r="Q46" s="8"/>
      <c r="R46" s="8"/>
      <c r="S46" s="8"/>
      <c r="T46" s="8"/>
      <c r="U46" s="8"/>
    </row>
  </sheetData>
  <customSheetViews>
    <customSheetView guid="{F0335B52-931C-4173-85AE-87F3D6604B59}" fitToPage="1" showRuler="0">
      <selection activeCell="D3" sqref="D3"/>
      <pageMargins left="0.7" right="0.7" top="0.78740157499999996" bottom="0.78740157499999996" header="0.3" footer="0.3"/>
      <headerFooter alignWithMargins="0"/>
    </customSheetView>
    <customSheetView guid="{A4328FE7-0B36-4A96-9E82-0C2C10ECE34E}" fitToPage="1" showRuler="0">
      <selection activeCell="D3" sqref="D3"/>
      <pageMargins left="0.7" right="0.7" top="0.78740157499999996" bottom="0.78740157499999996" header="0.3" footer="0.3"/>
      <headerFooter alignWithMargins="0"/>
    </customSheetView>
    <customSheetView guid="{09D980A6-7F22-44D6-B957-3B1FFC43B461}" fitToPage="1" showRuler="0">
      <selection activeCell="A16" sqref="A16:A21"/>
      <pageMargins left="0.7" right="0.7" top="0.78740157499999996" bottom="0.78740157499999996" header="0.3" footer="0.3"/>
      <headerFooter alignWithMargins="0"/>
    </customSheetView>
    <customSheetView guid="{34161360-80E4-4153-B1A5-19E7BBEDD5ED}" fitToPage="1" showRuler="0">
      <selection activeCell="C6" sqref="C6"/>
      <pageMargins left="0.7" right="0.7" top="0.78740157499999996" bottom="0.78740157499999996" header="0.3" footer="0.3"/>
      <headerFooter alignWithMargins="0"/>
    </customSheetView>
    <customSheetView guid="{F90AD2DC-6F63-4FE7-9F4E-99C162A8727E}" fitToPage="1" showRuler="0">
      <selection activeCell="D3" sqref="D3"/>
      <pageMargins left="0.7" right="0.7" top="0.78740157499999996" bottom="0.78740157499999996" header="0.3" footer="0.3"/>
      <headerFooter alignWithMargins="0"/>
    </customSheetView>
    <customSheetView guid="{A8A9853C-301B-405A-92F6-9DCC8EB91B52}" fitToPage="1" showRuler="0">
      <selection activeCell="A14" sqref="A14:A17"/>
      <pageMargins left="0.7" right="0.7" top="0.78740157499999996" bottom="0.78740157499999996" header="0.3" footer="0.3"/>
      <headerFooter alignWithMargins="0"/>
    </customSheetView>
    <customSheetView guid="{8144D8E7-8996-490F-8ACB-C7957A150DAC}" fitToPage="1" showRuler="0">
      <selection activeCell="D3" sqref="D3"/>
      <pageMargins left="0.7" right="0.7" top="0.78740157499999996" bottom="0.78740157499999996" header="0.3" footer="0.3"/>
      <headerFooter alignWithMargins="0"/>
    </customSheetView>
    <customSheetView guid="{4221DF2B-D9E6-40BE-9C37-8B5A92E46F7B}" showPageBreaks="1" fitToPage="1" showRuler="0">
      <selection activeCell="A16" sqref="A16:A21"/>
      <pageMargins left="0.7" right="0.7" top="0.78740157499999996" bottom="0.78740157499999996" header="0.3" footer="0.3"/>
      <headerFooter alignWithMargins="0"/>
    </customSheetView>
    <customSheetView guid="{595D07C0-E761-11DC-9357-001B6391840E}" fitToPage="1">
      <selection activeCell="C6" sqref="C6"/>
      <pageMargins left="0.7" right="0.7" top="0.78740157499999996" bottom="0.78740157499999996" header="0.3" footer="0.3"/>
      <headerFooter alignWithMargins="0"/>
    </customSheetView>
  </customSheetViews>
  <mergeCells count="1">
    <mergeCell ref="A28:Q28"/>
  </mergeCells>
  <phoneticPr fontId="14" type="noConversion"/>
  <conditionalFormatting sqref="H41:U41">
    <cfRule type="cellIs" dxfId="5458" priority="381" stopIfTrue="1" operator="equal">
      <formula>"-"</formula>
    </cfRule>
  </conditionalFormatting>
  <conditionalFormatting sqref="H40:L40">
    <cfRule type="cellIs" dxfId="5457" priority="379" stopIfTrue="1" operator="equal">
      <formula>"-"</formula>
    </cfRule>
    <cfRule type="containsText" dxfId="5456" priority="380" stopIfTrue="1" operator="containsText" text="leer">
      <formula>NOT(ISERROR(SEARCH("leer",H40)))</formula>
    </cfRule>
  </conditionalFormatting>
  <conditionalFormatting sqref="O40:U40">
    <cfRule type="cellIs" dxfId="5455" priority="377" stopIfTrue="1" operator="equal">
      <formula>"-"</formula>
    </cfRule>
    <cfRule type="containsText" dxfId="5454" priority="378" stopIfTrue="1" operator="containsText" text="leer">
      <formula>NOT(ISERROR(SEARCH("leer",O40)))</formula>
    </cfRule>
  </conditionalFormatting>
  <conditionalFormatting sqref="O40:U40">
    <cfRule type="cellIs" dxfId="5453" priority="375" stopIfTrue="1" operator="equal">
      <formula>"-"</formula>
    </cfRule>
    <cfRule type="containsText" dxfId="5452" priority="376" stopIfTrue="1" operator="containsText" text="leer">
      <formula>NOT(ISERROR(SEARCH("leer",O40)))</formula>
    </cfRule>
  </conditionalFormatting>
  <conditionalFormatting sqref="H39:L39">
    <cfRule type="cellIs" dxfId="5451" priority="373" stopIfTrue="1" operator="equal">
      <formula>"-"</formula>
    </cfRule>
    <cfRule type="containsText" dxfId="5450" priority="374" stopIfTrue="1" operator="containsText" text="leer">
      <formula>NOT(ISERROR(SEARCH("leer",H39)))</formula>
    </cfRule>
  </conditionalFormatting>
  <conditionalFormatting sqref="O39:U39">
    <cfRule type="cellIs" dxfId="5449" priority="371" stopIfTrue="1" operator="equal">
      <formula>"-"</formula>
    </cfRule>
    <cfRule type="containsText" dxfId="5448" priority="372" stopIfTrue="1" operator="containsText" text="leer">
      <formula>NOT(ISERROR(SEARCH("leer",O39)))</formula>
    </cfRule>
  </conditionalFormatting>
  <conditionalFormatting sqref="O39:U39">
    <cfRule type="cellIs" dxfId="5447" priority="369" stopIfTrue="1" operator="equal">
      <formula>"-"</formula>
    </cfRule>
    <cfRule type="containsText" dxfId="5446" priority="370" stopIfTrue="1" operator="containsText" text="leer">
      <formula>NOT(ISERROR(SEARCH("leer",O39)))</formula>
    </cfRule>
  </conditionalFormatting>
  <conditionalFormatting sqref="H39:L39">
    <cfRule type="cellIs" dxfId="5445" priority="367" stopIfTrue="1" operator="equal">
      <formula>"-"</formula>
    </cfRule>
    <cfRule type="containsText" dxfId="5444" priority="368" stopIfTrue="1" operator="containsText" text="leer">
      <formula>NOT(ISERROR(SEARCH("leer",H39)))</formula>
    </cfRule>
  </conditionalFormatting>
  <conditionalFormatting sqref="H39:L39">
    <cfRule type="cellIs" dxfId="5443" priority="365" stopIfTrue="1" operator="equal">
      <formula>"-"</formula>
    </cfRule>
    <cfRule type="containsText" dxfId="5442" priority="366" stopIfTrue="1" operator="containsText" text="leer">
      <formula>NOT(ISERROR(SEARCH("leer",H39)))</formula>
    </cfRule>
  </conditionalFormatting>
  <conditionalFormatting sqref="H39:L39">
    <cfRule type="cellIs" dxfId="5441" priority="363" stopIfTrue="1" operator="equal">
      <formula>"-"</formula>
    </cfRule>
    <cfRule type="containsText" dxfId="5440" priority="364" stopIfTrue="1" operator="containsText" text="leer">
      <formula>NOT(ISERROR(SEARCH("leer",H39)))</formula>
    </cfRule>
  </conditionalFormatting>
  <conditionalFormatting sqref="H39:L39">
    <cfRule type="cellIs" dxfId="5439" priority="361" stopIfTrue="1" operator="equal">
      <formula>"-"</formula>
    </cfRule>
    <cfRule type="containsText" dxfId="5438" priority="362" stopIfTrue="1" operator="containsText" text="leer">
      <formula>NOT(ISERROR(SEARCH("leer",H39)))</formula>
    </cfRule>
  </conditionalFormatting>
  <conditionalFormatting sqref="H39:L39">
    <cfRule type="cellIs" dxfId="5437" priority="359" stopIfTrue="1" operator="equal">
      <formula>"-"</formula>
    </cfRule>
    <cfRule type="containsText" dxfId="5436" priority="360" stopIfTrue="1" operator="containsText" text="leer">
      <formula>NOT(ISERROR(SEARCH("leer",H39)))</formula>
    </cfRule>
  </conditionalFormatting>
  <conditionalFormatting sqref="O39:U39">
    <cfRule type="cellIs" dxfId="5435" priority="357" stopIfTrue="1" operator="equal">
      <formula>"-"</formula>
    </cfRule>
    <cfRule type="containsText" dxfId="5434" priority="358" stopIfTrue="1" operator="containsText" text="leer">
      <formula>NOT(ISERROR(SEARCH("leer",O39)))</formula>
    </cfRule>
  </conditionalFormatting>
  <conditionalFormatting sqref="O39:U39">
    <cfRule type="cellIs" dxfId="5433" priority="355" stopIfTrue="1" operator="equal">
      <formula>"-"</formula>
    </cfRule>
    <cfRule type="containsText" dxfId="5432" priority="356" stopIfTrue="1" operator="containsText" text="leer">
      <formula>NOT(ISERROR(SEARCH("leer",O39)))</formula>
    </cfRule>
  </conditionalFormatting>
  <conditionalFormatting sqref="O39:U39">
    <cfRule type="cellIs" dxfId="5431" priority="353" stopIfTrue="1" operator="equal">
      <formula>"-"</formula>
    </cfRule>
    <cfRule type="containsText" dxfId="5430" priority="354" stopIfTrue="1" operator="containsText" text="leer">
      <formula>NOT(ISERROR(SEARCH("leer",O39)))</formula>
    </cfRule>
  </conditionalFormatting>
  <conditionalFormatting sqref="O39:U39">
    <cfRule type="cellIs" dxfId="5429" priority="351" stopIfTrue="1" operator="equal">
      <formula>"-"</formula>
    </cfRule>
    <cfRule type="containsText" dxfId="5428" priority="352" stopIfTrue="1" operator="containsText" text="leer">
      <formula>NOT(ISERROR(SEARCH("leer",O39)))</formula>
    </cfRule>
  </conditionalFormatting>
  <conditionalFormatting sqref="O39:U39">
    <cfRule type="cellIs" dxfId="5427" priority="349" stopIfTrue="1" operator="equal">
      <formula>"-"</formula>
    </cfRule>
    <cfRule type="containsText" dxfId="5426" priority="350" stopIfTrue="1" operator="containsText" text="leer">
      <formula>NOT(ISERROR(SEARCH("leer",O39)))</formula>
    </cfRule>
  </conditionalFormatting>
  <conditionalFormatting sqref="R39">
    <cfRule type="cellIs" dxfId="5425" priority="347" stopIfTrue="1" operator="equal">
      <formula>"-"</formula>
    </cfRule>
    <cfRule type="containsText" dxfId="5424" priority="348" stopIfTrue="1" operator="containsText" text="leer">
      <formula>NOT(ISERROR(SEARCH("leer",R39)))</formula>
    </cfRule>
  </conditionalFormatting>
  <conditionalFormatting sqref="R39">
    <cfRule type="cellIs" dxfId="5423" priority="345" stopIfTrue="1" operator="equal">
      <formula>"-"</formula>
    </cfRule>
    <cfRule type="containsText" dxfId="5422" priority="346" stopIfTrue="1" operator="containsText" text="leer">
      <formula>NOT(ISERROR(SEARCH("leer",R39)))</formula>
    </cfRule>
  </conditionalFormatting>
  <conditionalFormatting sqref="R39">
    <cfRule type="cellIs" dxfId="5421" priority="343" stopIfTrue="1" operator="equal">
      <formula>"-"</formula>
    </cfRule>
    <cfRule type="containsText" dxfId="5420" priority="344" stopIfTrue="1" operator="containsText" text="leer">
      <formula>NOT(ISERROR(SEARCH("leer",R39)))</formula>
    </cfRule>
  </conditionalFormatting>
  <conditionalFormatting sqref="R39">
    <cfRule type="cellIs" dxfId="5419" priority="341" stopIfTrue="1" operator="equal">
      <formula>"-"</formula>
    </cfRule>
    <cfRule type="containsText" dxfId="5418" priority="342" stopIfTrue="1" operator="containsText" text="leer">
      <formula>NOT(ISERROR(SEARCH("leer",R39)))</formula>
    </cfRule>
  </conditionalFormatting>
  <conditionalFormatting sqref="S39">
    <cfRule type="cellIs" dxfId="5417" priority="339" stopIfTrue="1" operator="equal">
      <formula>"-"</formula>
    </cfRule>
    <cfRule type="containsText" dxfId="5416" priority="340" stopIfTrue="1" operator="containsText" text="leer">
      <formula>NOT(ISERROR(SEARCH("leer",S39)))</formula>
    </cfRule>
  </conditionalFormatting>
  <conditionalFormatting sqref="S39">
    <cfRule type="cellIs" dxfId="5415" priority="337" stopIfTrue="1" operator="equal">
      <formula>"-"</formula>
    </cfRule>
    <cfRule type="containsText" dxfId="5414" priority="338" stopIfTrue="1" operator="containsText" text="leer">
      <formula>NOT(ISERROR(SEARCH("leer",S39)))</formula>
    </cfRule>
  </conditionalFormatting>
  <conditionalFormatting sqref="S39">
    <cfRule type="cellIs" dxfId="5413" priority="335" stopIfTrue="1" operator="equal">
      <formula>"-"</formula>
    </cfRule>
    <cfRule type="containsText" dxfId="5412" priority="336" stopIfTrue="1" operator="containsText" text="leer">
      <formula>NOT(ISERROR(SEARCH("leer",S39)))</formula>
    </cfRule>
  </conditionalFormatting>
  <conditionalFormatting sqref="S39">
    <cfRule type="cellIs" dxfId="5411" priority="333" stopIfTrue="1" operator="equal">
      <formula>"-"</formula>
    </cfRule>
    <cfRule type="containsText" dxfId="5410" priority="334" stopIfTrue="1" operator="containsText" text="leer">
      <formula>NOT(ISERROR(SEARCH("leer",S39)))</formula>
    </cfRule>
  </conditionalFormatting>
  <conditionalFormatting sqref="H38:L38">
    <cfRule type="cellIs" dxfId="5409" priority="331" stopIfTrue="1" operator="equal">
      <formula>"-"</formula>
    </cfRule>
    <cfRule type="containsText" dxfId="5408" priority="332" stopIfTrue="1" operator="containsText" text="leer">
      <formula>NOT(ISERROR(SEARCH("leer",H38)))</formula>
    </cfRule>
  </conditionalFormatting>
  <conditionalFormatting sqref="H38:L38">
    <cfRule type="cellIs" dxfId="5407" priority="330" stopIfTrue="1" operator="equal">
      <formula>"-"</formula>
    </cfRule>
  </conditionalFormatting>
  <conditionalFormatting sqref="H38:L38">
    <cfRule type="cellIs" dxfId="5406" priority="328" stopIfTrue="1" operator="equal">
      <formula>"-"</formula>
    </cfRule>
    <cfRule type="containsText" dxfId="5405" priority="329" stopIfTrue="1" operator="containsText" text="leer">
      <formula>NOT(ISERROR(SEARCH("leer",H38)))</formula>
    </cfRule>
  </conditionalFormatting>
  <conditionalFormatting sqref="H38:L38">
    <cfRule type="cellIs" dxfId="5404" priority="327" stopIfTrue="1" operator="equal">
      <formula>"-"</formula>
    </cfRule>
  </conditionalFormatting>
  <conditionalFormatting sqref="O38:U38">
    <cfRule type="cellIs" dxfId="5403" priority="325" stopIfTrue="1" operator="equal">
      <formula>"-"</formula>
    </cfRule>
    <cfRule type="containsText" dxfId="5402" priority="326" stopIfTrue="1" operator="containsText" text="leer">
      <formula>NOT(ISERROR(SEARCH("leer",O38)))</formula>
    </cfRule>
  </conditionalFormatting>
  <conditionalFormatting sqref="O38:U38">
    <cfRule type="cellIs" dxfId="5401" priority="324" stopIfTrue="1" operator="equal">
      <formula>"-"</formula>
    </cfRule>
  </conditionalFormatting>
  <conditionalFormatting sqref="O38:U38">
    <cfRule type="cellIs" dxfId="5400" priority="322" stopIfTrue="1" operator="equal">
      <formula>"-"</formula>
    </cfRule>
    <cfRule type="containsText" dxfId="5399" priority="323" stopIfTrue="1" operator="containsText" text="leer">
      <formula>NOT(ISERROR(SEARCH("leer",O38)))</formula>
    </cfRule>
  </conditionalFormatting>
  <conditionalFormatting sqref="O38:U38">
    <cfRule type="cellIs" dxfId="5398" priority="321" stopIfTrue="1" operator="equal">
      <formula>"-"</formula>
    </cfRule>
  </conditionalFormatting>
  <conditionalFormatting sqref="R38">
    <cfRule type="cellIs" dxfId="5397" priority="319" stopIfTrue="1" operator="equal">
      <formula>"-"</formula>
    </cfRule>
    <cfRule type="containsText" dxfId="5396" priority="320" stopIfTrue="1" operator="containsText" text="leer">
      <formula>NOT(ISERROR(SEARCH("leer",R38)))</formula>
    </cfRule>
  </conditionalFormatting>
  <conditionalFormatting sqref="R38">
    <cfRule type="cellIs" dxfId="5395" priority="317" stopIfTrue="1" operator="equal">
      <formula>"-"</formula>
    </cfRule>
    <cfRule type="containsText" dxfId="5394" priority="318" stopIfTrue="1" operator="containsText" text="leer">
      <formula>NOT(ISERROR(SEARCH("leer",R38)))</formula>
    </cfRule>
  </conditionalFormatting>
  <conditionalFormatting sqref="R38">
    <cfRule type="cellIs" dxfId="5393" priority="315" stopIfTrue="1" operator="equal">
      <formula>"-"</formula>
    </cfRule>
    <cfRule type="containsText" dxfId="5392" priority="316" stopIfTrue="1" operator="containsText" text="leer">
      <formula>NOT(ISERROR(SEARCH("leer",R38)))</formula>
    </cfRule>
  </conditionalFormatting>
  <conditionalFormatting sqref="R38">
    <cfRule type="cellIs" dxfId="5391" priority="313" stopIfTrue="1" operator="equal">
      <formula>"-"</formula>
    </cfRule>
    <cfRule type="containsText" dxfId="5390" priority="314" stopIfTrue="1" operator="containsText" text="leer">
      <formula>NOT(ISERROR(SEARCH("leer",R38)))</formula>
    </cfRule>
  </conditionalFormatting>
  <conditionalFormatting sqref="R38">
    <cfRule type="cellIs" dxfId="5389" priority="311" stopIfTrue="1" operator="equal">
      <formula>"-"</formula>
    </cfRule>
    <cfRule type="containsText" dxfId="5388" priority="312" stopIfTrue="1" operator="containsText" text="leer">
      <formula>NOT(ISERROR(SEARCH("leer",R38)))</formula>
    </cfRule>
  </conditionalFormatting>
  <conditionalFormatting sqref="R38">
    <cfRule type="cellIs" dxfId="5387" priority="309" stopIfTrue="1" operator="equal">
      <formula>"-"</formula>
    </cfRule>
    <cfRule type="containsText" dxfId="5386" priority="310" stopIfTrue="1" operator="containsText" text="leer">
      <formula>NOT(ISERROR(SEARCH("leer",R38)))</formula>
    </cfRule>
  </conditionalFormatting>
  <conditionalFormatting sqref="R38">
    <cfRule type="cellIs" dxfId="5385" priority="307" stopIfTrue="1" operator="equal">
      <formula>"-"</formula>
    </cfRule>
    <cfRule type="containsText" dxfId="5384" priority="308" stopIfTrue="1" operator="containsText" text="leer">
      <formula>NOT(ISERROR(SEARCH("leer",R38)))</formula>
    </cfRule>
  </conditionalFormatting>
  <conditionalFormatting sqref="R38">
    <cfRule type="cellIs" dxfId="5383" priority="305" stopIfTrue="1" operator="equal">
      <formula>"-"</formula>
    </cfRule>
    <cfRule type="containsText" dxfId="5382" priority="306" stopIfTrue="1" operator="containsText" text="leer">
      <formula>NOT(ISERROR(SEARCH("leer",R38)))</formula>
    </cfRule>
  </conditionalFormatting>
  <conditionalFormatting sqref="R38">
    <cfRule type="cellIs" dxfId="5381" priority="303" stopIfTrue="1" operator="equal">
      <formula>"-"</formula>
    </cfRule>
    <cfRule type="containsText" dxfId="5380" priority="304" stopIfTrue="1" operator="containsText" text="leer">
      <formula>NOT(ISERROR(SEARCH("leer",R38)))</formula>
    </cfRule>
  </conditionalFormatting>
  <conditionalFormatting sqref="R38">
    <cfRule type="cellIs" dxfId="5379" priority="301" stopIfTrue="1" operator="equal">
      <formula>"-"</formula>
    </cfRule>
    <cfRule type="containsText" dxfId="5378" priority="302" stopIfTrue="1" operator="containsText" text="leer">
      <formula>NOT(ISERROR(SEARCH("leer",R38)))</formula>
    </cfRule>
  </conditionalFormatting>
  <conditionalFormatting sqref="R38">
    <cfRule type="cellIs" dxfId="5377" priority="299" stopIfTrue="1" operator="equal">
      <formula>"-"</formula>
    </cfRule>
    <cfRule type="containsText" dxfId="5376" priority="300" stopIfTrue="1" operator="containsText" text="leer">
      <formula>NOT(ISERROR(SEARCH("leer",R38)))</formula>
    </cfRule>
  </conditionalFormatting>
  <conditionalFormatting sqref="S38">
    <cfRule type="cellIs" dxfId="5375" priority="297" stopIfTrue="1" operator="equal">
      <formula>"-"</formula>
    </cfRule>
    <cfRule type="containsText" dxfId="5374" priority="298" stopIfTrue="1" operator="containsText" text="leer">
      <formula>NOT(ISERROR(SEARCH("leer",S38)))</formula>
    </cfRule>
  </conditionalFormatting>
  <conditionalFormatting sqref="S38">
    <cfRule type="cellIs" dxfId="5373" priority="295" stopIfTrue="1" operator="equal">
      <formula>"-"</formula>
    </cfRule>
    <cfRule type="containsText" dxfId="5372" priority="296" stopIfTrue="1" operator="containsText" text="leer">
      <formula>NOT(ISERROR(SEARCH("leer",S38)))</formula>
    </cfRule>
  </conditionalFormatting>
  <conditionalFormatting sqref="S38">
    <cfRule type="cellIs" dxfId="5371" priority="293" stopIfTrue="1" operator="equal">
      <formula>"-"</formula>
    </cfRule>
    <cfRule type="containsText" dxfId="5370" priority="294" stopIfTrue="1" operator="containsText" text="leer">
      <formula>NOT(ISERROR(SEARCH("leer",S38)))</formula>
    </cfRule>
  </conditionalFormatting>
  <conditionalFormatting sqref="S38">
    <cfRule type="cellIs" dxfId="5369" priority="291" stopIfTrue="1" operator="equal">
      <formula>"-"</formula>
    </cfRule>
    <cfRule type="containsText" dxfId="5368" priority="292" stopIfTrue="1" operator="containsText" text="leer">
      <formula>NOT(ISERROR(SEARCH("leer",S38)))</formula>
    </cfRule>
  </conditionalFormatting>
  <conditionalFormatting sqref="S38">
    <cfRule type="cellIs" dxfId="5367" priority="289" stopIfTrue="1" operator="equal">
      <formula>"-"</formula>
    </cfRule>
    <cfRule type="containsText" dxfId="5366" priority="290" stopIfTrue="1" operator="containsText" text="leer">
      <formula>NOT(ISERROR(SEARCH("leer",S38)))</formula>
    </cfRule>
  </conditionalFormatting>
  <conditionalFormatting sqref="S38">
    <cfRule type="cellIs" dxfId="5365" priority="287" stopIfTrue="1" operator="equal">
      <formula>"-"</formula>
    </cfRule>
    <cfRule type="containsText" dxfId="5364" priority="288" stopIfTrue="1" operator="containsText" text="leer">
      <formula>NOT(ISERROR(SEARCH("leer",S38)))</formula>
    </cfRule>
  </conditionalFormatting>
  <conditionalFormatting sqref="S38">
    <cfRule type="cellIs" dxfId="5363" priority="285" stopIfTrue="1" operator="equal">
      <formula>"-"</formula>
    </cfRule>
    <cfRule type="containsText" dxfId="5362" priority="286" stopIfTrue="1" operator="containsText" text="leer">
      <formula>NOT(ISERROR(SEARCH("leer",S38)))</formula>
    </cfRule>
  </conditionalFormatting>
  <conditionalFormatting sqref="S38">
    <cfRule type="cellIs" dxfId="5361" priority="283" stopIfTrue="1" operator="equal">
      <formula>"-"</formula>
    </cfRule>
    <cfRule type="containsText" dxfId="5360" priority="284" stopIfTrue="1" operator="containsText" text="leer">
      <formula>NOT(ISERROR(SEARCH("leer",S38)))</formula>
    </cfRule>
  </conditionalFormatting>
  <conditionalFormatting sqref="S38">
    <cfRule type="cellIs" dxfId="5359" priority="281" stopIfTrue="1" operator="equal">
      <formula>"-"</formula>
    </cfRule>
    <cfRule type="containsText" dxfId="5358" priority="282" stopIfTrue="1" operator="containsText" text="leer">
      <formula>NOT(ISERROR(SEARCH("leer",S38)))</formula>
    </cfRule>
  </conditionalFormatting>
  <conditionalFormatting sqref="S38">
    <cfRule type="cellIs" dxfId="5357" priority="279" stopIfTrue="1" operator="equal">
      <formula>"-"</formula>
    </cfRule>
    <cfRule type="containsText" dxfId="5356" priority="280" stopIfTrue="1" operator="containsText" text="leer">
      <formula>NOT(ISERROR(SEARCH("leer",S38)))</formula>
    </cfRule>
  </conditionalFormatting>
  <conditionalFormatting sqref="S38">
    <cfRule type="cellIs" dxfId="5355" priority="277" stopIfTrue="1" operator="equal">
      <formula>"-"</formula>
    </cfRule>
    <cfRule type="containsText" dxfId="5354" priority="278" stopIfTrue="1" operator="containsText" text="leer">
      <formula>NOT(ISERROR(SEARCH("leer",S38)))</formula>
    </cfRule>
  </conditionalFormatting>
  <conditionalFormatting sqref="S38">
    <cfRule type="cellIs" dxfId="5353" priority="275" stopIfTrue="1" operator="equal">
      <formula>"-"</formula>
    </cfRule>
    <cfRule type="containsText" dxfId="5352" priority="276" stopIfTrue="1" operator="containsText" text="leer">
      <formula>NOT(ISERROR(SEARCH("leer",S38)))</formula>
    </cfRule>
  </conditionalFormatting>
  <conditionalFormatting sqref="S38">
    <cfRule type="cellIs" dxfId="5351" priority="273" stopIfTrue="1" operator="equal">
      <formula>"-"</formula>
    </cfRule>
    <cfRule type="containsText" dxfId="5350" priority="274" stopIfTrue="1" operator="containsText" text="leer">
      <formula>NOT(ISERROR(SEARCH("leer",S38)))</formula>
    </cfRule>
  </conditionalFormatting>
  <conditionalFormatting sqref="S38">
    <cfRule type="cellIs" dxfId="5349" priority="271" stopIfTrue="1" operator="equal">
      <formula>"-"</formula>
    </cfRule>
    <cfRule type="containsText" dxfId="5348" priority="272" stopIfTrue="1" operator="containsText" text="leer">
      <formula>NOT(ISERROR(SEARCH("leer",S38)))</formula>
    </cfRule>
  </conditionalFormatting>
  <conditionalFormatting sqref="S38">
    <cfRule type="cellIs" dxfId="5347" priority="269" stopIfTrue="1" operator="equal">
      <formula>"-"</formula>
    </cfRule>
    <cfRule type="containsText" dxfId="5346" priority="270" stopIfTrue="1" operator="containsText" text="leer">
      <formula>NOT(ISERROR(SEARCH("leer",S38)))</formula>
    </cfRule>
  </conditionalFormatting>
  <conditionalFormatting sqref="S38">
    <cfRule type="cellIs" dxfId="5345" priority="267" stopIfTrue="1" operator="equal">
      <formula>"-"</formula>
    </cfRule>
    <cfRule type="containsText" dxfId="5344" priority="268" stopIfTrue="1" operator="containsText" text="leer">
      <formula>NOT(ISERROR(SEARCH("leer",S38)))</formula>
    </cfRule>
  </conditionalFormatting>
  <conditionalFormatting sqref="S38">
    <cfRule type="cellIs" dxfId="5343" priority="265" stopIfTrue="1" operator="equal">
      <formula>"-"</formula>
    </cfRule>
    <cfRule type="containsText" dxfId="5342" priority="266" stopIfTrue="1" operator="containsText" text="leer">
      <formula>NOT(ISERROR(SEARCH("leer",S38)))</formula>
    </cfRule>
  </conditionalFormatting>
  <conditionalFormatting sqref="S38">
    <cfRule type="cellIs" dxfId="5341" priority="263" stopIfTrue="1" operator="equal">
      <formula>"-"</formula>
    </cfRule>
    <cfRule type="containsText" dxfId="5340" priority="264" stopIfTrue="1" operator="containsText" text="leer">
      <formula>NOT(ISERROR(SEARCH("leer",S38)))</formula>
    </cfRule>
  </conditionalFormatting>
  <conditionalFormatting sqref="S38">
    <cfRule type="cellIs" dxfId="5339" priority="261" stopIfTrue="1" operator="equal">
      <formula>"-"</formula>
    </cfRule>
    <cfRule type="containsText" dxfId="5338" priority="262" stopIfTrue="1" operator="containsText" text="leer">
      <formula>NOT(ISERROR(SEARCH("leer",S38)))</formula>
    </cfRule>
  </conditionalFormatting>
  <conditionalFormatting sqref="S38">
    <cfRule type="cellIs" dxfId="5337" priority="259" stopIfTrue="1" operator="equal">
      <formula>"-"</formula>
    </cfRule>
    <cfRule type="containsText" dxfId="5336" priority="260" stopIfTrue="1" operator="containsText" text="leer">
      <formula>NOT(ISERROR(SEARCH("leer",S38)))</formula>
    </cfRule>
  </conditionalFormatting>
  <conditionalFormatting sqref="S38">
    <cfRule type="cellIs" dxfId="5335" priority="257" stopIfTrue="1" operator="equal">
      <formula>"-"</formula>
    </cfRule>
    <cfRule type="containsText" dxfId="5334" priority="258" stopIfTrue="1" operator="containsText" text="leer">
      <formula>NOT(ISERROR(SEARCH("leer",S38)))</formula>
    </cfRule>
  </conditionalFormatting>
  <conditionalFormatting sqref="S38">
    <cfRule type="cellIs" dxfId="5333" priority="255" stopIfTrue="1" operator="equal">
      <formula>"-"</formula>
    </cfRule>
    <cfRule type="containsText" dxfId="5332" priority="256" stopIfTrue="1" operator="containsText" text="leer">
      <formula>NOT(ISERROR(SEARCH("leer",S38)))</formula>
    </cfRule>
  </conditionalFormatting>
  <conditionalFormatting sqref="K6:K19">
    <cfRule type="cellIs" dxfId="5331" priority="127" stopIfTrue="1" operator="equal">
      <formula>"-"</formula>
    </cfRule>
  </conditionalFormatting>
  <conditionalFormatting sqref="J6:J10">
    <cfRule type="cellIs" dxfId="5330" priority="125" stopIfTrue="1" operator="equal">
      <formula>"-"</formula>
    </cfRule>
    <cfRule type="containsText" dxfId="5329" priority="126" stopIfTrue="1" operator="containsText" text="leer">
      <formula>NOT(ISERROR(SEARCH("leer",J6)))</formula>
    </cfRule>
  </conditionalFormatting>
  <conditionalFormatting sqref="J13:J19">
    <cfRule type="cellIs" dxfId="5328" priority="123" stopIfTrue="1" operator="equal">
      <formula>"-"</formula>
    </cfRule>
    <cfRule type="containsText" dxfId="5327" priority="124" stopIfTrue="1" operator="containsText" text="leer">
      <formula>NOT(ISERROR(SEARCH("leer",J13)))</formula>
    </cfRule>
  </conditionalFormatting>
  <conditionalFormatting sqref="J13:J19">
    <cfRule type="cellIs" dxfId="5326" priority="121" stopIfTrue="1" operator="equal">
      <formula>"-"</formula>
    </cfRule>
    <cfRule type="containsText" dxfId="5325" priority="122" stopIfTrue="1" operator="containsText" text="leer">
      <formula>NOT(ISERROR(SEARCH("leer",J13)))</formula>
    </cfRule>
  </conditionalFormatting>
  <conditionalFormatting sqref="I6:I10">
    <cfRule type="cellIs" dxfId="5324" priority="119" stopIfTrue="1" operator="equal">
      <formula>"-"</formula>
    </cfRule>
    <cfRule type="containsText" dxfId="5323" priority="120" stopIfTrue="1" operator="containsText" text="leer">
      <formula>NOT(ISERROR(SEARCH("leer",I6)))</formula>
    </cfRule>
  </conditionalFormatting>
  <conditionalFormatting sqref="I13:I19">
    <cfRule type="cellIs" dxfId="5322" priority="117" stopIfTrue="1" operator="equal">
      <formula>"-"</formula>
    </cfRule>
    <cfRule type="containsText" dxfId="5321" priority="118" stopIfTrue="1" operator="containsText" text="leer">
      <formula>NOT(ISERROR(SEARCH("leer",I13)))</formula>
    </cfRule>
  </conditionalFormatting>
  <conditionalFormatting sqref="I13:I19">
    <cfRule type="cellIs" dxfId="5320" priority="115" stopIfTrue="1" operator="equal">
      <formula>"-"</formula>
    </cfRule>
    <cfRule type="containsText" dxfId="5319" priority="116" stopIfTrue="1" operator="containsText" text="leer">
      <formula>NOT(ISERROR(SEARCH("leer",I13)))</formula>
    </cfRule>
  </conditionalFormatting>
  <conditionalFormatting sqref="I6:I10">
    <cfRule type="cellIs" dxfId="5318" priority="113" stopIfTrue="1" operator="equal">
      <formula>"-"</formula>
    </cfRule>
    <cfRule type="containsText" dxfId="5317" priority="114" stopIfTrue="1" operator="containsText" text="leer">
      <formula>NOT(ISERROR(SEARCH("leer",I6)))</formula>
    </cfRule>
  </conditionalFormatting>
  <conditionalFormatting sqref="I6:I10">
    <cfRule type="cellIs" dxfId="5316" priority="111" stopIfTrue="1" operator="equal">
      <formula>"-"</formula>
    </cfRule>
    <cfRule type="containsText" dxfId="5315" priority="112" stopIfTrue="1" operator="containsText" text="leer">
      <formula>NOT(ISERROR(SEARCH("leer",I6)))</formula>
    </cfRule>
  </conditionalFormatting>
  <conditionalFormatting sqref="I6:I10">
    <cfRule type="cellIs" dxfId="5314" priority="109" stopIfTrue="1" operator="equal">
      <formula>"-"</formula>
    </cfRule>
    <cfRule type="containsText" dxfId="5313" priority="110" stopIfTrue="1" operator="containsText" text="leer">
      <formula>NOT(ISERROR(SEARCH("leer",I6)))</formula>
    </cfRule>
  </conditionalFormatting>
  <conditionalFormatting sqref="I6:I10">
    <cfRule type="cellIs" dxfId="5312" priority="107" stopIfTrue="1" operator="equal">
      <formula>"-"</formula>
    </cfRule>
    <cfRule type="containsText" dxfId="5311" priority="108" stopIfTrue="1" operator="containsText" text="leer">
      <formula>NOT(ISERROR(SEARCH("leer",I6)))</formula>
    </cfRule>
  </conditionalFormatting>
  <conditionalFormatting sqref="I6:I10">
    <cfRule type="cellIs" dxfId="5310" priority="105" stopIfTrue="1" operator="equal">
      <formula>"-"</formula>
    </cfRule>
    <cfRule type="containsText" dxfId="5309" priority="106" stopIfTrue="1" operator="containsText" text="leer">
      <formula>NOT(ISERROR(SEARCH("leer",I6)))</formula>
    </cfRule>
  </conditionalFormatting>
  <conditionalFormatting sqref="I13:I19">
    <cfRule type="cellIs" dxfId="5308" priority="103" stopIfTrue="1" operator="equal">
      <formula>"-"</formula>
    </cfRule>
    <cfRule type="containsText" dxfId="5307" priority="104" stopIfTrue="1" operator="containsText" text="leer">
      <formula>NOT(ISERROR(SEARCH("leer",I13)))</formula>
    </cfRule>
  </conditionalFormatting>
  <conditionalFormatting sqref="I13:I19">
    <cfRule type="cellIs" dxfId="5306" priority="101" stopIfTrue="1" operator="equal">
      <formula>"-"</formula>
    </cfRule>
    <cfRule type="containsText" dxfId="5305" priority="102" stopIfTrue="1" operator="containsText" text="leer">
      <formula>NOT(ISERROR(SEARCH("leer",I13)))</formula>
    </cfRule>
  </conditionalFormatting>
  <conditionalFormatting sqref="I13:I19">
    <cfRule type="cellIs" dxfId="5304" priority="99" stopIfTrue="1" operator="equal">
      <formula>"-"</formula>
    </cfRule>
    <cfRule type="containsText" dxfId="5303" priority="100" stopIfTrue="1" operator="containsText" text="leer">
      <formula>NOT(ISERROR(SEARCH("leer",I13)))</formula>
    </cfRule>
  </conditionalFormatting>
  <conditionalFormatting sqref="I13:I19">
    <cfRule type="cellIs" dxfId="5302" priority="97" stopIfTrue="1" operator="equal">
      <formula>"-"</formula>
    </cfRule>
    <cfRule type="containsText" dxfId="5301" priority="98" stopIfTrue="1" operator="containsText" text="leer">
      <formula>NOT(ISERROR(SEARCH("leer",I13)))</formula>
    </cfRule>
  </conditionalFormatting>
  <conditionalFormatting sqref="I13:I19">
    <cfRule type="cellIs" dxfId="5300" priority="95" stopIfTrue="1" operator="equal">
      <formula>"-"</formula>
    </cfRule>
    <cfRule type="containsText" dxfId="5299" priority="96" stopIfTrue="1" operator="containsText" text="leer">
      <formula>NOT(ISERROR(SEARCH("leer",I13)))</formula>
    </cfRule>
  </conditionalFormatting>
  <conditionalFormatting sqref="I16">
    <cfRule type="cellIs" dxfId="5298" priority="93" stopIfTrue="1" operator="equal">
      <formula>"-"</formula>
    </cfRule>
    <cfRule type="containsText" dxfId="5297" priority="94" stopIfTrue="1" operator="containsText" text="leer">
      <formula>NOT(ISERROR(SEARCH("leer",I16)))</formula>
    </cfRule>
  </conditionalFormatting>
  <conditionalFormatting sqref="I16">
    <cfRule type="cellIs" dxfId="5296" priority="91" stopIfTrue="1" operator="equal">
      <formula>"-"</formula>
    </cfRule>
    <cfRule type="containsText" dxfId="5295" priority="92" stopIfTrue="1" operator="containsText" text="leer">
      <formula>NOT(ISERROR(SEARCH("leer",I16)))</formula>
    </cfRule>
  </conditionalFormatting>
  <conditionalFormatting sqref="I16">
    <cfRule type="cellIs" dxfId="5294" priority="89" stopIfTrue="1" operator="equal">
      <formula>"-"</formula>
    </cfRule>
    <cfRule type="containsText" dxfId="5293" priority="90" stopIfTrue="1" operator="containsText" text="leer">
      <formula>NOT(ISERROR(SEARCH("leer",I16)))</formula>
    </cfRule>
  </conditionalFormatting>
  <conditionalFormatting sqref="I16">
    <cfRule type="cellIs" dxfId="5292" priority="87" stopIfTrue="1" operator="equal">
      <formula>"-"</formula>
    </cfRule>
    <cfRule type="containsText" dxfId="5291" priority="88" stopIfTrue="1" operator="containsText" text="leer">
      <formula>NOT(ISERROR(SEARCH("leer",I16)))</formula>
    </cfRule>
  </conditionalFormatting>
  <conditionalFormatting sqref="I17">
    <cfRule type="cellIs" dxfId="5290" priority="85" stopIfTrue="1" operator="equal">
      <formula>"-"</formula>
    </cfRule>
    <cfRule type="containsText" dxfId="5289" priority="86" stopIfTrue="1" operator="containsText" text="leer">
      <formula>NOT(ISERROR(SEARCH("leer",I17)))</formula>
    </cfRule>
  </conditionalFormatting>
  <conditionalFormatting sqref="I17">
    <cfRule type="cellIs" dxfId="5288" priority="83" stopIfTrue="1" operator="equal">
      <formula>"-"</formula>
    </cfRule>
    <cfRule type="containsText" dxfId="5287" priority="84" stopIfTrue="1" operator="containsText" text="leer">
      <formula>NOT(ISERROR(SEARCH("leer",I17)))</formula>
    </cfRule>
  </conditionalFormatting>
  <conditionalFormatting sqref="I17">
    <cfRule type="cellIs" dxfId="5286" priority="81" stopIfTrue="1" operator="equal">
      <formula>"-"</formula>
    </cfRule>
    <cfRule type="containsText" dxfId="5285" priority="82" stopIfTrue="1" operator="containsText" text="leer">
      <formula>NOT(ISERROR(SEARCH("leer",I17)))</formula>
    </cfRule>
  </conditionalFormatting>
  <conditionalFormatting sqref="I17">
    <cfRule type="cellIs" dxfId="5284" priority="79" stopIfTrue="1" operator="equal">
      <formula>"-"</formula>
    </cfRule>
    <cfRule type="containsText" dxfId="5283" priority="80" stopIfTrue="1" operator="containsText" text="leer">
      <formula>NOT(ISERROR(SEARCH("leer",I17)))</formula>
    </cfRule>
  </conditionalFormatting>
  <conditionalFormatting sqref="H6:H10">
    <cfRule type="cellIs" dxfId="5282" priority="77" stopIfTrue="1" operator="equal">
      <formula>"-"</formula>
    </cfRule>
    <cfRule type="containsText" dxfId="5281" priority="78" stopIfTrue="1" operator="containsText" text="leer">
      <formula>NOT(ISERROR(SEARCH("leer",H6)))</formula>
    </cfRule>
  </conditionalFormatting>
  <conditionalFormatting sqref="H6:H10">
    <cfRule type="cellIs" dxfId="5280" priority="76" stopIfTrue="1" operator="equal">
      <formula>"-"</formula>
    </cfRule>
  </conditionalFormatting>
  <conditionalFormatting sqref="H6:H10">
    <cfRule type="cellIs" dxfId="5279" priority="74" stopIfTrue="1" operator="equal">
      <formula>"-"</formula>
    </cfRule>
    <cfRule type="containsText" dxfId="5278" priority="75" stopIfTrue="1" operator="containsText" text="leer">
      <formula>NOT(ISERROR(SEARCH("leer",H6)))</formula>
    </cfRule>
  </conditionalFormatting>
  <conditionalFormatting sqref="H6:H10">
    <cfRule type="cellIs" dxfId="5277" priority="73" stopIfTrue="1" operator="equal">
      <formula>"-"</formula>
    </cfRule>
  </conditionalFormatting>
  <conditionalFormatting sqref="H13:H19">
    <cfRule type="cellIs" dxfId="5276" priority="71" stopIfTrue="1" operator="equal">
      <formula>"-"</formula>
    </cfRule>
    <cfRule type="containsText" dxfId="5275" priority="72" stopIfTrue="1" operator="containsText" text="leer">
      <formula>NOT(ISERROR(SEARCH("leer",H13)))</formula>
    </cfRule>
  </conditionalFormatting>
  <conditionalFormatting sqref="H13:H19">
    <cfRule type="cellIs" dxfId="5274" priority="70" stopIfTrue="1" operator="equal">
      <formula>"-"</formula>
    </cfRule>
  </conditionalFormatting>
  <conditionalFormatting sqref="H13:H19">
    <cfRule type="cellIs" dxfId="5273" priority="68" stopIfTrue="1" operator="equal">
      <formula>"-"</formula>
    </cfRule>
    <cfRule type="containsText" dxfId="5272" priority="69" stopIfTrue="1" operator="containsText" text="leer">
      <formula>NOT(ISERROR(SEARCH("leer",H13)))</formula>
    </cfRule>
  </conditionalFormatting>
  <conditionalFormatting sqref="H13:H19">
    <cfRule type="cellIs" dxfId="5271" priority="67" stopIfTrue="1" operator="equal">
      <formula>"-"</formula>
    </cfRule>
  </conditionalFormatting>
  <conditionalFormatting sqref="H16">
    <cfRule type="cellIs" dxfId="5270" priority="65" stopIfTrue="1" operator="equal">
      <formula>"-"</formula>
    </cfRule>
    <cfRule type="containsText" dxfId="5269" priority="66" stopIfTrue="1" operator="containsText" text="leer">
      <formula>NOT(ISERROR(SEARCH("leer",H16)))</formula>
    </cfRule>
  </conditionalFormatting>
  <conditionalFormatting sqref="H16">
    <cfRule type="cellIs" dxfId="5268" priority="63" stopIfTrue="1" operator="equal">
      <formula>"-"</formula>
    </cfRule>
    <cfRule type="containsText" dxfId="5267" priority="64" stopIfTrue="1" operator="containsText" text="leer">
      <formula>NOT(ISERROR(SEARCH("leer",H16)))</formula>
    </cfRule>
  </conditionalFormatting>
  <conditionalFormatting sqref="H16">
    <cfRule type="cellIs" dxfId="5266" priority="61" stopIfTrue="1" operator="equal">
      <formula>"-"</formula>
    </cfRule>
    <cfRule type="containsText" dxfId="5265" priority="62" stopIfTrue="1" operator="containsText" text="leer">
      <formula>NOT(ISERROR(SEARCH("leer",H16)))</formula>
    </cfRule>
  </conditionalFormatting>
  <conditionalFormatting sqref="H16">
    <cfRule type="cellIs" dxfId="5264" priority="59" stopIfTrue="1" operator="equal">
      <formula>"-"</formula>
    </cfRule>
    <cfRule type="containsText" dxfId="5263" priority="60" stopIfTrue="1" operator="containsText" text="leer">
      <formula>NOT(ISERROR(SEARCH("leer",H16)))</formula>
    </cfRule>
  </conditionalFormatting>
  <conditionalFormatting sqref="H16">
    <cfRule type="cellIs" dxfId="5262" priority="57" stopIfTrue="1" operator="equal">
      <formula>"-"</formula>
    </cfRule>
    <cfRule type="containsText" dxfId="5261" priority="58" stopIfTrue="1" operator="containsText" text="leer">
      <formula>NOT(ISERROR(SEARCH("leer",H16)))</formula>
    </cfRule>
  </conditionalFormatting>
  <conditionalFormatting sqref="H16">
    <cfRule type="cellIs" dxfId="5260" priority="55" stopIfTrue="1" operator="equal">
      <formula>"-"</formula>
    </cfRule>
    <cfRule type="containsText" dxfId="5259" priority="56" stopIfTrue="1" operator="containsText" text="leer">
      <formula>NOT(ISERROR(SEARCH("leer",H16)))</formula>
    </cfRule>
  </conditionalFormatting>
  <conditionalFormatting sqref="H16">
    <cfRule type="cellIs" dxfId="5258" priority="53" stopIfTrue="1" operator="equal">
      <formula>"-"</formula>
    </cfRule>
    <cfRule type="containsText" dxfId="5257" priority="54" stopIfTrue="1" operator="containsText" text="leer">
      <formula>NOT(ISERROR(SEARCH("leer",H16)))</formula>
    </cfRule>
  </conditionalFormatting>
  <conditionalFormatting sqref="H16">
    <cfRule type="cellIs" dxfId="5256" priority="51" stopIfTrue="1" operator="equal">
      <formula>"-"</formula>
    </cfRule>
    <cfRule type="containsText" dxfId="5255" priority="52" stopIfTrue="1" operator="containsText" text="leer">
      <formula>NOT(ISERROR(SEARCH("leer",H16)))</formula>
    </cfRule>
  </conditionalFormatting>
  <conditionalFormatting sqref="H16">
    <cfRule type="cellIs" dxfId="5254" priority="49" stopIfTrue="1" operator="equal">
      <formula>"-"</formula>
    </cfRule>
    <cfRule type="containsText" dxfId="5253" priority="50" stopIfTrue="1" operator="containsText" text="leer">
      <formula>NOT(ISERROR(SEARCH("leer",H16)))</formula>
    </cfRule>
  </conditionalFormatting>
  <conditionalFormatting sqref="H16">
    <cfRule type="cellIs" dxfId="5252" priority="47" stopIfTrue="1" operator="equal">
      <formula>"-"</formula>
    </cfRule>
    <cfRule type="containsText" dxfId="5251" priority="48" stopIfTrue="1" operator="containsText" text="leer">
      <formula>NOT(ISERROR(SEARCH("leer",H16)))</formula>
    </cfRule>
  </conditionalFormatting>
  <conditionalFormatting sqref="H16">
    <cfRule type="cellIs" dxfId="5250" priority="45" stopIfTrue="1" operator="equal">
      <formula>"-"</formula>
    </cfRule>
    <cfRule type="containsText" dxfId="5249" priority="46" stopIfTrue="1" operator="containsText" text="leer">
      <formula>NOT(ISERROR(SEARCH("leer",H16)))</formula>
    </cfRule>
  </conditionalFormatting>
  <conditionalFormatting sqref="H17">
    <cfRule type="cellIs" dxfId="5248" priority="43" stopIfTrue="1" operator="equal">
      <formula>"-"</formula>
    </cfRule>
    <cfRule type="containsText" dxfId="5247" priority="44" stopIfTrue="1" operator="containsText" text="leer">
      <formula>NOT(ISERROR(SEARCH("leer",H17)))</formula>
    </cfRule>
  </conditionalFormatting>
  <conditionalFormatting sqref="H17">
    <cfRule type="cellIs" dxfId="5246" priority="41" stopIfTrue="1" operator="equal">
      <formula>"-"</formula>
    </cfRule>
    <cfRule type="containsText" dxfId="5245" priority="42" stopIfTrue="1" operator="containsText" text="leer">
      <formula>NOT(ISERROR(SEARCH("leer",H17)))</formula>
    </cfRule>
  </conditionalFormatting>
  <conditionalFormatting sqref="H17">
    <cfRule type="cellIs" dxfId="5244" priority="39" stopIfTrue="1" operator="equal">
      <formula>"-"</formula>
    </cfRule>
    <cfRule type="containsText" dxfId="5243" priority="40" stopIfTrue="1" operator="containsText" text="leer">
      <formula>NOT(ISERROR(SEARCH("leer",H17)))</formula>
    </cfRule>
  </conditionalFormatting>
  <conditionalFormatting sqref="H17">
    <cfRule type="cellIs" dxfId="5242" priority="37" stopIfTrue="1" operator="equal">
      <formula>"-"</formula>
    </cfRule>
    <cfRule type="containsText" dxfId="5241" priority="38" stopIfTrue="1" operator="containsText" text="leer">
      <formula>NOT(ISERROR(SEARCH("leer",H17)))</formula>
    </cfRule>
  </conditionalFormatting>
  <conditionalFormatting sqref="H17">
    <cfRule type="cellIs" dxfId="5240" priority="35" stopIfTrue="1" operator="equal">
      <formula>"-"</formula>
    </cfRule>
    <cfRule type="containsText" dxfId="5239" priority="36" stopIfTrue="1" operator="containsText" text="leer">
      <formula>NOT(ISERROR(SEARCH("leer",H17)))</formula>
    </cfRule>
  </conditionalFormatting>
  <conditionalFormatting sqref="H17">
    <cfRule type="cellIs" dxfId="5238" priority="33" stopIfTrue="1" operator="equal">
      <formula>"-"</formula>
    </cfRule>
    <cfRule type="containsText" dxfId="5237" priority="34" stopIfTrue="1" operator="containsText" text="leer">
      <formula>NOT(ISERROR(SEARCH("leer",H17)))</formula>
    </cfRule>
  </conditionalFormatting>
  <conditionalFormatting sqref="H17">
    <cfRule type="cellIs" dxfId="5236" priority="31" stopIfTrue="1" operator="equal">
      <formula>"-"</formula>
    </cfRule>
    <cfRule type="containsText" dxfId="5235" priority="32" stopIfTrue="1" operator="containsText" text="leer">
      <formula>NOT(ISERROR(SEARCH("leer",H17)))</formula>
    </cfRule>
  </conditionalFormatting>
  <conditionalFormatting sqref="H17">
    <cfRule type="cellIs" dxfId="5234" priority="29" stopIfTrue="1" operator="equal">
      <formula>"-"</formula>
    </cfRule>
    <cfRule type="containsText" dxfId="5233" priority="30" stopIfTrue="1" operator="containsText" text="leer">
      <formula>NOT(ISERROR(SEARCH("leer",H17)))</formula>
    </cfRule>
  </conditionalFormatting>
  <conditionalFormatting sqref="H17">
    <cfRule type="cellIs" dxfId="5232" priority="27" stopIfTrue="1" operator="equal">
      <formula>"-"</formula>
    </cfRule>
    <cfRule type="containsText" dxfId="5231" priority="28" stopIfTrue="1" operator="containsText" text="leer">
      <formula>NOT(ISERROR(SEARCH("leer",H17)))</formula>
    </cfRule>
  </conditionalFormatting>
  <conditionalFormatting sqref="H17">
    <cfRule type="cellIs" dxfId="5230" priority="25" stopIfTrue="1" operator="equal">
      <formula>"-"</formula>
    </cfRule>
    <cfRule type="containsText" dxfId="5229" priority="26" stopIfTrue="1" operator="containsText" text="leer">
      <formula>NOT(ISERROR(SEARCH("leer",H17)))</formula>
    </cfRule>
  </conditionalFormatting>
  <conditionalFormatting sqref="H17">
    <cfRule type="cellIs" dxfId="5228" priority="23" stopIfTrue="1" operator="equal">
      <formula>"-"</formula>
    </cfRule>
    <cfRule type="containsText" dxfId="5227" priority="24" stopIfTrue="1" operator="containsText" text="leer">
      <formula>NOT(ISERROR(SEARCH("leer",H17)))</formula>
    </cfRule>
  </conditionalFormatting>
  <conditionalFormatting sqref="H17">
    <cfRule type="cellIs" dxfId="5226" priority="21" stopIfTrue="1" operator="equal">
      <formula>"-"</formula>
    </cfRule>
    <cfRule type="containsText" dxfId="5225" priority="22" stopIfTrue="1" operator="containsText" text="leer">
      <formula>NOT(ISERROR(SEARCH("leer",H17)))</formula>
    </cfRule>
  </conditionalFormatting>
  <conditionalFormatting sqref="H17">
    <cfRule type="cellIs" dxfId="5224" priority="19" stopIfTrue="1" operator="equal">
      <formula>"-"</formula>
    </cfRule>
    <cfRule type="containsText" dxfId="5223" priority="20" stopIfTrue="1" operator="containsText" text="leer">
      <formula>NOT(ISERROR(SEARCH("leer",H17)))</formula>
    </cfRule>
  </conditionalFormatting>
  <conditionalFormatting sqref="H17">
    <cfRule type="cellIs" dxfId="5222" priority="17" stopIfTrue="1" operator="equal">
      <formula>"-"</formula>
    </cfRule>
    <cfRule type="containsText" dxfId="5221" priority="18" stopIfTrue="1" operator="containsText" text="leer">
      <formula>NOT(ISERROR(SEARCH("leer",H17)))</formula>
    </cfRule>
  </conditionalFormatting>
  <conditionalFormatting sqref="H17">
    <cfRule type="cellIs" dxfId="5220" priority="15" stopIfTrue="1" operator="equal">
      <formula>"-"</formula>
    </cfRule>
    <cfRule type="containsText" dxfId="5219" priority="16" stopIfTrue="1" operator="containsText" text="leer">
      <formula>NOT(ISERROR(SEARCH("leer",H17)))</formula>
    </cfRule>
  </conditionalFormatting>
  <conditionalFormatting sqref="H17">
    <cfRule type="cellIs" dxfId="5218" priority="13" stopIfTrue="1" operator="equal">
      <formula>"-"</formula>
    </cfRule>
    <cfRule type="containsText" dxfId="5217" priority="14" stopIfTrue="1" operator="containsText" text="leer">
      <formula>NOT(ISERROR(SEARCH("leer",H17)))</formula>
    </cfRule>
  </conditionalFormatting>
  <conditionalFormatting sqref="H17">
    <cfRule type="cellIs" dxfId="5216" priority="11" stopIfTrue="1" operator="equal">
      <formula>"-"</formula>
    </cfRule>
    <cfRule type="containsText" dxfId="5215" priority="12" stopIfTrue="1" operator="containsText" text="leer">
      <formula>NOT(ISERROR(SEARCH("leer",H17)))</formula>
    </cfRule>
  </conditionalFormatting>
  <conditionalFormatting sqref="H17">
    <cfRule type="cellIs" dxfId="5214" priority="9" stopIfTrue="1" operator="equal">
      <formula>"-"</formula>
    </cfRule>
    <cfRule type="containsText" dxfId="5213" priority="10" stopIfTrue="1" operator="containsText" text="leer">
      <formula>NOT(ISERROR(SEARCH("leer",H17)))</formula>
    </cfRule>
  </conditionalFormatting>
  <conditionalFormatting sqref="H17">
    <cfRule type="cellIs" dxfId="5212" priority="7" stopIfTrue="1" operator="equal">
      <formula>"-"</formula>
    </cfRule>
    <cfRule type="containsText" dxfId="5211" priority="8" stopIfTrue="1" operator="containsText" text="leer">
      <formula>NOT(ISERROR(SEARCH("leer",H17)))</formula>
    </cfRule>
  </conditionalFormatting>
  <conditionalFormatting sqref="H17">
    <cfRule type="cellIs" dxfId="5210" priority="5" stopIfTrue="1" operator="equal">
      <formula>"-"</formula>
    </cfRule>
    <cfRule type="containsText" dxfId="5209" priority="6" stopIfTrue="1" operator="containsText" text="leer">
      <formula>NOT(ISERROR(SEARCH("leer",H17)))</formula>
    </cfRule>
  </conditionalFormatting>
  <conditionalFormatting sqref="H17">
    <cfRule type="cellIs" dxfId="5208" priority="3" stopIfTrue="1" operator="equal">
      <formula>"-"</formula>
    </cfRule>
    <cfRule type="containsText" dxfId="5207" priority="4" stopIfTrue="1" operator="containsText" text="leer">
      <formula>NOT(ISERROR(SEARCH("leer",H17)))</formula>
    </cfRule>
  </conditionalFormatting>
  <conditionalFormatting sqref="H17">
    <cfRule type="cellIs" dxfId="5206" priority="1" stopIfTrue="1" operator="equal">
      <formula>"-"</formula>
    </cfRule>
    <cfRule type="containsText" dxfId="5205" priority="2" stopIfTrue="1" operator="containsText" text="leer">
      <formula>NOT(ISERROR(SEARCH("leer",H17)))</formula>
    </cfRule>
  </conditionalFormatting>
  <hyperlinks>
    <hyperlink ref="A1" location="Index!A1" display="zurück"/>
  </hyperlinks>
  <pageMargins left="0.79000000000000015" right="0.79000000000000015" top="0.98" bottom="0.98" header="0.51" footer="0.51"/>
  <pageSetup paperSize="9" scale="44"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Y105"/>
  <sheetViews>
    <sheetView showRuler="0" zoomScaleNormal="100" workbookViewId="0"/>
  </sheetViews>
  <sheetFormatPr baseColWidth="10" defaultColWidth="11.42578125" defaultRowHeight="12.75"/>
  <cols>
    <col min="1" max="1" width="18.42578125" style="5" customWidth="1"/>
    <col min="2" max="2" width="27" style="5" customWidth="1"/>
    <col min="3" max="3" width="8.85546875" style="5" bestFit="1" customWidth="1"/>
    <col min="4" max="5" width="12.28515625" style="8" customWidth="1"/>
    <col min="6" max="7" width="11.42578125" style="8" customWidth="1"/>
    <col min="8" max="8" width="10.7109375" style="8" customWidth="1"/>
    <col min="9" max="10" width="10.7109375" style="5" customWidth="1"/>
    <col min="11" max="12" width="11.42578125" style="5" customWidth="1"/>
    <col min="13" max="16384" width="11.42578125" style="5"/>
  </cols>
  <sheetData>
    <row r="1" spans="1:16">
      <c r="A1" s="90" t="s">
        <v>506</v>
      </c>
      <c r="D1" s="5"/>
      <c r="E1" s="5"/>
      <c r="F1" s="5"/>
      <c r="G1" s="5"/>
      <c r="H1" s="5"/>
    </row>
    <row r="2" spans="1:16">
      <c r="A2" s="90"/>
      <c r="D2" s="5"/>
      <c r="E2" s="5"/>
      <c r="F2" s="5"/>
      <c r="G2" s="5"/>
      <c r="H2" s="5"/>
    </row>
    <row r="3" spans="1:16" s="4" customFormat="1">
      <c r="A3" s="4" t="s">
        <v>507</v>
      </c>
      <c r="C3" s="5" t="s">
        <v>508</v>
      </c>
      <c r="D3" s="5" t="s">
        <v>509</v>
      </c>
      <c r="E3" s="22">
        <v>2008</v>
      </c>
      <c r="F3" s="22">
        <v>2009</v>
      </c>
      <c r="G3" s="22">
        <v>2010</v>
      </c>
      <c r="H3" s="22">
        <v>2011</v>
      </c>
      <c r="I3" s="4">
        <v>2012</v>
      </c>
      <c r="J3" s="4">
        <v>2013</v>
      </c>
      <c r="K3" s="4">
        <v>2014</v>
      </c>
      <c r="L3" s="4">
        <v>2015</v>
      </c>
      <c r="M3" s="353">
        <v>2016</v>
      </c>
    </row>
    <row r="4" spans="1:16">
      <c r="A4" s="4"/>
      <c r="C4" s="27"/>
      <c r="E4" s="5"/>
      <c r="F4" s="5"/>
      <c r="G4" s="27"/>
      <c r="H4" s="27"/>
      <c r="I4" s="8"/>
      <c r="J4" s="8"/>
      <c r="K4" s="8"/>
      <c r="L4" s="8"/>
      <c r="M4" s="351"/>
      <c r="P4" s="4"/>
    </row>
    <row r="5" spans="1:16">
      <c r="A5" s="27" t="s">
        <v>514</v>
      </c>
      <c r="B5" s="27" t="s">
        <v>515</v>
      </c>
      <c r="C5" s="409" t="s">
        <v>2161</v>
      </c>
      <c r="E5" s="27">
        <v>137</v>
      </c>
      <c r="F5" s="67">
        <v>127</v>
      </c>
      <c r="G5" s="67">
        <v>129</v>
      </c>
      <c r="H5" s="67">
        <v>147</v>
      </c>
      <c r="I5" s="185">
        <v>146</v>
      </c>
      <c r="J5" s="8">
        <v>150</v>
      </c>
      <c r="K5" s="8">
        <v>164</v>
      </c>
      <c r="L5" s="8">
        <v>156</v>
      </c>
      <c r="M5" s="350">
        <v>303</v>
      </c>
      <c r="N5" s="27"/>
      <c r="O5" s="27"/>
      <c r="P5" s="27"/>
    </row>
    <row r="6" spans="1:16">
      <c r="A6" s="27" t="s">
        <v>510</v>
      </c>
      <c r="B6" s="27" t="s">
        <v>511</v>
      </c>
      <c r="C6" s="409" t="s">
        <v>2161</v>
      </c>
      <c r="E6" s="27">
        <v>166</v>
      </c>
      <c r="F6" s="67">
        <v>152</v>
      </c>
      <c r="G6" s="67">
        <v>147</v>
      </c>
      <c r="H6" s="67">
        <v>130</v>
      </c>
      <c r="I6" s="185">
        <v>130</v>
      </c>
      <c r="J6" s="8">
        <v>169</v>
      </c>
      <c r="K6" s="8">
        <v>161</v>
      </c>
      <c r="L6" s="8">
        <v>182</v>
      </c>
      <c r="M6" s="350">
        <v>182</v>
      </c>
      <c r="N6" s="27"/>
      <c r="O6" s="27"/>
      <c r="P6" s="27"/>
    </row>
    <row r="7" spans="1:16">
      <c r="A7" s="27" t="s">
        <v>512</v>
      </c>
      <c r="B7" s="27" t="s">
        <v>513</v>
      </c>
      <c r="C7" s="409" t="s">
        <v>2161</v>
      </c>
      <c r="E7" s="27">
        <v>206</v>
      </c>
      <c r="F7" s="67">
        <v>173</v>
      </c>
      <c r="G7" s="67">
        <v>206</v>
      </c>
      <c r="H7" s="67">
        <v>203</v>
      </c>
      <c r="I7" s="185">
        <v>214</v>
      </c>
      <c r="J7" s="8">
        <v>209</v>
      </c>
      <c r="K7" s="8">
        <v>199</v>
      </c>
      <c r="L7" s="8">
        <v>166</v>
      </c>
      <c r="M7" s="350">
        <v>179</v>
      </c>
      <c r="N7" s="27"/>
      <c r="O7" s="27"/>
      <c r="P7" s="27"/>
    </row>
    <row r="8" spans="1:16">
      <c r="A8" s="27" t="s">
        <v>516</v>
      </c>
      <c r="B8" s="27" t="s">
        <v>517</v>
      </c>
      <c r="C8" s="409" t="s">
        <v>2161</v>
      </c>
      <c r="E8" s="27">
        <v>116</v>
      </c>
      <c r="F8" s="67">
        <v>116</v>
      </c>
      <c r="G8" s="67">
        <v>117</v>
      </c>
      <c r="H8" s="67">
        <v>93</v>
      </c>
      <c r="I8" s="185">
        <v>103</v>
      </c>
      <c r="J8" s="8">
        <v>112</v>
      </c>
      <c r="K8" s="8">
        <v>131</v>
      </c>
      <c r="L8" s="8">
        <v>130</v>
      </c>
      <c r="M8" s="350">
        <v>142</v>
      </c>
      <c r="N8" s="27"/>
      <c r="O8" s="27"/>
      <c r="P8" s="27"/>
    </row>
    <row r="9" spans="1:16">
      <c r="A9" s="27" t="s">
        <v>522</v>
      </c>
      <c r="B9" s="27" t="s">
        <v>523</v>
      </c>
      <c r="C9" s="409" t="s">
        <v>2161</v>
      </c>
      <c r="E9" s="27">
        <v>117</v>
      </c>
      <c r="F9" s="67">
        <v>110</v>
      </c>
      <c r="G9" s="67">
        <v>114</v>
      </c>
      <c r="H9" s="67">
        <v>111</v>
      </c>
      <c r="I9" s="185">
        <v>111</v>
      </c>
      <c r="J9" s="8">
        <v>118</v>
      </c>
      <c r="K9" s="8">
        <v>121</v>
      </c>
      <c r="L9" s="8">
        <v>119</v>
      </c>
      <c r="M9" s="350">
        <v>128</v>
      </c>
      <c r="P9" s="4"/>
    </row>
    <row r="10" spans="1:16">
      <c r="A10" s="27" t="s">
        <v>520</v>
      </c>
      <c r="B10" s="27" t="s">
        <v>521</v>
      </c>
      <c r="C10" s="409" t="s">
        <v>2161</v>
      </c>
      <c r="E10" s="27">
        <v>116</v>
      </c>
      <c r="F10" s="67">
        <v>106</v>
      </c>
      <c r="G10" s="67">
        <v>103</v>
      </c>
      <c r="H10" s="67">
        <v>95</v>
      </c>
      <c r="I10" s="185">
        <v>103</v>
      </c>
      <c r="J10" s="8">
        <v>126</v>
      </c>
      <c r="K10" s="8">
        <v>132</v>
      </c>
      <c r="L10" s="8">
        <v>120</v>
      </c>
      <c r="M10" s="350">
        <v>126</v>
      </c>
      <c r="N10" s="27"/>
      <c r="O10" s="27"/>
      <c r="P10" s="27"/>
    </row>
    <row r="11" spans="1:16">
      <c r="A11" s="27" t="s">
        <v>524</v>
      </c>
      <c r="B11" s="27" t="s">
        <v>525</v>
      </c>
      <c r="C11" s="409" t="s">
        <v>2161</v>
      </c>
      <c r="E11" s="27">
        <v>102</v>
      </c>
      <c r="F11" s="67">
        <v>105</v>
      </c>
      <c r="G11" s="67">
        <v>120</v>
      </c>
      <c r="H11" s="67">
        <v>109</v>
      </c>
      <c r="I11" s="185">
        <v>114</v>
      </c>
      <c r="J11" s="8">
        <v>120</v>
      </c>
      <c r="K11" s="8">
        <v>118</v>
      </c>
      <c r="L11" s="8">
        <v>103</v>
      </c>
      <c r="M11" s="350">
        <v>105</v>
      </c>
      <c r="N11" s="27"/>
      <c r="O11" s="27"/>
      <c r="P11" s="27"/>
    </row>
    <row r="12" spans="1:16">
      <c r="A12" s="27" t="s">
        <v>526</v>
      </c>
      <c r="B12" s="27" t="s">
        <v>527</v>
      </c>
      <c r="C12" s="409" t="s">
        <v>2161</v>
      </c>
      <c r="E12" s="27">
        <v>100</v>
      </c>
      <c r="F12" s="67">
        <v>100</v>
      </c>
      <c r="G12" s="67">
        <v>100</v>
      </c>
      <c r="H12" s="67">
        <v>100</v>
      </c>
      <c r="I12" s="185">
        <v>100</v>
      </c>
      <c r="J12" s="8">
        <v>100</v>
      </c>
      <c r="K12" s="8">
        <v>100</v>
      </c>
      <c r="L12" s="8">
        <v>100</v>
      </c>
      <c r="M12" s="347">
        <v>100</v>
      </c>
      <c r="N12" s="27"/>
      <c r="O12" s="27"/>
      <c r="P12" s="27"/>
    </row>
    <row r="13" spans="1:16">
      <c r="A13" s="27" t="s">
        <v>530</v>
      </c>
      <c r="B13" s="27" t="s">
        <v>531</v>
      </c>
      <c r="C13" s="409" t="s">
        <v>2161</v>
      </c>
      <c r="E13" s="27">
        <v>110</v>
      </c>
      <c r="F13" s="67">
        <v>100</v>
      </c>
      <c r="G13" s="67">
        <v>97</v>
      </c>
      <c r="H13" s="67">
        <v>102</v>
      </c>
      <c r="I13" s="185">
        <v>101</v>
      </c>
      <c r="J13" s="8">
        <v>103</v>
      </c>
      <c r="K13" s="8">
        <v>101</v>
      </c>
      <c r="L13" s="8">
        <v>96</v>
      </c>
      <c r="M13" s="350">
        <v>96</v>
      </c>
    </row>
    <row r="14" spans="1:16">
      <c r="A14" s="27" t="s">
        <v>534</v>
      </c>
      <c r="B14" s="27" t="s">
        <v>535</v>
      </c>
      <c r="C14" s="409" t="s">
        <v>2161</v>
      </c>
      <c r="D14" s="22"/>
      <c r="E14" s="27">
        <v>123</v>
      </c>
      <c r="F14" s="67">
        <v>113</v>
      </c>
      <c r="G14" s="67">
        <v>110</v>
      </c>
      <c r="H14" s="67">
        <v>97</v>
      </c>
      <c r="I14" s="185">
        <v>96</v>
      </c>
      <c r="J14" s="67">
        <v>101</v>
      </c>
      <c r="K14" s="67">
        <v>99</v>
      </c>
      <c r="L14" s="67">
        <v>85</v>
      </c>
      <c r="M14" s="347">
        <v>91</v>
      </c>
      <c r="N14" s="27"/>
      <c r="O14" s="27"/>
      <c r="P14" s="27"/>
    </row>
    <row r="15" spans="1:16">
      <c r="A15" s="27" t="s">
        <v>518</v>
      </c>
      <c r="B15" s="27" t="s">
        <v>519</v>
      </c>
      <c r="C15" s="409" t="s">
        <v>2161</v>
      </c>
      <c r="E15" s="27">
        <v>141</v>
      </c>
      <c r="F15" s="67">
        <v>122</v>
      </c>
      <c r="G15" s="67">
        <v>140</v>
      </c>
      <c r="H15" s="67">
        <v>127</v>
      </c>
      <c r="I15" s="185">
        <v>133</v>
      </c>
      <c r="J15" s="8">
        <v>132</v>
      </c>
      <c r="K15" s="8">
        <v>119</v>
      </c>
      <c r="L15" s="8">
        <v>103</v>
      </c>
      <c r="M15" s="351">
        <v>90</v>
      </c>
      <c r="N15" s="27"/>
      <c r="O15" s="27"/>
      <c r="P15" s="27"/>
    </row>
    <row r="16" spans="1:16">
      <c r="A16" s="27" t="s">
        <v>532</v>
      </c>
      <c r="B16" s="27" t="s">
        <v>533</v>
      </c>
      <c r="C16" s="409" t="s">
        <v>2161</v>
      </c>
      <c r="E16" s="27">
        <v>96</v>
      </c>
      <c r="F16" s="67">
        <v>88</v>
      </c>
      <c r="G16" s="67">
        <v>86</v>
      </c>
      <c r="H16" s="67">
        <v>76</v>
      </c>
      <c r="I16" s="185">
        <v>77</v>
      </c>
      <c r="J16" s="8">
        <v>85</v>
      </c>
      <c r="K16" s="8">
        <v>94</v>
      </c>
      <c r="L16" s="8">
        <v>87</v>
      </c>
      <c r="M16" s="350">
        <v>89</v>
      </c>
      <c r="N16" s="27"/>
      <c r="O16" s="27"/>
      <c r="P16" s="27"/>
    </row>
    <row r="17" spans="1:16">
      <c r="A17" s="27" t="s">
        <v>528</v>
      </c>
      <c r="B17" s="27" t="s">
        <v>529</v>
      </c>
      <c r="C17" s="409" t="s">
        <v>2161</v>
      </c>
      <c r="E17" s="27">
        <v>67</v>
      </c>
      <c r="F17" s="67">
        <v>56</v>
      </c>
      <c r="G17" s="67">
        <v>67</v>
      </c>
      <c r="H17" s="67">
        <v>67</v>
      </c>
      <c r="I17" s="185">
        <v>92</v>
      </c>
      <c r="J17" s="8">
        <v>88</v>
      </c>
      <c r="K17" s="8">
        <v>97</v>
      </c>
      <c r="L17" s="8">
        <v>98</v>
      </c>
      <c r="M17" s="350">
        <v>79</v>
      </c>
    </row>
    <row r="18" spans="1:16">
      <c r="A18" s="27" t="s">
        <v>536</v>
      </c>
      <c r="B18" s="27" t="s">
        <v>537</v>
      </c>
      <c r="C18" s="409" t="s">
        <v>2161</v>
      </c>
      <c r="E18" s="27">
        <v>83</v>
      </c>
      <c r="F18" s="67">
        <v>82</v>
      </c>
      <c r="G18" s="67">
        <v>80</v>
      </c>
      <c r="H18" s="67">
        <v>71</v>
      </c>
      <c r="I18" s="185">
        <v>70</v>
      </c>
      <c r="J18" s="8">
        <v>79</v>
      </c>
      <c r="K18" s="8">
        <v>80</v>
      </c>
      <c r="L18" s="8">
        <v>75</v>
      </c>
      <c r="M18" s="347">
        <v>78</v>
      </c>
    </row>
    <row r="19" spans="1:16">
      <c r="A19" s="27" t="s">
        <v>538</v>
      </c>
      <c r="B19" s="27" t="s">
        <v>539</v>
      </c>
      <c r="C19" s="409" t="s">
        <v>2161</v>
      </c>
      <c r="E19" s="27">
        <v>82</v>
      </c>
      <c r="F19" s="67">
        <v>83</v>
      </c>
      <c r="G19" s="67">
        <v>79</v>
      </c>
      <c r="H19" s="67">
        <v>68</v>
      </c>
      <c r="I19" s="185">
        <v>69</v>
      </c>
      <c r="J19" s="8">
        <v>72</v>
      </c>
      <c r="K19" s="8">
        <v>72</v>
      </c>
      <c r="L19" s="8">
        <v>66</v>
      </c>
      <c r="M19" s="347">
        <v>68</v>
      </c>
      <c r="P19" s="4"/>
    </row>
    <row r="20" spans="1:16">
      <c r="A20" s="27"/>
      <c r="B20" s="27"/>
      <c r="C20" s="409"/>
      <c r="E20" s="27"/>
      <c r="F20" s="67"/>
      <c r="G20" s="67"/>
      <c r="H20" s="67"/>
      <c r="I20" s="8"/>
      <c r="J20" s="8"/>
      <c r="K20" s="8"/>
      <c r="L20" s="8"/>
      <c r="M20" s="347"/>
      <c r="P20" s="4"/>
    </row>
    <row r="21" spans="1:16">
      <c r="A21" s="4" t="s">
        <v>540</v>
      </c>
      <c r="B21" s="4"/>
      <c r="C21" s="410"/>
      <c r="D21" s="5"/>
      <c r="E21" s="22">
        <v>2008</v>
      </c>
      <c r="F21" s="22">
        <v>2009</v>
      </c>
      <c r="G21" s="22">
        <v>2010</v>
      </c>
      <c r="H21" s="22">
        <v>2011</v>
      </c>
      <c r="I21" s="4">
        <v>2012</v>
      </c>
      <c r="J21" s="4">
        <v>2013</v>
      </c>
      <c r="K21" s="22">
        <v>2014</v>
      </c>
      <c r="L21" s="22">
        <v>2015</v>
      </c>
      <c r="M21" s="352">
        <v>2016</v>
      </c>
      <c r="P21" s="4"/>
    </row>
    <row r="22" spans="1:16">
      <c r="A22" s="4"/>
      <c r="C22" s="409"/>
      <c r="E22" s="5"/>
      <c r="F22" s="5"/>
      <c r="G22" s="27"/>
      <c r="H22" s="27"/>
      <c r="I22" s="8"/>
      <c r="J22" s="8"/>
      <c r="K22" s="8"/>
      <c r="L22" s="8"/>
      <c r="M22" s="347"/>
      <c r="P22" s="4"/>
    </row>
    <row r="23" spans="1:16">
      <c r="A23" s="27" t="s">
        <v>545</v>
      </c>
      <c r="B23" s="27" t="s">
        <v>546</v>
      </c>
      <c r="C23" s="409">
        <v>1</v>
      </c>
      <c r="E23" s="67" t="s">
        <v>2139</v>
      </c>
      <c r="F23" s="67" t="s">
        <v>2139</v>
      </c>
      <c r="G23" s="67" t="s">
        <v>2139</v>
      </c>
      <c r="H23" s="67">
        <v>172</v>
      </c>
      <c r="I23" s="185">
        <v>169</v>
      </c>
      <c r="J23" s="8">
        <v>163</v>
      </c>
      <c r="K23" s="8">
        <v>182</v>
      </c>
      <c r="L23" s="8">
        <v>193</v>
      </c>
      <c r="M23" s="347">
        <v>354</v>
      </c>
      <c r="P23" s="4"/>
    </row>
    <row r="24" spans="1:16">
      <c r="A24" s="27" t="s">
        <v>541</v>
      </c>
      <c r="B24" s="27" t="s">
        <v>542</v>
      </c>
      <c r="C24" s="409">
        <v>1</v>
      </c>
      <c r="E24" s="67" t="s">
        <v>2139</v>
      </c>
      <c r="F24" s="67" t="s">
        <v>2139</v>
      </c>
      <c r="G24" s="67" t="s">
        <v>2139</v>
      </c>
      <c r="H24" s="67">
        <v>201</v>
      </c>
      <c r="I24" s="185">
        <v>199</v>
      </c>
      <c r="J24" s="8">
        <v>245</v>
      </c>
      <c r="K24" s="8">
        <v>245</v>
      </c>
      <c r="L24" s="8">
        <v>302</v>
      </c>
      <c r="M24" s="347">
        <v>285</v>
      </c>
      <c r="P24" s="4"/>
    </row>
    <row r="25" spans="1:16">
      <c r="A25" s="27" t="s">
        <v>543</v>
      </c>
      <c r="B25" s="27" t="s">
        <v>544</v>
      </c>
      <c r="C25" s="409" t="s">
        <v>2161</v>
      </c>
      <c r="E25" s="67" t="s">
        <v>2139</v>
      </c>
      <c r="F25" s="67" t="s">
        <v>2139</v>
      </c>
      <c r="G25" s="67" t="s">
        <v>2139</v>
      </c>
      <c r="H25" s="67">
        <v>202</v>
      </c>
      <c r="I25" s="185">
        <v>215</v>
      </c>
      <c r="J25" s="8">
        <v>215</v>
      </c>
      <c r="K25" s="8">
        <v>215</v>
      </c>
      <c r="L25" s="8">
        <v>206</v>
      </c>
      <c r="M25" s="347">
        <v>196</v>
      </c>
      <c r="P25" s="4"/>
    </row>
    <row r="26" spans="1:16">
      <c r="A26" s="27" t="s">
        <v>549</v>
      </c>
      <c r="B26" s="27" t="s">
        <v>550</v>
      </c>
      <c r="C26" s="409">
        <v>1</v>
      </c>
      <c r="E26" s="67" t="s">
        <v>2139</v>
      </c>
      <c r="F26" s="67" t="s">
        <v>2139</v>
      </c>
      <c r="G26" s="67" t="s">
        <v>2139</v>
      </c>
      <c r="H26" s="67">
        <v>158</v>
      </c>
      <c r="I26" s="185">
        <v>154</v>
      </c>
      <c r="J26" s="8">
        <v>156</v>
      </c>
      <c r="K26" s="8">
        <v>165</v>
      </c>
      <c r="L26" s="8">
        <v>180</v>
      </c>
      <c r="M26" s="347">
        <v>183</v>
      </c>
      <c r="P26" s="4"/>
    </row>
    <row r="27" spans="1:16">
      <c r="A27" s="27" t="s">
        <v>547</v>
      </c>
      <c r="B27" s="27" t="s">
        <v>548</v>
      </c>
      <c r="C27" s="409">
        <v>1</v>
      </c>
      <c r="E27" s="67" t="s">
        <v>2139</v>
      </c>
      <c r="F27" s="67" t="s">
        <v>2139</v>
      </c>
      <c r="G27" s="67" t="s">
        <v>2139</v>
      </c>
      <c r="H27" s="67">
        <v>141</v>
      </c>
      <c r="I27" s="185">
        <v>148</v>
      </c>
      <c r="J27" s="8">
        <v>172</v>
      </c>
      <c r="K27" s="8">
        <v>184</v>
      </c>
      <c r="L27" s="8">
        <v>183</v>
      </c>
      <c r="M27" s="347">
        <v>180</v>
      </c>
      <c r="P27" s="4"/>
    </row>
    <row r="28" spans="1:16">
      <c r="A28" s="27" t="s">
        <v>551</v>
      </c>
      <c r="B28" s="27" t="s">
        <v>552</v>
      </c>
      <c r="C28" s="409">
        <v>1</v>
      </c>
      <c r="E28" s="67" t="s">
        <v>2139</v>
      </c>
      <c r="F28" s="67" t="s">
        <v>2139</v>
      </c>
      <c r="G28" s="67" t="s">
        <v>2139</v>
      </c>
      <c r="H28" s="67">
        <v>121</v>
      </c>
      <c r="I28" s="185">
        <v>133</v>
      </c>
      <c r="J28" s="8">
        <v>137</v>
      </c>
      <c r="K28" s="8">
        <v>162</v>
      </c>
      <c r="L28" s="8">
        <v>174</v>
      </c>
      <c r="M28" s="347">
        <v>180</v>
      </c>
      <c r="P28" s="4"/>
    </row>
    <row r="29" spans="1:16">
      <c r="A29" s="27" t="s">
        <v>555</v>
      </c>
      <c r="B29" s="27" t="s">
        <v>556</v>
      </c>
      <c r="C29" s="409">
        <v>1</v>
      </c>
      <c r="E29" s="67" t="s">
        <v>2139</v>
      </c>
      <c r="F29" s="67" t="s">
        <v>2139</v>
      </c>
      <c r="G29" s="67" t="s">
        <v>2139</v>
      </c>
      <c r="H29" s="67">
        <v>138</v>
      </c>
      <c r="I29" s="185">
        <v>134</v>
      </c>
      <c r="J29" s="8">
        <v>145</v>
      </c>
      <c r="K29" s="8">
        <v>151</v>
      </c>
      <c r="L29" s="8">
        <v>160</v>
      </c>
      <c r="M29" s="347">
        <v>154</v>
      </c>
      <c r="P29" s="4"/>
    </row>
    <row r="30" spans="1:16">
      <c r="A30" s="27" t="s">
        <v>557</v>
      </c>
      <c r="B30" s="27" t="s">
        <v>558</v>
      </c>
      <c r="C30" s="409">
        <v>1</v>
      </c>
      <c r="E30" s="67" t="s">
        <v>2139</v>
      </c>
      <c r="F30" s="67" t="s">
        <v>2139</v>
      </c>
      <c r="G30" s="67" t="s">
        <v>2139</v>
      </c>
      <c r="H30" s="67">
        <v>155</v>
      </c>
      <c r="I30" s="185">
        <v>159</v>
      </c>
      <c r="J30" s="8">
        <v>159</v>
      </c>
      <c r="K30" s="8">
        <v>160</v>
      </c>
      <c r="L30" s="8">
        <v>155</v>
      </c>
      <c r="M30" s="347">
        <v>150</v>
      </c>
      <c r="P30" s="4"/>
    </row>
    <row r="31" spans="1:16">
      <c r="A31" s="27" t="s">
        <v>559</v>
      </c>
      <c r="B31" s="27" t="s">
        <v>560</v>
      </c>
      <c r="C31" s="409">
        <v>1</v>
      </c>
      <c r="E31" s="67" t="s">
        <v>2139</v>
      </c>
      <c r="F31" s="67" t="s">
        <v>2139</v>
      </c>
      <c r="G31" s="67" t="s">
        <v>2139</v>
      </c>
      <c r="H31" s="67">
        <v>148</v>
      </c>
      <c r="I31" s="185">
        <v>144</v>
      </c>
      <c r="J31" s="8">
        <v>141</v>
      </c>
      <c r="K31" s="8">
        <v>139</v>
      </c>
      <c r="L31" s="8">
        <v>145</v>
      </c>
      <c r="M31" s="347">
        <v>138</v>
      </c>
      <c r="P31" s="4"/>
    </row>
    <row r="32" spans="1:16" ht="15">
      <c r="A32" s="27" t="s">
        <v>561</v>
      </c>
      <c r="B32" s="27" t="s">
        <v>562</v>
      </c>
      <c r="C32" s="409">
        <v>1</v>
      </c>
      <c r="D32" s="22"/>
      <c r="E32" s="67" t="s">
        <v>2139</v>
      </c>
      <c r="F32" s="67" t="s">
        <v>2139</v>
      </c>
      <c r="G32" s="67" t="s">
        <v>2139</v>
      </c>
      <c r="H32" s="67">
        <v>150</v>
      </c>
      <c r="I32" s="185">
        <v>145</v>
      </c>
      <c r="J32" s="411">
        <v>144</v>
      </c>
      <c r="K32" s="411">
        <v>146</v>
      </c>
      <c r="L32" s="411">
        <v>137</v>
      </c>
      <c r="M32" s="347">
        <v>136</v>
      </c>
      <c r="P32" s="4"/>
    </row>
    <row r="33" spans="1:16">
      <c r="A33" s="27" t="s">
        <v>563</v>
      </c>
      <c r="B33" s="27" t="s">
        <v>564</v>
      </c>
      <c r="C33" s="409">
        <v>1</v>
      </c>
      <c r="E33" s="67" t="s">
        <v>2139</v>
      </c>
      <c r="F33" s="67" t="s">
        <v>2139</v>
      </c>
      <c r="G33" s="67" t="s">
        <v>2139</v>
      </c>
      <c r="H33" s="67">
        <v>111</v>
      </c>
      <c r="I33" s="185">
        <v>112</v>
      </c>
      <c r="J33" s="8">
        <v>118</v>
      </c>
      <c r="K33" s="8">
        <v>131</v>
      </c>
      <c r="L33" s="8">
        <v>130</v>
      </c>
      <c r="M33" s="347">
        <v>124</v>
      </c>
      <c r="P33" s="4"/>
    </row>
    <row r="34" spans="1:16">
      <c r="A34" s="27" t="s">
        <v>565</v>
      </c>
      <c r="B34" s="27" t="s">
        <v>566</v>
      </c>
      <c r="C34" s="409">
        <v>1</v>
      </c>
      <c r="E34" s="67" t="s">
        <v>2139</v>
      </c>
      <c r="F34" s="67" t="s">
        <v>2139</v>
      </c>
      <c r="G34" s="67" t="s">
        <v>2139</v>
      </c>
      <c r="H34" s="67">
        <v>107</v>
      </c>
      <c r="I34" s="185">
        <v>132</v>
      </c>
      <c r="J34" s="8">
        <v>127</v>
      </c>
      <c r="K34" s="8">
        <v>126</v>
      </c>
      <c r="L34" s="8">
        <v>124</v>
      </c>
      <c r="M34" s="347">
        <v>121</v>
      </c>
      <c r="P34" s="4"/>
    </row>
    <row r="35" spans="1:16">
      <c r="A35" s="27" t="s">
        <v>567</v>
      </c>
      <c r="B35" s="27" t="s">
        <v>568</v>
      </c>
      <c r="C35" s="409">
        <v>1</v>
      </c>
      <c r="E35" s="67" t="s">
        <v>2139</v>
      </c>
      <c r="F35" s="67" t="s">
        <v>2139</v>
      </c>
      <c r="G35" s="67" t="s">
        <v>2139</v>
      </c>
      <c r="H35" s="67">
        <v>117</v>
      </c>
      <c r="I35" s="185">
        <v>117</v>
      </c>
      <c r="J35" s="8">
        <v>117</v>
      </c>
      <c r="K35" s="8">
        <v>122</v>
      </c>
      <c r="L35" s="8">
        <v>122</v>
      </c>
      <c r="M35" s="347">
        <v>119</v>
      </c>
      <c r="P35" s="4"/>
    </row>
    <row r="36" spans="1:16">
      <c r="A36" s="27" t="s">
        <v>553</v>
      </c>
      <c r="B36" s="27" t="s">
        <v>554</v>
      </c>
      <c r="C36" s="409" t="s">
        <v>2161</v>
      </c>
      <c r="E36" s="67" t="s">
        <v>2139</v>
      </c>
      <c r="F36" s="67" t="s">
        <v>2139</v>
      </c>
      <c r="G36" s="67" t="s">
        <v>2139</v>
      </c>
      <c r="H36" s="67">
        <v>159</v>
      </c>
      <c r="I36" s="185">
        <v>154</v>
      </c>
      <c r="J36" s="8">
        <v>152</v>
      </c>
      <c r="K36" s="8">
        <v>146</v>
      </c>
      <c r="L36" s="8">
        <v>136</v>
      </c>
      <c r="M36" s="347">
        <v>115</v>
      </c>
      <c r="P36" s="4"/>
    </row>
    <row r="37" spans="1:16">
      <c r="A37" s="27" t="s">
        <v>569</v>
      </c>
      <c r="B37" s="27" t="s">
        <v>570</v>
      </c>
      <c r="C37" s="409">
        <v>1</v>
      </c>
      <c r="E37" s="67" t="s">
        <v>2139</v>
      </c>
      <c r="F37" s="67" t="s">
        <v>2139</v>
      </c>
      <c r="G37" s="67" t="s">
        <v>2139</v>
      </c>
      <c r="H37" s="67">
        <v>100</v>
      </c>
      <c r="I37" s="185">
        <v>100</v>
      </c>
      <c r="J37" s="8">
        <v>100</v>
      </c>
      <c r="K37" s="8">
        <v>100</v>
      </c>
      <c r="L37" s="8">
        <v>100</v>
      </c>
      <c r="M37" s="347">
        <v>100</v>
      </c>
      <c r="P37" s="4"/>
    </row>
    <row r="38" spans="1:16">
      <c r="A38" s="27"/>
      <c r="B38" s="27"/>
      <c r="C38" s="409"/>
      <c r="E38" s="67"/>
      <c r="F38" s="67"/>
      <c r="G38" s="27"/>
      <c r="H38" s="27"/>
      <c r="I38" s="8"/>
      <c r="J38" s="8"/>
      <c r="K38" s="8"/>
      <c r="L38" s="8"/>
      <c r="M38" s="347"/>
    </row>
    <row r="39" spans="1:16">
      <c r="C39" s="409"/>
      <c r="F39" s="67"/>
      <c r="G39" s="67"/>
      <c r="H39" s="67"/>
      <c r="I39" s="8"/>
      <c r="J39" s="8"/>
      <c r="K39" s="8"/>
      <c r="L39" s="8"/>
      <c r="M39" s="347"/>
    </row>
    <row r="40" spans="1:16">
      <c r="A40" s="4" t="s">
        <v>571</v>
      </c>
      <c r="B40" s="4"/>
      <c r="C40" s="409"/>
      <c r="E40" s="22">
        <v>2008</v>
      </c>
      <c r="F40" s="22">
        <v>2009</v>
      </c>
      <c r="G40" s="22">
        <v>2010</v>
      </c>
      <c r="H40" s="22">
        <v>2011</v>
      </c>
      <c r="I40" s="4">
        <v>2012</v>
      </c>
      <c r="J40" s="4">
        <v>2013</v>
      </c>
      <c r="K40" s="22">
        <v>2014</v>
      </c>
      <c r="L40" s="22">
        <v>2015</v>
      </c>
      <c r="M40" s="379">
        <v>2016</v>
      </c>
    </row>
    <row r="41" spans="1:16">
      <c r="A41" s="4"/>
      <c r="C41" s="409"/>
      <c r="E41" s="5"/>
      <c r="F41" s="67"/>
      <c r="G41" s="27"/>
      <c r="H41" s="27"/>
      <c r="I41" s="8"/>
      <c r="J41" s="8"/>
      <c r="K41" s="8"/>
      <c r="L41" s="8"/>
      <c r="M41" s="361"/>
    </row>
    <row r="42" spans="1:16">
      <c r="A42" s="27" t="s">
        <v>572</v>
      </c>
      <c r="B42" s="27" t="s">
        <v>573</v>
      </c>
      <c r="C42" s="409" t="s">
        <v>2162</v>
      </c>
      <c r="E42" s="27">
        <v>308</v>
      </c>
      <c r="F42" s="27">
        <v>284</v>
      </c>
      <c r="G42" s="67">
        <v>245</v>
      </c>
      <c r="H42" s="67">
        <v>219</v>
      </c>
      <c r="I42" s="185">
        <v>217</v>
      </c>
      <c r="J42" s="8">
        <v>243</v>
      </c>
      <c r="K42" s="8">
        <v>245</v>
      </c>
      <c r="L42" s="8">
        <v>265</v>
      </c>
      <c r="M42" s="380">
        <v>272</v>
      </c>
    </row>
    <row r="43" spans="1:16">
      <c r="A43" s="27" t="s">
        <v>576</v>
      </c>
      <c r="B43" s="27" t="s">
        <v>577</v>
      </c>
      <c r="C43" s="409" t="s">
        <v>2162</v>
      </c>
      <c r="E43" s="27">
        <v>370</v>
      </c>
      <c r="F43" s="27">
        <v>316</v>
      </c>
      <c r="G43" s="67">
        <v>323</v>
      </c>
      <c r="H43" s="67">
        <v>318</v>
      </c>
      <c r="I43" s="185">
        <v>353</v>
      </c>
      <c r="J43" s="8">
        <v>271</v>
      </c>
      <c r="K43" s="8">
        <v>270</v>
      </c>
      <c r="L43" s="8">
        <v>227</v>
      </c>
      <c r="M43" s="380">
        <v>241</v>
      </c>
    </row>
    <row r="44" spans="1:16">
      <c r="A44" s="27" t="s">
        <v>574</v>
      </c>
      <c r="B44" s="27" t="s">
        <v>575</v>
      </c>
      <c r="C44" s="409" t="s">
        <v>2162</v>
      </c>
      <c r="E44" s="27">
        <v>399</v>
      </c>
      <c r="F44" s="27">
        <v>339</v>
      </c>
      <c r="G44" s="67">
        <v>311</v>
      </c>
      <c r="H44" s="67">
        <v>285</v>
      </c>
      <c r="I44" s="185">
        <v>307</v>
      </c>
      <c r="J44" s="8">
        <v>308</v>
      </c>
      <c r="K44" s="8">
        <v>288</v>
      </c>
      <c r="L44" s="8">
        <v>256</v>
      </c>
      <c r="M44" s="361">
        <v>226</v>
      </c>
    </row>
    <row r="45" spans="1:16">
      <c r="A45" s="27" t="s">
        <v>578</v>
      </c>
      <c r="B45" s="27" t="s">
        <v>579</v>
      </c>
      <c r="C45" s="409" t="s">
        <v>2162</v>
      </c>
      <c r="E45" s="27">
        <v>211</v>
      </c>
      <c r="F45" s="27">
        <v>210</v>
      </c>
      <c r="G45" s="67">
        <v>181</v>
      </c>
      <c r="H45" s="67">
        <v>169</v>
      </c>
      <c r="I45" s="185">
        <v>171</v>
      </c>
      <c r="J45" s="8">
        <v>212</v>
      </c>
      <c r="K45" s="8">
        <v>208</v>
      </c>
      <c r="L45" s="8">
        <v>190</v>
      </c>
      <c r="M45" s="380">
        <v>208</v>
      </c>
    </row>
    <row r="46" spans="1:16">
      <c r="A46" s="27" t="s">
        <v>580</v>
      </c>
      <c r="B46" s="27" t="s">
        <v>581</v>
      </c>
      <c r="C46" s="409" t="s">
        <v>2162</v>
      </c>
      <c r="E46" s="27">
        <v>220</v>
      </c>
      <c r="F46" s="27">
        <v>204</v>
      </c>
      <c r="G46" s="67">
        <v>204</v>
      </c>
      <c r="H46" s="67">
        <v>181</v>
      </c>
      <c r="I46" s="185">
        <v>170</v>
      </c>
      <c r="J46" s="8">
        <v>167</v>
      </c>
      <c r="K46" s="8">
        <v>164</v>
      </c>
      <c r="L46" s="8">
        <v>147</v>
      </c>
      <c r="M46" s="380">
        <v>151</v>
      </c>
    </row>
    <row r="47" spans="1:16">
      <c r="A47" s="27" t="s">
        <v>582</v>
      </c>
      <c r="B47" s="27" t="s">
        <v>583</v>
      </c>
      <c r="C47" s="409" t="s">
        <v>2162</v>
      </c>
      <c r="E47" s="27">
        <v>170</v>
      </c>
      <c r="F47" s="27">
        <v>163</v>
      </c>
      <c r="G47" s="67">
        <v>141</v>
      </c>
      <c r="H47" s="67">
        <v>125</v>
      </c>
      <c r="I47" s="185">
        <v>132</v>
      </c>
      <c r="J47" s="8">
        <v>137</v>
      </c>
      <c r="K47" s="8">
        <v>143</v>
      </c>
      <c r="L47" s="8">
        <v>138</v>
      </c>
      <c r="M47" s="380">
        <v>138</v>
      </c>
    </row>
    <row r="48" spans="1:16">
      <c r="A48" s="27" t="s">
        <v>584</v>
      </c>
      <c r="B48" s="27" t="s">
        <v>585</v>
      </c>
      <c r="C48" s="409" t="s">
        <v>2162</v>
      </c>
      <c r="E48" s="27">
        <v>211</v>
      </c>
      <c r="F48" s="27">
        <v>195</v>
      </c>
      <c r="G48" s="67">
        <v>154</v>
      </c>
      <c r="H48" s="67">
        <v>137</v>
      </c>
      <c r="I48" s="185">
        <v>140</v>
      </c>
      <c r="J48" s="8">
        <v>144</v>
      </c>
      <c r="K48" s="8">
        <v>151</v>
      </c>
      <c r="L48" s="8">
        <v>137</v>
      </c>
      <c r="M48" s="380">
        <v>138</v>
      </c>
    </row>
    <row r="49" spans="1:13">
      <c r="A49" s="27" t="s">
        <v>586</v>
      </c>
      <c r="B49" s="27" t="s">
        <v>587</v>
      </c>
      <c r="C49" s="409" t="s">
        <v>2162</v>
      </c>
      <c r="E49" s="27">
        <v>176</v>
      </c>
      <c r="F49" s="27">
        <v>162</v>
      </c>
      <c r="G49" s="67">
        <v>137</v>
      </c>
      <c r="H49" s="67">
        <v>123</v>
      </c>
      <c r="I49" s="185">
        <v>126</v>
      </c>
      <c r="J49" s="8">
        <v>134</v>
      </c>
      <c r="K49" s="8">
        <v>136</v>
      </c>
      <c r="L49" s="8">
        <v>126</v>
      </c>
      <c r="M49" s="380">
        <v>124</v>
      </c>
    </row>
    <row r="50" spans="1:13">
      <c r="A50" s="27" t="s">
        <v>588</v>
      </c>
      <c r="B50" s="27" t="s">
        <v>589</v>
      </c>
      <c r="C50" s="409" t="s">
        <v>2162</v>
      </c>
      <c r="E50" s="27">
        <v>88</v>
      </c>
      <c r="F50" s="27">
        <v>123</v>
      </c>
      <c r="G50" s="67">
        <v>104</v>
      </c>
      <c r="H50" s="67">
        <v>95</v>
      </c>
      <c r="I50" s="185">
        <v>97</v>
      </c>
      <c r="J50" s="8">
        <v>109</v>
      </c>
      <c r="K50" s="8">
        <v>116</v>
      </c>
      <c r="L50" s="8">
        <v>109</v>
      </c>
      <c r="M50" s="380">
        <v>113</v>
      </c>
    </row>
    <row r="51" spans="1:13">
      <c r="A51" s="27" t="s">
        <v>592</v>
      </c>
      <c r="B51" s="27" t="s">
        <v>593</v>
      </c>
      <c r="C51" s="409" t="s">
        <v>2162</v>
      </c>
      <c r="E51" s="27">
        <v>100</v>
      </c>
      <c r="F51" s="27">
        <v>100</v>
      </c>
      <c r="G51" s="67">
        <v>100</v>
      </c>
      <c r="H51" s="67">
        <v>100</v>
      </c>
      <c r="I51" s="185">
        <v>100</v>
      </c>
      <c r="J51" s="8">
        <v>100</v>
      </c>
      <c r="K51" s="8">
        <v>100</v>
      </c>
      <c r="L51" s="8">
        <v>100</v>
      </c>
      <c r="M51" s="380">
        <v>100</v>
      </c>
    </row>
    <row r="52" spans="1:13">
      <c r="A52" s="27" t="s">
        <v>594</v>
      </c>
      <c r="B52" s="27" t="s">
        <v>595</v>
      </c>
      <c r="C52" s="409" t="s">
        <v>2162</v>
      </c>
      <c r="E52" s="27">
        <v>137</v>
      </c>
      <c r="F52" s="27">
        <v>138</v>
      </c>
      <c r="G52" s="67">
        <v>119</v>
      </c>
      <c r="H52" s="67">
        <v>105</v>
      </c>
      <c r="I52" s="185">
        <v>104</v>
      </c>
      <c r="J52" s="8">
        <v>105</v>
      </c>
      <c r="K52" s="8">
        <v>106</v>
      </c>
      <c r="L52" s="8">
        <v>95</v>
      </c>
      <c r="M52" s="380">
        <v>95</v>
      </c>
    </row>
    <row r="53" spans="1:13">
      <c r="A53" s="27" t="s">
        <v>596</v>
      </c>
      <c r="B53" s="27" t="s">
        <v>597</v>
      </c>
      <c r="C53" s="409" t="s">
        <v>2162</v>
      </c>
      <c r="E53" s="27">
        <v>118</v>
      </c>
      <c r="F53" s="27">
        <v>124</v>
      </c>
      <c r="G53" s="67">
        <v>104</v>
      </c>
      <c r="H53" s="67">
        <v>94</v>
      </c>
      <c r="I53" s="185">
        <v>99</v>
      </c>
      <c r="J53" s="8">
        <v>105</v>
      </c>
      <c r="K53" s="8">
        <v>104</v>
      </c>
      <c r="L53" s="8">
        <v>94</v>
      </c>
      <c r="M53" s="380">
        <v>95</v>
      </c>
    </row>
    <row r="54" spans="1:13">
      <c r="A54" s="27" t="s">
        <v>590</v>
      </c>
      <c r="B54" s="27" t="s">
        <v>591</v>
      </c>
      <c r="C54" s="409" t="s">
        <v>2162</v>
      </c>
      <c r="E54" s="27">
        <v>213</v>
      </c>
      <c r="F54" s="27">
        <v>178</v>
      </c>
      <c r="G54" s="67">
        <v>123</v>
      </c>
      <c r="H54" s="67">
        <v>114</v>
      </c>
      <c r="I54" s="185">
        <v>138</v>
      </c>
      <c r="J54" s="8">
        <v>107</v>
      </c>
      <c r="K54" s="8">
        <v>109</v>
      </c>
      <c r="L54" s="8">
        <v>106</v>
      </c>
      <c r="M54" s="380">
        <v>85</v>
      </c>
    </row>
    <row r="55" spans="1:13">
      <c r="A55" s="27" t="s">
        <v>598</v>
      </c>
      <c r="B55" s="27" t="s">
        <v>599</v>
      </c>
      <c r="C55" s="409" t="s">
        <v>2162</v>
      </c>
      <c r="E55" s="27">
        <v>103</v>
      </c>
      <c r="F55" s="27">
        <v>95</v>
      </c>
      <c r="G55" s="67">
        <v>81</v>
      </c>
      <c r="H55" s="67">
        <v>72</v>
      </c>
      <c r="I55" s="185">
        <v>71</v>
      </c>
      <c r="J55" s="8">
        <v>76</v>
      </c>
      <c r="K55" s="8">
        <v>75</v>
      </c>
      <c r="L55" s="8">
        <v>69</v>
      </c>
      <c r="M55" s="380">
        <v>69</v>
      </c>
    </row>
    <row r="56" spans="1:13">
      <c r="A56" s="27" t="s">
        <v>600</v>
      </c>
      <c r="B56" s="27" t="s">
        <v>601</v>
      </c>
      <c r="C56" s="409" t="s">
        <v>2162</v>
      </c>
      <c r="E56" s="27">
        <v>107</v>
      </c>
      <c r="F56" s="27">
        <v>98</v>
      </c>
      <c r="G56" s="67">
        <v>82</v>
      </c>
      <c r="H56" s="67">
        <v>72</v>
      </c>
      <c r="I56" s="185">
        <v>72</v>
      </c>
      <c r="J56" s="8">
        <v>73</v>
      </c>
      <c r="K56" s="8">
        <v>72</v>
      </c>
      <c r="L56" s="8">
        <v>66</v>
      </c>
      <c r="M56" s="380">
        <v>67</v>
      </c>
    </row>
    <row r="57" spans="1:13">
      <c r="A57" s="29"/>
      <c r="B57" s="73"/>
      <c r="C57" s="412"/>
      <c r="E57" s="29"/>
      <c r="F57" s="29"/>
      <c r="G57" s="29"/>
      <c r="H57" s="29"/>
      <c r="I57" s="8"/>
      <c r="J57" s="8"/>
      <c r="K57" s="8"/>
      <c r="L57" s="8"/>
      <c r="M57" s="380"/>
    </row>
    <row r="58" spans="1:13">
      <c r="A58" s="4" t="s">
        <v>602</v>
      </c>
      <c r="B58" s="4"/>
      <c r="C58" s="409"/>
      <c r="E58" s="22">
        <v>2008</v>
      </c>
      <c r="F58" s="22">
        <v>2009</v>
      </c>
      <c r="G58" s="22">
        <v>2010</v>
      </c>
      <c r="H58" s="22">
        <v>2011</v>
      </c>
      <c r="I58" s="4">
        <v>2012</v>
      </c>
      <c r="J58" s="4">
        <v>2013</v>
      </c>
      <c r="K58" s="22">
        <v>2014</v>
      </c>
      <c r="L58" s="22">
        <v>2015</v>
      </c>
      <c r="M58" s="381">
        <v>2016</v>
      </c>
    </row>
    <row r="59" spans="1:13">
      <c r="A59" s="4"/>
      <c r="C59" s="409"/>
      <c r="E59" s="5"/>
      <c r="F59" s="67"/>
      <c r="G59" s="27"/>
      <c r="H59" s="27"/>
      <c r="I59" s="8"/>
      <c r="J59" s="8"/>
      <c r="K59" s="8"/>
      <c r="L59" s="8"/>
      <c r="M59" s="380"/>
    </row>
    <row r="60" spans="1:13">
      <c r="A60" s="27" t="s">
        <v>603</v>
      </c>
      <c r="B60" s="27" t="s">
        <v>604</v>
      </c>
      <c r="C60" s="409">
        <v>2</v>
      </c>
      <c r="E60" s="67" t="s">
        <v>2139</v>
      </c>
      <c r="F60" s="67" t="s">
        <v>2139</v>
      </c>
      <c r="G60" s="67" t="s">
        <v>2139</v>
      </c>
      <c r="H60" s="67">
        <v>285</v>
      </c>
      <c r="I60" s="185">
        <v>281</v>
      </c>
      <c r="J60" s="8">
        <v>296</v>
      </c>
      <c r="K60" s="8">
        <v>304</v>
      </c>
      <c r="L60" s="8">
        <v>356</v>
      </c>
      <c r="M60" s="380">
        <v>344</v>
      </c>
    </row>
    <row r="61" spans="1:13">
      <c r="A61" s="27" t="s">
        <v>605</v>
      </c>
      <c r="B61" s="27" t="s">
        <v>606</v>
      </c>
      <c r="C61" s="409">
        <v>2</v>
      </c>
      <c r="E61" s="67" t="s">
        <v>2139</v>
      </c>
      <c r="F61" s="67" t="s">
        <v>2139</v>
      </c>
      <c r="G61" s="67" t="s">
        <v>2139</v>
      </c>
      <c r="H61" s="67">
        <v>357</v>
      </c>
      <c r="I61" s="185">
        <v>357</v>
      </c>
      <c r="J61" s="8">
        <v>354</v>
      </c>
      <c r="K61" s="8">
        <v>352</v>
      </c>
      <c r="L61" s="8">
        <v>338</v>
      </c>
      <c r="M61" s="380">
        <v>289</v>
      </c>
    </row>
    <row r="62" spans="1:13">
      <c r="A62" s="27" t="s">
        <v>607</v>
      </c>
      <c r="B62" s="27" t="s">
        <v>608</v>
      </c>
      <c r="C62" s="409">
        <v>2</v>
      </c>
      <c r="E62" s="67" t="s">
        <v>2139</v>
      </c>
      <c r="F62" s="67" t="s">
        <v>2139</v>
      </c>
      <c r="G62" s="67" t="s">
        <v>2139</v>
      </c>
      <c r="H62" s="67">
        <v>316</v>
      </c>
      <c r="I62" s="185">
        <v>354</v>
      </c>
      <c r="J62" s="8">
        <v>280</v>
      </c>
      <c r="K62" s="8">
        <v>291</v>
      </c>
      <c r="L62" s="8">
        <v>283</v>
      </c>
      <c r="M62" s="380">
        <v>263</v>
      </c>
    </row>
    <row r="63" spans="1:13">
      <c r="A63" s="27" t="s">
        <v>613</v>
      </c>
      <c r="B63" s="27" t="s">
        <v>614</v>
      </c>
      <c r="C63" s="409">
        <v>2</v>
      </c>
      <c r="E63" s="67" t="s">
        <v>2139</v>
      </c>
      <c r="F63" s="67" t="s">
        <v>2139</v>
      </c>
      <c r="G63" s="67" t="s">
        <v>2139</v>
      </c>
      <c r="H63" s="67">
        <v>198</v>
      </c>
      <c r="I63" s="185">
        <v>197</v>
      </c>
      <c r="J63" s="8">
        <v>231</v>
      </c>
      <c r="K63" s="8">
        <v>231</v>
      </c>
      <c r="L63" s="8">
        <v>235</v>
      </c>
      <c r="M63" s="351">
        <v>243</v>
      </c>
    </row>
    <row r="64" spans="1:13">
      <c r="A64" s="27" t="s">
        <v>609</v>
      </c>
      <c r="B64" s="27" t="s">
        <v>610</v>
      </c>
      <c r="C64" s="409">
        <v>2</v>
      </c>
      <c r="E64" s="67" t="s">
        <v>2139</v>
      </c>
      <c r="F64" s="67" t="s">
        <v>2139</v>
      </c>
      <c r="G64" s="67" t="s">
        <v>2139</v>
      </c>
      <c r="H64" s="67">
        <v>217</v>
      </c>
      <c r="I64" s="185">
        <v>224</v>
      </c>
      <c r="J64" s="8">
        <v>223</v>
      </c>
      <c r="K64" s="8">
        <v>242</v>
      </c>
      <c r="L64" s="8">
        <v>257</v>
      </c>
      <c r="M64" s="351">
        <v>240</v>
      </c>
    </row>
    <row r="65" spans="1:13">
      <c r="A65" s="27" t="s">
        <v>611</v>
      </c>
      <c r="B65" s="27" t="s">
        <v>612</v>
      </c>
      <c r="C65" s="409">
        <v>2</v>
      </c>
      <c r="E65" s="67" t="s">
        <v>2139</v>
      </c>
      <c r="F65" s="67" t="s">
        <v>2139</v>
      </c>
      <c r="G65" s="67" t="s">
        <v>2139</v>
      </c>
      <c r="H65" s="67">
        <v>280</v>
      </c>
      <c r="I65" s="185">
        <v>261</v>
      </c>
      <c r="J65" s="8">
        <v>243</v>
      </c>
      <c r="K65" s="8">
        <v>248</v>
      </c>
      <c r="L65" s="8">
        <v>245</v>
      </c>
      <c r="M65" s="351">
        <v>237</v>
      </c>
    </row>
    <row r="66" spans="1:13">
      <c r="A66" s="27" t="s">
        <v>615</v>
      </c>
      <c r="B66" s="27" t="s">
        <v>616</v>
      </c>
      <c r="C66" s="409">
        <v>2</v>
      </c>
      <c r="E66" s="67" t="s">
        <v>2139</v>
      </c>
      <c r="F66" s="67" t="s">
        <v>2139</v>
      </c>
      <c r="G66" s="67" t="s">
        <v>2139</v>
      </c>
      <c r="H66" s="67">
        <v>186</v>
      </c>
      <c r="I66" s="185">
        <v>185</v>
      </c>
      <c r="J66" s="8">
        <v>199</v>
      </c>
      <c r="K66" s="8">
        <v>219</v>
      </c>
      <c r="L66" s="8">
        <v>234</v>
      </c>
      <c r="M66" s="380">
        <v>224</v>
      </c>
    </row>
    <row r="67" spans="1:13">
      <c r="A67" s="27" t="s">
        <v>617</v>
      </c>
      <c r="B67" s="27" t="s">
        <v>618</v>
      </c>
      <c r="C67" s="409">
        <v>2</v>
      </c>
      <c r="E67" s="67" t="s">
        <v>2139</v>
      </c>
      <c r="F67" s="67" t="s">
        <v>2139</v>
      </c>
      <c r="G67" s="67" t="s">
        <v>2139</v>
      </c>
      <c r="H67" s="67">
        <v>201</v>
      </c>
      <c r="I67" s="185">
        <v>203</v>
      </c>
      <c r="J67" s="8">
        <v>199</v>
      </c>
      <c r="K67" s="8">
        <v>212</v>
      </c>
      <c r="L67" s="8">
        <v>206</v>
      </c>
      <c r="M67" s="351">
        <v>193</v>
      </c>
    </row>
    <row r="68" spans="1:13">
      <c r="A68" s="27" t="s">
        <v>619</v>
      </c>
      <c r="B68" s="27" t="s">
        <v>620</v>
      </c>
      <c r="C68" s="409">
        <v>2</v>
      </c>
      <c r="E68" s="67" t="s">
        <v>2139</v>
      </c>
      <c r="F68" s="67" t="s">
        <v>2139</v>
      </c>
      <c r="G68" s="67" t="s">
        <v>2139</v>
      </c>
      <c r="H68" s="67">
        <v>175</v>
      </c>
      <c r="I68" s="185">
        <v>174</v>
      </c>
      <c r="J68" s="8">
        <v>177</v>
      </c>
      <c r="K68" s="8">
        <v>186</v>
      </c>
      <c r="L68" s="8">
        <v>191</v>
      </c>
      <c r="M68" s="351">
        <v>179</v>
      </c>
    </row>
    <row r="69" spans="1:13">
      <c r="A69" s="27" t="s">
        <v>621</v>
      </c>
      <c r="B69" s="27" t="s">
        <v>622</v>
      </c>
      <c r="C69" s="409">
        <v>2</v>
      </c>
      <c r="E69" s="67" t="s">
        <v>2139</v>
      </c>
      <c r="F69" s="67" t="s">
        <v>2139</v>
      </c>
      <c r="G69" s="67" t="s">
        <v>2139</v>
      </c>
      <c r="H69" s="67">
        <v>155</v>
      </c>
      <c r="I69" s="185">
        <v>149</v>
      </c>
      <c r="J69" s="8">
        <v>143</v>
      </c>
      <c r="K69" s="8">
        <v>148</v>
      </c>
      <c r="L69" s="8">
        <v>146</v>
      </c>
      <c r="M69" s="351">
        <v>136</v>
      </c>
    </row>
    <row r="70" spans="1:13">
      <c r="A70" s="27" t="s">
        <v>623</v>
      </c>
      <c r="B70" s="27" t="s">
        <v>624</v>
      </c>
      <c r="C70" s="409">
        <v>2</v>
      </c>
      <c r="E70" s="67" t="s">
        <v>2139</v>
      </c>
      <c r="F70" s="67" t="s">
        <v>2139</v>
      </c>
      <c r="G70" s="67" t="s">
        <v>2139</v>
      </c>
      <c r="H70" s="67">
        <v>134</v>
      </c>
      <c r="I70" s="185">
        <v>133</v>
      </c>
      <c r="J70" s="8">
        <v>133</v>
      </c>
      <c r="K70" s="8">
        <v>135</v>
      </c>
      <c r="L70" s="8">
        <v>134</v>
      </c>
      <c r="M70" s="351">
        <v>136</v>
      </c>
    </row>
    <row r="71" spans="1:13">
      <c r="A71" s="27" t="s">
        <v>625</v>
      </c>
      <c r="B71" s="27" t="s">
        <v>626</v>
      </c>
      <c r="C71" s="409" t="s">
        <v>2162</v>
      </c>
      <c r="E71" s="67" t="s">
        <v>2139</v>
      </c>
      <c r="F71" s="67" t="s">
        <v>2139</v>
      </c>
      <c r="G71" s="67" t="s">
        <v>2139</v>
      </c>
      <c r="H71" s="67">
        <v>183</v>
      </c>
      <c r="I71" s="185">
        <v>198</v>
      </c>
      <c r="J71" s="8">
        <v>154</v>
      </c>
      <c r="K71" s="8">
        <v>142</v>
      </c>
      <c r="L71" s="8">
        <v>134</v>
      </c>
      <c r="M71" s="351">
        <v>129</v>
      </c>
    </row>
    <row r="72" spans="1:13">
      <c r="A72" s="27" t="s">
        <v>627</v>
      </c>
      <c r="B72" s="27" t="s">
        <v>628</v>
      </c>
      <c r="C72" s="409">
        <v>2</v>
      </c>
      <c r="E72" s="67" t="s">
        <v>2139</v>
      </c>
      <c r="F72" s="67" t="s">
        <v>2139</v>
      </c>
      <c r="G72" s="67" t="s">
        <v>2139</v>
      </c>
      <c r="H72" s="67">
        <v>112</v>
      </c>
      <c r="I72" s="185">
        <v>108</v>
      </c>
      <c r="J72" s="8">
        <v>104</v>
      </c>
      <c r="K72" s="8">
        <v>105</v>
      </c>
      <c r="L72" s="8">
        <v>105</v>
      </c>
      <c r="M72" s="351">
        <v>100</v>
      </c>
    </row>
    <row r="73" spans="1:13">
      <c r="A73" s="27" t="s">
        <v>629</v>
      </c>
      <c r="B73" s="27" t="s">
        <v>630</v>
      </c>
      <c r="C73" s="409">
        <v>2</v>
      </c>
      <c r="E73" s="67" t="s">
        <v>2139</v>
      </c>
      <c r="F73" s="67" t="s">
        <v>2139</v>
      </c>
      <c r="G73" s="67" t="s">
        <v>2139</v>
      </c>
      <c r="H73" s="67">
        <v>104</v>
      </c>
      <c r="I73" s="185">
        <v>102</v>
      </c>
      <c r="J73" s="8">
        <v>104</v>
      </c>
      <c r="K73" s="8">
        <v>103</v>
      </c>
      <c r="L73" s="8">
        <v>105</v>
      </c>
      <c r="M73" s="351">
        <v>100</v>
      </c>
    </row>
    <row r="74" spans="1:13">
      <c r="A74" s="27" t="s">
        <v>631</v>
      </c>
      <c r="B74" s="27" t="s">
        <v>632</v>
      </c>
      <c r="C74" s="409">
        <v>2</v>
      </c>
      <c r="E74" s="67" t="s">
        <v>2139</v>
      </c>
      <c r="F74" s="67" t="s">
        <v>2139</v>
      </c>
      <c r="G74" s="67" t="s">
        <v>2139</v>
      </c>
      <c r="H74" s="67">
        <v>100</v>
      </c>
      <c r="I74" s="185">
        <v>100</v>
      </c>
      <c r="J74" s="8">
        <v>100</v>
      </c>
      <c r="K74" s="8">
        <v>100</v>
      </c>
      <c r="L74" s="8">
        <v>100</v>
      </c>
      <c r="M74" s="351">
        <v>100</v>
      </c>
    </row>
    <row r="76" spans="1:13">
      <c r="A76" s="4"/>
    </row>
    <row r="77" spans="1:13" ht="27" customHeight="1">
      <c r="A77" s="474" t="s">
        <v>633</v>
      </c>
      <c r="B77" s="474"/>
      <c r="C77" s="474"/>
      <c r="D77" s="474"/>
      <c r="E77" s="474"/>
      <c r="F77" s="474"/>
      <c r="G77" s="474"/>
      <c r="H77" s="474"/>
      <c r="I77" s="474"/>
      <c r="J77" s="474"/>
      <c r="K77" s="474"/>
      <c r="L77" s="474"/>
      <c r="M77" s="474"/>
    </row>
    <row r="78" spans="1:13" ht="40.5" customHeight="1">
      <c r="A78" s="474" t="s">
        <v>634</v>
      </c>
      <c r="B78" s="474"/>
      <c r="C78" s="474"/>
      <c r="D78" s="474"/>
      <c r="E78" s="474"/>
      <c r="F78" s="474"/>
      <c r="G78" s="474"/>
      <c r="H78" s="474"/>
      <c r="I78" s="474"/>
      <c r="J78" s="474"/>
      <c r="K78" s="474"/>
      <c r="L78" s="474"/>
      <c r="M78" s="474"/>
    </row>
    <row r="79" spans="1:13">
      <c r="A79" s="474" t="s">
        <v>2194</v>
      </c>
      <c r="B79" s="474"/>
      <c r="C79" s="474"/>
      <c r="D79" s="474"/>
      <c r="E79" s="474"/>
      <c r="F79" s="474"/>
      <c r="G79" s="474"/>
      <c r="H79" s="474"/>
      <c r="I79" s="474"/>
      <c r="J79" s="474"/>
      <c r="K79" s="474"/>
      <c r="L79" s="474"/>
      <c r="M79" s="474"/>
    </row>
    <row r="80" spans="1:13">
      <c r="A80" s="27"/>
    </row>
    <row r="98" spans="6:77">
      <c r="F98" s="22"/>
      <c r="G98" s="5"/>
      <c r="H98" s="27"/>
      <c r="I98" s="27"/>
      <c r="J98" s="27"/>
      <c r="K98" s="27"/>
      <c r="L98" s="27"/>
      <c r="M98" s="27"/>
      <c r="N98" s="27"/>
      <c r="O98" s="27"/>
      <c r="P98" s="27"/>
      <c r="Q98" s="27"/>
      <c r="R98" s="27"/>
      <c r="S98" s="27"/>
      <c r="T98" s="27"/>
      <c r="U98" s="27"/>
      <c r="V98" s="27"/>
      <c r="W98" s="27"/>
      <c r="X98" s="22"/>
      <c r="Z98" s="67"/>
      <c r="AA98" s="67"/>
      <c r="AB98" s="67"/>
      <c r="AC98" s="67"/>
      <c r="AD98" s="67"/>
      <c r="AE98" s="67"/>
      <c r="AF98" s="67"/>
      <c r="AG98" s="67"/>
      <c r="AH98" s="67"/>
      <c r="AI98" s="67"/>
      <c r="AJ98" s="67"/>
      <c r="AK98" s="67"/>
      <c r="AL98" s="67"/>
      <c r="AM98" s="67"/>
      <c r="AN98" s="67"/>
      <c r="AO98" s="67"/>
      <c r="AP98" s="8"/>
      <c r="AQ98" s="22"/>
      <c r="AS98" s="27"/>
      <c r="AT98" s="27"/>
      <c r="AU98" s="27"/>
      <c r="AV98" s="27"/>
      <c r="AW98" s="27"/>
      <c r="AX98" s="27"/>
      <c r="AY98" s="27"/>
      <c r="AZ98" s="27"/>
      <c r="BA98" s="27"/>
      <c r="BB98" s="27"/>
      <c r="BC98" s="27"/>
      <c r="BD98" s="27"/>
      <c r="BE98" s="27"/>
      <c r="BF98" s="27"/>
      <c r="BG98" s="27"/>
      <c r="BH98" s="29"/>
      <c r="BI98" s="22"/>
      <c r="BK98" s="67"/>
      <c r="BL98" s="67"/>
      <c r="BM98" s="67"/>
      <c r="BN98" s="67"/>
      <c r="BO98" s="67"/>
      <c r="BP98" s="67"/>
      <c r="BQ98" s="67"/>
      <c r="BR98" s="67"/>
      <c r="BS98" s="67"/>
      <c r="BT98" s="67"/>
      <c r="BU98" s="67"/>
      <c r="BV98" s="67"/>
      <c r="BW98" s="67"/>
      <c r="BX98" s="67"/>
      <c r="BY98" s="67"/>
    </row>
    <row r="99" spans="6:77">
      <c r="F99" s="22"/>
      <c r="G99" s="5"/>
      <c r="H99" s="60"/>
      <c r="I99" s="60"/>
      <c r="J99" s="60"/>
      <c r="K99" s="60"/>
      <c r="L99" s="60"/>
      <c r="M99" s="60"/>
      <c r="N99" s="60"/>
      <c r="O99" s="60"/>
      <c r="P99" s="60"/>
      <c r="Q99" s="60"/>
      <c r="R99" s="60"/>
      <c r="S99" s="60"/>
      <c r="T99" s="60"/>
      <c r="U99" s="60"/>
      <c r="V99" s="60"/>
      <c r="W99" s="60"/>
      <c r="X99" s="22"/>
      <c r="Z99" s="67"/>
      <c r="AA99" s="67"/>
      <c r="AB99" s="67"/>
      <c r="AC99" s="67"/>
      <c r="AD99" s="67"/>
      <c r="AE99" s="67"/>
      <c r="AF99" s="67"/>
      <c r="AG99" s="67"/>
      <c r="AH99" s="67"/>
      <c r="AI99" s="67"/>
      <c r="AJ99" s="67"/>
      <c r="AK99" s="67"/>
      <c r="AL99" s="67"/>
      <c r="AM99" s="67"/>
      <c r="AN99" s="67"/>
      <c r="AO99" s="60"/>
      <c r="AP99" s="60"/>
      <c r="AQ99" s="22"/>
      <c r="AR99" s="60"/>
      <c r="AS99" s="60"/>
      <c r="AT99" s="60"/>
      <c r="AU99" s="60"/>
      <c r="AV99" s="60"/>
      <c r="AW99" s="60"/>
      <c r="AX99" s="60"/>
      <c r="AY99" s="60"/>
      <c r="AZ99" s="60"/>
      <c r="BA99" s="60"/>
      <c r="BB99" s="60"/>
      <c r="BC99" s="60"/>
      <c r="BD99" s="60"/>
      <c r="BE99" s="60"/>
      <c r="BF99" s="60"/>
      <c r="BG99" s="60"/>
      <c r="BH99" s="29"/>
      <c r="BI99" s="22"/>
      <c r="BJ99" s="60"/>
      <c r="BK99" s="67"/>
      <c r="BL99" s="67"/>
      <c r="BM99" s="67"/>
      <c r="BN99" s="67"/>
      <c r="BO99" s="67"/>
      <c r="BP99" s="67"/>
      <c r="BQ99" s="67"/>
      <c r="BR99" s="67"/>
      <c r="BS99" s="67"/>
      <c r="BT99" s="67"/>
      <c r="BU99" s="67"/>
      <c r="BV99" s="67"/>
      <c r="BW99" s="67"/>
      <c r="BX99" s="67"/>
      <c r="BY99" s="67"/>
    </row>
    <row r="100" spans="6:77">
      <c r="F100" s="22"/>
      <c r="G100" s="27"/>
      <c r="H100" s="67"/>
      <c r="I100" s="67"/>
      <c r="J100" s="67"/>
      <c r="K100" s="67"/>
      <c r="L100" s="67"/>
      <c r="M100" s="67"/>
      <c r="N100" s="67"/>
      <c r="O100" s="67"/>
      <c r="P100" s="67"/>
      <c r="Q100" s="67"/>
      <c r="R100" s="67"/>
      <c r="S100" s="67"/>
      <c r="T100" s="67"/>
      <c r="U100" s="67"/>
      <c r="V100" s="67"/>
      <c r="W100" s="67"/>
      <c r="X100" s="22"/>
      <c r="Y100" s="27"/>
      <c r="Z100" s="67"/>
      <c r="AA100" s="67"/>
      <c r="AB100" s="67"/>
      <c r="AC100" s="67"/>
      <c r="AD100" s="67"/>
      <c r="AE100" s="67"/>
      <c r="AF100" s="67"/>
      <c r="AG100" s="67"/>
      <c r="AH100" s="67"/>
      <c r="AI100" s="67"/>
      <c r="AJ100" s="67"/>
      <c r="AK100" s="67"/>
      <c r="AL100" s="67"/>
      <c r="AM100" s="67"/>
      <c r="AN100" s="67"/>
      <c r="AO100" s="27"/>
      <c r="AP100" s="67"/>
      <c r="AQ100" s="22"/>
      <c r="AR100" s="27"/>
      <c r="AS100" s="67"/>
      <c r="AT100" s="67"/>
      <c r="AU100" s="67"/>
      <c r="AV100" s="67"/>
      <c r="AW100" s="67"/>
      <c r="AX100" s="67"/>
      <c r="AY100" s="67"/>
      <c r="AZ100" s="67"/>
      <c r="BA100" s="67"/>
      <c r="BB100" s="67"/>
      <c r="BC100" s="67"/>
      <c r="BD100" s="67"/>
      <c r="BE100" s="67"/>
      <c r="BF100" s="67"/>
      <c r="BG100" s="67"/>
      <c r="BH100" s="29"/>
      <c r="BI100" s="22"/>
      <c r="BJ100" s="27"/>
      <c r="BK100" s="67"/>
      <c r="BL100" s="67"/>
      <c r="BM100" s="67"/>
      <c r="BN100" s="67"/>
      <c r="BO100" s="67"/>
      <c r="BP100" s="67"/>
      <c r="BQ100" s="67"/>
      <c r="BR100" s="67"/>
      <c r="BS100" s="67"/>
      <c r="BT100" s="67"/>
      <c r="BU100" s="67"/>
      <c r="BV100" s="67"/>
      <c r="BW100" s="67"/>
      <c r="BX100" s="67"/>
      <c r="BY100" s="67"/>
    </row>
    <row r="101" spans="6:77">
      <c r="F101" s="22"/>
      <c r="G101" s="27"/>
      <c r="H101" s="67"/>
      <c r="I101" s="67"/>
      <c r="J101" s="67"/>
      <c r="K101" s="67"/>
      <c r="L101" s="67"/>
      <c r="M101" s="67"/>
      <c r="N101" s="67"/>
      <c r="O101" s="67"/>
      <c r="P101" s="67"/>
      <c r="Q101" s="67"/>
      <c r="R101" s="67"/>
      <c r="S101" s="67"/>
      <c r="T101" s="67"/>
      <c r="U101" s="67"/>
      <c r="V101" s="67"/>
      <c r="W101" s="67"/>
      <c r="X101" s="22"/>
      <c r="Y101" s="27"/>
      <c r="Z101" s="67"/>
      <c r="AA101" s="67"/>
      <c r="AB101" s="67"/>
      <c r="AC101" s="67"/>
      <c r="AD101" s="67"/>
      <c r="AE101" s="67"/>
      <c r="AF101" s="67"/>
      <c r="AG101" s="67"/>
      <c r="AH101" s="67"/>
      <c r="AI101" s="67"/>
      <c r="AJ101" s="67"/>
      <c r="AK101" s="67"/>
      <c r="AL101" s="67"/>
      <c r="AM101" s="67"/>
      <c r="AN101" s="67"/>
      <c r="AO101" s="27"/>
      <c r="AP101" s="67"/>
      <c r="AQ101" s="22"/>
      <c r="AR101" s="27"/>
      <c r="AS101" s="67"/>
      <c r="AT101" s="67"/>
      <c r="AU101" s="67"/>
      <c r="AV101" s="67"/>
      <c r="AW101" s="67"/>
      <c r="AX101" s="67"/>
      <c r="AY101" s="67"/>
      <c r="AZ101" s="67"/>
      <c r="BA101" s="67"/>
      <c r="BB101" s="67"/>
      <c r="BC101" s="67"/>
      <c r="BD101" s="67"/>
      <c r="BE101" s="67"/>
      <c r="BF101" s="67"/>
      <c r="BG101" s="67"/>
      <c r="BH101" s="29"/>
      <c r="BI101" s="22"/>
      <c r="BJ101" s="27"/>
      <c r="BK101" s="67"/>
      <c r="BL101" s="67"/>
      <c r="BM101" s="67"/>
      <c r="BN101" s="67"/>
      <c r="BO101" s="67"/>
      <c r="BP101" s="67"/>
      <c r="BQ101" s="67"/>
      <c r="BR101" s="67"/>
      <c r="BS101" s="67"/>
      <c r="BT101" s="67"/>
      <c r="BU101" s="67"/>
      <c r="BV101" s="67"/>
      <c r="BW101" s="67"/>
      <c r="BX101" s="67"/>
      <c r="BY101" s="67"/>
    </row>
    <row r="102" spans="6:77">
      <c r="F102" s="4"/>
      <c r="H102" s="185"/>
      <c r="I102" s="185"/>
      <c r="J102" s="185"/>
      <c r="K102" s="185"/>
      <c r="L102" s="185"/>
      <c r="M102" s="185"/>
      <c r="N102" s="185"/>
      <c r="O102" s="185"/>
      <c r="P102" s="185"/>
      <c r="Q102" s="185"/>
      <c r="R102" s="185"/>
      <c r="S102" s="185"/>
      <c r="T102" s="185"/>
      <c r="U102" s="185"/>
      <c r="V102" s="185"/>
      <c r="W102" s="8"/>
      <c r="X102" s="4"/>
      <c r="Y102" s="8"/>
      <c r="Z102" s="185"/>
      <c r="AA102" s="185"/>
      <c r="AB102" s="185"/>
      <c r="AC102" s="185"/>
      <c r="AD102" s="185"/>
      <c r="AE102" s="185"/>
      <c r="AF102" s="185"/>
      <c r="AG102" s="185"/>
      <c r="AH102" s="185"/>
      <c r="AI102" s="185"/>
      <c r="AJ102" s="185"/>
      <c r="AK102" s="185"/>
      <c r="AL102" s="185"/>
      <c r="AM102" s="185"/>
      <c r="AN102" s="185"/>
      <c r="AO102" s="8"/>
      <c r="AP102" s="8"/>
      <c r="AQ102" s="4"/>
      <c r="AR102" s="8"/>
      <c r="AS102" s="185"/>
      <c r="AT102" s="185"/>
      <c r="AU102" s="185"/>
      <c r="AV102" s="185"/>
      <c r="AW102" s="185"/>
      <c r="AX102" s="185"/>
      <c r="AY102" s="185"/>
      <c r="AZ102" s="185"/>
      <c r="BA102" s="185"/>
      <c r="BB102" s="185"/>
      <c r="BC102" s="185"/>
      <c r="BD102" s="185"/>
      <c r="BE102" s="185"/>
      <c r="BF102" s="185"/>
      <c r="BG102" s="185"/>
      <c r="BH102" s="8"/>
      <c r="BI102" s="4"/>
      <c r="BJ102" s="8"/>
      <c r="BK102" s="185"/>
      <c r="BL102" s="185"/>
      <c r="BM102" s="185"/>
      <c r="BN102" s="185"/>
      <c r="BO102" s="185"/>
      <c r="BP102" s="185"/>
      <c r="BQ102" s="185"/>
      <c r="BR102" s="185"/>
      <c r="BS102" s="185"/>
      <c r="BT102" s="185"/>
      <c r="BU102" s="185"/>
      <c r="BV102" s="185"/>
      <c r="BW102" s="185"/>
      <c r="BX102" s="185"/>
      <c r="BY102" s="185"/>
    </row>
    <row r="103" spans="6:77">
      <c r="F103" s="4"/>
      <c r="I103" s="8"/>
      <c r="J103" s="8"/>
      <c r="K103" s="8"/>
      <c r="L103" s="8"/>
      <c r="M103" s="8"/>
      <c r="N103" s="8"/>
      <c r="O103" s="8"/>
      <c r="P103" s="8"/>
      <c r="Q103" s="8"/>
      <c r="R103" s="8"/>
      <c r="S103" s="8"/>
      <c r="T103" s="67"/>
      <c r="U103" s="8"/>
      <c r="V103" s="8"/>
      <c r="W103" s="8"/>
      <c r="X103" s="4"/>
      <c r="Y103" s="8"/>
      <c r="Z103" s="8"/>
      <c r="AA103" s="8"/>
      <c r="AB103" s="8"/>
      <c r="AC103" s="8"/>
      <c r="AD103" s="8"/>
      <c r="AE103" s="8"/>
      <c r="AF103" s="8"/>
      <c r="AG103" s="8"/>
      <c r="AH103" s="8"/>
      <c r="AI103" s="8"/>
      <c r="AJ103" s="67"/>
      <c r="AK103" s="8"/>
      <c r="AL103" s="8"/>
      <c r="AM103" s="8"/>
      <c r="AN103" s="8"/>
      <c r="AO103" s="8"/>
      <c r="AP103" s="8"/>
      <c r="AQ103" s="4"/>
      <c r="AR103" s="8"/>
      <c r="AS103" s="8"/>
      <c r="AT103" s="8"/>
      <c r="AU103" s="8"/>
      <c r="AV103" s="8"/>
      <c r="AW103" s="8"/>
      <c r="AX103" s="8"/>
      <c r="AY103" s="8"/>
      <c r="AZ103" s="8"/>
      <c r="BA103" s="8"/>
      <c r="BB103" s="8"/>
      <c r="BC103" s="8"/>
      <c r="BD103" s="8"/>
      <c r="BE103" s="8"/>
      <c r="BF103" s="8"/>
      <c r="BG103" s="8"/>
      <c r="BH103" s="8"/>
      <c r="BI103" s="4"/>
      <c r="BJ103" s="8"/>
      <c r="BK103" s="8"/>
      <c r="BL103" s="8"/>
      <c r="BM103" s="8"/>
      <c r="BN103" s="8"/>
      <c r="BO103" s="8"/>
      <c r="BP103" s="8"/>
      <c r="BQ103" s="8"/>
      <c r="BR103" s="8"/>
      <c r="BS103" s="8"/>
      <c r="BT103" s="8"/>
      <c r="BU103" s="8"/>
      <c r="BV103" s="8"/>
      <c r="BW103" s="8"/>
      <c r="BX103" s="8"/>
      <c r="BY103" s="8"/>
    </row>
    <row r="104" spans="6:77">
      <c r="F104" s="4"/>
      <c r="I104" s="8"/>
      <c r="J104" s="8"/>
      <c r="K104" s="8"/>
      <c r="L104" s="8"/>
      <c r="M104" s="8"/>
      <c r="N104" s="8"/>
      <c r="O104" s="8"/>
      <c r="P104" s="8"/>
      <c r="Q104" s="8"/>
      <c r="R104" s="8"/>
      <c r="S104" s="8"/>
      <c r="T104" s="67"/>
      <c r="U104" s="8"/>
      <c r="V104" s="8"/>
      <c r="W104" s="8"/>
      <c r="X104" s="22"/>
      <c r="Y104" s="8"/>
      <c r="Z104" s="8"/>
      <c r="AA104" s="8"/>
      <c r="AB104" s="8"/>
      <c r="AC104" s="8"/>
      <c r="AD104" s="8"/>
      <c r="AE104" s="8"/>
      <c r="AF104" s="8"/>
      <c r="AG104" s="8"/>
      <c r="AH104" s="8"/>
      <c r="AI104" s="8"/>
      <c r="AJ104" s="67"/>
      <c r="AK104" s="8"/>
      <c r="AL104" s="8"/>
      <c r="AM104" s="8"/>
      <c r="AN104" s="8"/>
      <c r="AO104" s="8"/>
      <c r="AP104" s="8"/>
      <c r="AQ104" s="22"/>
      <c r="AR104" s="8"/>
      <c r="AS104" s="8"/>
      <c r="AT104" s="8"/>
      <c r="AU104" s="8"/>
      <c r="AV104" s="8"/>
      <c r="AW104" s="8"/>
      <c r="AX104" s="8"/>
      <c r="AY104" s="8"/>
      <c r="AZ104" s="8"/>
      <c r="BA104" s="8"/>
      <c r="BB104" s="8"/>
      <c r="BC104" s="8"/>
      <c r="BD104" s="8"/>
      <c r="BE104" s="8"/>
      <c r="BF104" s="8"/>
      <c r="BG104" s="8"/>
      <c r="BH104" s="8"/>
      <c r="BI104" s="22"/>
      <c r="BJ104" s="8"/>
      <c r="BK104" s="8"/>
      <c r="BL104" s="8"/>
      <c r="BM104" s="8"/>
      <c r="BN104" s="8"/>
      <c r="BO104" s="8"/>
      <c r="BP104" s="8"/>
      <c r="BQ104" s="8"/>
      <c r="BR104" s="8"/>
      <c r="BS104" s="8"/>
      <c r="BT104" s="8"/>
      <c r="BU104" s="8"/>
      <c r="BV104" s="8"/>
      <c r="BW104" s="8"/>
      <c r="BX104" s="8"/>
      <c r="BY104" s="8"/>
    </row>
    <row r="105" spans="6:77">
      <c r="F105" s="4"/>
      <c r="I105" s="8"/>
      <c r="J105" s="8"/>
      <c r="K105" s="8"/>
      <c r="L105" s="8"/>
      <c r="M105" s="8"/>
      <c r="N105" s="8"/>
      <c r="O105" s="8"/>
      <c r="P105" s="8"/>
      <c r="Q105" s="8"/>
      <c r="R105" s="8"/>
      <c r="S105" s="8"/>
      <c r="T105" s="67"/>
      <c r="U105" s="8"/>
      <c r="V105" s="8"/>
      <c r="W105" s="8"/>
      <c r="X105" s="22"/>
      <c r="Y105" s="8"/>
      <c r="Z105" s="8"/>
      <c r="AA105" s="8"/>
      <c r="AB105" s="8"/>
      <c r="AC105" s="8"/>
      <c r="AD105" s="8"/>
      <c r="AE105" s="8"/>
      <c r="AF105" s="8"/>
      <c r="AG105" s="8"/>
      <c r="AH105" s="8"/>
      <c r="AI105" s="8"/>
      <c r="AJ105" s="67"/>
      <c r="AK105" s="8"/>
      <c r="AL105" s="8"/>
      <c r="AM105" s="8"/>
      <c r="AN105" s="8"/>
      <c r="AO105" s="8"/>
      <c r="AP105" s="8"/>
      <c r="AQ105" s="22"/>
      <c r="AR105" s="8"/>
      <c r="AS105" s="8"/>
      <c r="AT105" s="8"/>
      <c r="AU105" s="8"/>
      <c r="AV105" s="8"/>
      <c r="AW105" s="8"/>
      <c r="AX105" s="8"/>
      <c r="AY105" s="8"/>
      <c r="AZ105" s="8"/>
      <c r="BA105" s="8"/>
      <c r="BB105" s="8"/>
      <c r="BC105" s="8"/>
      <c r="BD105" s="8"/>
      <c r="BE105" s="8"/>
      <c r="BF105" s="8"/>
      <c r="BG105" s="8"/>
      <c r="BH105" s="8"/>
      <c r="BI105" s="22"/>
      <c r="BJ105" s="8"/>
      <c r="BK105" s="8"/>
      <c r="BL105" s="8"/>
      <c r="BM105" s="8"/>
      <c r="BN105" s="8"/>
      <c r="BO105" s="8"/>
      <c r="BP105" s="8"/>
      <c r="BQ105" s="8"/>
      <c r="BR105" s="8"/>
      <c r="BS105" s="8"/>
      <c r="BT105" s="8"/>
      <c r="BU105" s="8"/>
      <c r="BV105" s="8"/>
      <c r="BW105" s="8"/>
      <c r="BX105" s="8"/>
      <c r="BY105" s="8"/>
    </row>
  </sheetData>
  <sortState ref="A60:P74">
    <sortCondition descending="1" ref="I60:I74"/>
  </sortState>
  <mergeCells count="3">
    <mergeCell ref="A77:M77"/>
    <mergeCell ref="A78:M78"/>
    <mergeCell ref="A79:M79"/>
  </mergeCells>
  <phoneticPr fontId="17" type="noConversion"/>
  <conditionalFormatting sqref="H104:AP104 AR104:BG104">
    <cfRule type="cellIs" dxfId="5204" priority="411" stopIfTrue="1" operator="equal">
      <formula>"-"</formula>
    </cfRule>
  </conditionalFormatting>
  <conditionalFormatting sqref="H103:AN103 Z104:AN105">
    <cfRule type="cellIs" dxfId="5203" priority="409" stopIfTrue="1" operator="equal">
      <formula>"-"</formula>
    </cfRule>
    <cfRule type="containsText" dxfId="5202" priority="410" stopIfTrue="1" operator="containsText" text="leer">
      <formula>NOT(ISERROR(SEARCH("leer",H103)))</formula>
    </cfRule>
  </conditionalFormatting>
  <conditionalFormatting sqref="AS103:BG103">
    <cfRule type="cellIs" dxfId="5201" priority="407" stopIfTrue="1" operator="equal">
      <formula>"-"</formula>
    </cfRule>
    <cfRule type="containsText" dxfId="5200" priority="408" stopIfTrue="1" operator="containsText" text="leer">
      <formula>NOT(ISERROR(SEARCH("leer",AS103)))</formula>
    </cfRule>
  </conditionalFormatting>
  <conditionalFormatting sqref="H103:AN103 Z104:AN105">
    <cfRule type="cellIs" dxfId="5199" priority="405" stopIfTrue="1" operator="equal">
      <formula>"-"</formula>
    </cfRule>
    <cfRule type="containsText" dxfId="5198" priority="406" stopIfTrue="1" operator="containsText" text="leer">
      <formula>NOT(ISERROR(SEARCH("leer",H103)))</formula>
    </cfRule>
  </conditionalFormatting>
  <conditionalFormatting sqref="AS103:BG103">
    <cfRule type="cellIs" dxfId="5197" priority="403" stopIfTrue="1" operator="equal">
      <formula>"-"</formula>
    </cfRule>
    <cfRule type="containsText" dxfId="5196" priority="404" stopIfTrue="1" operator="containsText" text="leer">
      <formula>NOT(ISERROR(SEARCH("leer",AS103)))</formula>
    </cfRule>
  </conditionalFormatting>
  <conditionalFormatting sqref="H102:AN102">
    <cfRule type="cellIs" dxfId="5195" priority="401" stopIfTrue="1" operator="equal">
      <formula>"-"</formula>
    </cfRule>
    <cfRule type="containsText" dxfId="5194" priority="402" stopIfTrue="1" operator="containsText" text="leer">
      <formula>NOT(ISERROR(SEARCH("leer",H102)))</formula>
    </cfRule>
  </conditionalFormatting>
  <conditionalFormatting sqref="AS102:BG102">
    <cfRule type="cellIs" dxfId="5193" priority="399" stopIfTrue="1" operator="equal">
      <formula>"-"</formula>
    </cfRule>
    <cfRule type="containsText" dxfId="5192" priority="400" stopIfTrue="1" operator="containsText" text="leer">
      <formula>NOT(ISERROR(SEARCH("leer",AS102)))</formula>
    </cfRule>
  </conditionalFormatting>
  <conditionalFormatting sqref="H102:AN102">
    <cfRule type="cellIs" dxfId="5191" priority="397" stopIfTrue="1" operator="equal">
      <formula>"-"</formula>
    </cfRule>
    <cfRule type="containsText" dxfId="5190" priority="398" stopIfTrue="1" operator="containsText" text="leer">
      <formula>NOT(ISERROR(SEARCH("leer",H102)))</formula>
    </cfRule>
  </conditionalFormatting>
  <conditionalFormatting sqref="AS102:BG102">
    <cfRule type="cellIs" dxfId="5189" priority="395" stopIfTrue="1" operator="equal">
      <formula>"-"</formula>
    </cfRule>
    <cfRule type="containsText" dxfId="5188" priority="396" stopIfTrue="1" operator="containsText" text="leer">
      <formula>NOT(ISERROR(SEARCH("leer",AS102)))</formula>
    </cfRule>
  </conditionalFormatting>
  <conditionalFormatting sqref="H102:AN102">
    <cfRule type="cellIs" dxfId="5187" priority="393" stopIfTrue="1" operator="equal">
      <formula>"-"</formula>
    </cfRule>
    <cfRule type="containsText" dxfId="5186" priority="394" stopIfTrue="1" operator="containsText" text="leer">
      <formula>NOT(ISERROR(SEARCH("leer",H102)))</formula>
    </cfRule>
  </conditionalFormatting>
  <conditionalFormatting sqref="H102:AN102">
    <cfRule type="cellIs" dxfId="5185" priority="391" stopIfTrue="1" operator="equal">
      <formula>"-"</formula>
    </cfRule>
    <cfRule type="containsText" dxfId="5184" priority="392" stopIfTrue="1" operator="containsText" text="leer">
      <formula>NOT(ISERROR(SEARCH("leer",H102)))</formula>
    </cfRule>
  </conditionalFormatting>
  <conditionalFormatting sqref="H102:AN102">
    <cfRule type="cellIs" dxfId="5183" priority="389" stopIfTrue="1" operator="equal">
      <formula>"-"</formula>
    </cfRule>
    <cfRule type="containsText" dxfId="5182" priority="390" stopIfTrue="1" operator="containsText" text="leer">
      <formula>NOT(ISERROR(SEARCH("leer",H102)))</formula>
    </cfRule>
  </conditionalFormatting>
  <conditionalFormatting sqref="H102:AN102">
    <cfRule type="cellIs" dxfId="5181" priority="387" stopIfTrue="1" operator="equal">
      <formula>"-"</formula>
    </cfRule>
    <cfRule type="containsText" dxfId="5180" priority="388" stopIfTrue="1" operator="containsText" text="leer">
      <formula>NOT(ISERROR(SEARCH("leer",H102)))</formula>
    </cfRule>
  </conditionalFormatting>
  <conditionalFormatting sqref="H102:AN102">
    <cfRule type="cellIs" dxfId="5179" priority="385" stopIfTrue="1" operator="equal">
      <formula>"-"</formula>
    </cfRule>
    <cfRule type="containsText" dxfId="5178" priority="386" stopIfTrue="1" operator="containsText" text="leer">
      <formula>NOT(ISERROR(SEARCH("leer",H102)))</formula>
    </cfRule>
  </conditionalFormatting>
  <conditionalFormatting sqref="AS102:BG102">
    <cfRule type="cellIs" dxfId="5177" priority="383" stopIfTrue="1" operator="equal">
      <formula>"-"</formula>
    </cfRule>
    <cfRule type="containsText" dxfId="5176" priority="384" stopIfTrue="1" operator="containsText" text="leer">
      <formula>NOT(ISERROR(SEARCH("leer",AS102)))</formula>
    </cfRule>
  </conditionalFormatting>
  <conditionalFormatting sqref="AS102:BG102">
    <cfRule type="cellIs" dxfId="5175" priority="381" stopIfTrue="1" operator="equal">
      <formula>"-"</formula>
    </cfRule>
    <cfRule type="containsText" dxfId="5174" priority="382" stopIfTrue="1" operator="containsText" text="leer">
      <formula>NOT(ISERROR(SEARCH("leer",AS102)))</formula>
    </cfRule>
  </conditionalFormatting>
  <conditionalFormatting sqref="AS102:BG102">
    <cfRule type="cellIs" dxfId="5173" priority="379" stopIfTrue="1" operator="equal">
      <formula>"-"</formula>
    </cfRule>
    <cfRule type="containsText" dxfId="5172" priority="380" stopIfTrue="1" operator="containsText" text="leer">
      <formula>NOT(ISERROR(SEARCH("leer",AS102)))</formula>
    </cfRule>
  </conditionalFormatting>
  <conditionalFormatting sqref="AS102:BG102">
    <cfRule type="cellIs" dxfId="5171" priority="377" stopIfTrue="1" operator="equal">
      <formula>"-"</formula>
    </cfRule>
    <cfRule type="containsText" dxfId="5170" priority="378" stopIfTrue="1" operator="containsText" text="leer">
      <formula>NOT(ISERROR(SEARCH("leer",AS102)))</formula>
    </cfRule>
  </conditionalFormatting>
  <conditionalFormatting sqref="AS102:BG102">
    <cfRule type="cellIs" dxfId="5169" priority="375" stopIfTrue="1" operator="equal">
      <formula>"-"</formula>
    </cfRule>
    <cfRule type="containsText" dxfId="5168" priority="376" stopIfTrue="1" operator="containsText" text="leer">
      <formula>NOT(ISERROR(SEARCH("leer",AS102)))</formula>
    </cfRule>
  </conditionalFormatting>
  <conditionalFormatting sqref="BJ104:BY104">
    <cfRule type="cellIs" dxfId="5167" priority="374" stopIfTrue="1" operator="equal">
      <formula>"-"</formula>
    </cfRule>
  </conditionalFormatting>
  <conditionalFormatting sqref="BK103:BY103">
    <cfRule type="cellIs" dxfId="5166" priority="372" stopIfTrue="1" operator="equal">
      <formula>"-"</formula>
    </cfRule>
    <cfRule type="containsText" dxfId="5165" priority="373" stopIfTrue="1" operator="containsText" text="leer">
      <formula>NOT(ISERROR(SEARCH("leer",BK103)))</formula>
    </cfRule>
  </conditionalFormatting>
  <conditionalFormatting sqref="BK103:BY103">
    <cfRule type="cellIs" dxfId="5164" priority="370" stopIfTrue="1" operator="equal">
      <formula>"-"</formula>
    </cfRule>
    <cfRule type="containsText" dxfId="5163" priority="371" stopIfTrue="1" operator="containsText" text="leer">
      <formula>NOT(ISERROR(SEARCH("leer",BK103)))</formula>
    </cfRule>
  </conditionalFormatting>
  <conditionalFormatting sqref="BK102:BY102">
    <cfRule type="cellIs" dxfId="5162" priority="368" stopIfTrue="1" operator="equal">
      <formula>"-"</formula>
    </cfRule>
    <cfRule type="containsText" dxfId="5161" priority="369" stopIfTrue="1" operator="containsText" text="leer">
      <formula>NOT(ISERROR(SEARCH("leer",BK102)))</formula>
    </cfRule>
  </conditionalFormatting>
  <conditionalFormatting sqref="BK102:BY102">
    <cfRule type="cellIs" dxfId="5160" priority="366" stopIfTrue="1" operator="equal">
      <formula>"-"</formula>
    </cfRule>
    <cfRule type="containsText" dxfId="5159" priority="367" stopIfTrue="1" operator="containsText" text="leer">
      <formula>NOT(ISERROR(SEARCH("leer",BK102)))</formula>
    </cfRule>
  </conditionalFormatting>
  <conditionalFormatting sqref="BK102:BY102">
    <cfRule type="cellIs" dxfId="5158" priority="364" stopIfTrue="1" operator="equal">
      <formula>"-"</formula>
    </cfRule>
    <cfRule type="containsText" dxfId="5157" priority="365" stopIfTrue="1" operator="containsText" text="leer">
      <formula>NOT(ISERROR(SEARCH("leer",BK102)))</formula>
    </cfRule>
  </conditionalFormatting>
  <conditionalFormatting sqref="BK102:BY102">
    <cfRule type="cellIs" dxfId="5156" priority="362" stopIfTrue="1" operator="equal">
      <formula>"-"</formula>
    </cfRule>
    <cfRule type="containsText" dxfId="5155" priority="363" stopIfTrue="1" operator="containsText" text="leer">
      <formula>NOT(ISERROR(SEARCH("leer",BK102)))</formula>
    </cfRule>
  </conditionalFormatting>
  <conditionalFormatting sqref="BK102:BY102">
    <cfRule type="cellIs" dxfId="5154" priority="360" stopIfTrue="1" operator="equal">
      <formula>"-"</formula>
    </cfRule>
    <cfRule type="containsText" dxfId="5153" priority="361" stopIfTrue="1" operator="containsText" text="leer">
      <formula>NOT(ISERROR(SEARCH("leer",BK102)))</formula>
    </cfRule>
  </conditionalFormatting>
  <conditionalFormatting sqref="BK102:BY102">
    <cfRule type="cellIs" dxfId="5152" priority="358" stopIfTrue="1" operator="equal">
      <formula>"-"</formula>
    </cfRule>
    <cfRule type="containsText" dxfId="5151" priority="359" stopIfTrue="1" operator="containsText" text="leer">
      <formula>NOT(ISERROR(SEARCH("leer",BK102)))</formula>
    </cfRule>
  </conditionalFormatting>
  <conditionalFormatting sqref="BK102:BY102">
    <cfRule type="cellIs" dxfId="5150" priority="356" stopIfTrue="1" operator="equal">
      <formula>"-"</formula>
    </cfRule>
    <cfRule type="containsText" dxfId="5149" priority="357" stopIfTrue="1" operator="containsText" text="leer">
      <formula>NOT(ISERROR(SEARCH("leer",BK102)))</formula>
    </cfRule>
  </conditionalFormatting>
  <conditionalFormatting sqref="BJ104:BY104">
    <cfRule type="cellIs" dxfId="5148" priority="355" stopIfTrue="1" operator="equal">
      <formula>"-"</formula>
    </cfRule>
  </conditionalFormatting>
  <conditionalFormatting sqref="BK103:BY103">
    <cfRule type="cellIs" dxfId="5147" priority="353" stopIfTrue="1" operator="equal">
      <formula>"-"</formula>
    </cfRule>
    <cfRule type="containsText" dxfId="5146" priority="354" stopIfTrue="1" operator="containsText" text="leer">
      <formula>NOT(ISERROR(SEARCH("leer",BK103)))</formula>
    </cfRule>
  </conditionalFormatting>
  <conditionalFormatting sqref="BK103:BY103">
    <cfRule type="cellIs" dxfId="5145" priority="351" stopIfTrue="1" operator="equal">
      <formula>"-"</formula>
    </cfRule>
    <cfRule type="containsText" dxfId="5144" priority="352" stopIfTrue="1" operator="containsText" text="leer">
      <formula>NOT(ISERROR(SEARCH("leer",BK103)))</formula>
    </cfRule>
  </conditionalFormatting>
  <conditionalFormatting sqref="BK102:BY102">
    <cfRule type="cellIs" dxfId="5143" priority="349" stopIfTrue="1" operator="equal">
      <formula>"-"</formula>
    </cfRule>
    <cfRule type="containsText" dxfId="5142" priority="350" stopIfTrue="1" operator="containsText" text="leer">
      <formula>NOT(ISERROR(SEARCH("leer",BK102)))</formula>
    </cfRule>
  </conditionalFormatting>
  <conditionalFormatting sqref="BK102:BY102">
    <cfRule type="cellIs" dxfId="5141" priority="347" stopIfTrue="1" operator="equal">
      <formula>"-"</formula>
    </cfRule>
    <cfRule type="containsText" dxfId="5140" priority="348" stopIfTrue="1" operator="containsText" text="leer">
      <formula>NOT(ISERROR(SEARCH("leer",BK102)))</formula>
    </cfRule>
  </conditionalFormatting>
  <conditionalFormatting sqref="BK102:BY102">
    <cfRule type="cellIs" dxfId="5139" priority="345" stopIfTrue="1" operator="equal">
      <formula>"-"</formula>
    </cfRule>
    <cfRule type="containsText" dxfId="5138" priority="346" stopIfTrue="1" operator="containsText" text="leer">
      <formula>NOT(ISERROR(SEARCH("leer",BK102)))</formula>
    </cfRule>
  </conditionalFormatting>
  <conditionalFormatting sqref="BK102:BY102">
    <cfRule type="cellIs" dxfId="5137" priority="343" stopIfTrue="1" operator="equal">
      <formula>"-"</formula>
    </cfRule>
    <cfRule type="containsText" dxfId="5136" priority="344" stopIfTrue="1" operator="containsText" text="leer">
      <formula>NOT(ISERROR(SEARCH("leer",BK102)))</formula>
    </cfRule>
  </conditionalFormatting>
  <conditionalFormatting sqref="BK102:BY102">
    <cfRule type="cellIs" dxfId="5135" priority="341" stopIfTrue="1" operator="equal">
      <formula>"-"</formula>
    </cfRule>
    <cfRule type="containsText" dxfId="5134" priority="342" stopIfTrue="1" operator="containsText" text="leer">
      <formula>NOT(ISERROR(SEARCH("leer",BK102)))</formula>
    </cfRule>
  </conditionalFormatting>
  <conditionalFormatting sqref="BK102:BY102">
    <cfRule type="cellIs" dxfId="5133" priority="339" stopIfTrue="1" operator="equal">
      <formula>"-"</formula>
    </cfRule>
    <cfRule type="containsText" dxfId="5132" priority="340" stopIfTrue="1" operator="containsText" text="leer">
      <formula>NOT(ISERROR(SEARCH("leer",BK102)))</formula>
    </cfRule>
  </conditionalFormatting>
  <conditionalFormatting sqref="BK102:BY102">
    <cfRule type="cellIs" dxfId="5131" priority="337" stopIfTrue="1" operator="equal">
      <formula>"-"</formula>
    </cfRule>
    <cfRule type="containsText" dxfId="5130" priority="338" stopIfTrue="1" operator="containsText" text="leer">
      <formula>NOT(ISERROR(SEARCH("leer",BK102)))</formula>
    </cfRule>
  </conditionalFormatting>
  <conditionalFormatting sqref="H101:V101">
    <cfRule type="cellIs" dxfId="5129" priority="335" stopIfTrue="1" operator="equal">
      <formula>"-"</formula>
    </cfRule>
    <cfRule type="containsText" dxfId="5128" priority="336" stopIfTrue="1" operator="containsText" text="leer">
      <formula>NOT(ISERROR(SEARCH("leer",H101)))</formula>
    </cfRule>
  </conditionalFormatting>
  <conditionalFormatting sqref="H101:V101">
    <cfRule type="cellIs" dxfId="5127" priority="334" stopIfTrue="1" operator="equal">
      <formula>"-"</formula>
    </cfRule>
  </conditionalFormatting>
  <conditionalFormatting sqref="H101:V101">
    <cfRule type="cellIs" dxfId="5126" priority="332" stopIfTrue="1" operator="equal">
      <formula>"-"</formula>
    </cfRule>
    <cfRule type="containsText" dxfId="5125" priority="333" stopIfTrue="1" operator="containsText" text="leer">
      <formula>NOT(ISERROR(SEARCH("leer",H101)))</formula>
    </cfRule>
  </conditionalFormatting>
  <conditionalFormatting sqref="H101:V101">
    <cfRule type="cellIs" dxfId="5124" priority="331" stopIfTrue="1" operator="equal">
      <formula>"-"</formula>
    </cfRule>
  </conditionalFormatting>
  <conditionalFormatting sqref="Z101:AN101">
    <cfRule type="cellIs" dxfId="5123" priority="329" stopIfTrue="1" operator="equal">
      <formula>"-"</formula>
    </cfRule>
    <cfRule type="containsText" dxfId="5122" priority="330" stopIfTrue="1" operator="containsText" text="leer">
      <formula>NOT(ISERROR(SEARCH("leer",Z101)))</formula>
    </cfRule>
  </conditionalFormatting>
  <conditionalFormatting sqref="Z101:AN101">
    <cfRule type="cellIs" dxfId="5121" priority="328" stopIfTrue="1" operator="equal">
      <formula>"-"</formula>
    </cfRule>
  </conditionalFormatting>
  <conditionalFormatting sqref="Z101:AN101">
    <cfRule type="cellIs" dxfId="5120" priority="326" stopIfTrue="1" operator="equal">
      <formula>"-"</formula>
    </cfRule>
    <cfRule type="containsText" dxfId="5119" priority="327" stopIfTrue="1" operator="containsText" text="leer">
      <formula>NOT(ISERROR(SEARCH("leer",Z101)))</formula>
    </cfRule>
  </conditionalFormatting>
  <conditionalFormatting sqref="Z101:AN101">
    <cfRule type="cellIs" dxfId="5118" priority="325" stopIfTrue="1" operator="equal">
      <formula>"-"</formula>
    </cfRule>
  </conditionalFormatting>
  <conditionalFormatting sqref="AS101:BG101">
    <cfRule type="cellIs" dxfId="5117" priority="323" stopIfTrue="1" operator="equal">
      <formula>"-"</formula>
    </cfRule>
    <cfRule type="containsText" dxfId="5116" priority="324" stopIfTrue="1" operator="containsText" text="leer">
      <formula>NOT(ISERROR(SEARCH("leer",AS101)))</formula>
    </cfRule>
  </conditionalFormatting>
  <conditionalFormatting sqref="AS101:BG101">
    <cfRule type="cellIs" dxfId="5115" priority="322" stopIfTrue="1" operator="equal">
      <formula>"-"</formula>
    </cfRule>
  </conditionalFormatting>
  <conditionalFormatting sqref="AS101:BG101">
    <cfRule type="cellIs" dxfId="5114" priority="320" stopIfTrue="1" operator="equal">
      <formula>"-"</formula>
    </cfRule>
    <cfRule type="containsText" dxfId="5113" priority="321" stopIfTrue="1" operator="containsText" text="leer">
      <formula>NOT(ISERROR(SEARCH("leer",AS101)))</formula>
    </cfRule>
  </conditionalFormatting>
  <conditionalFormatting sqref="AS101:BG101">
    <cfRule type="cellIs" dxfId="5112" priority="319" stopIfTrue="1" operator="equal">
      <formula>"-"</formula>
    </cfRule>
  </conditionalFormatting>
  <conditionalFormatting sqref="BK101:BY101">
    <cfRule type="cellIs" dxfId="5111" priority="317" stopIfTrue="1" operator="equal">
      <formula>"-"</formula>
    </cfRule>
    <cfRule type="containsText" dxfId="5110" priority="318" stopIfTrue="1" operator="containsText" text="leer">
      <formula>NOT(ISERROR(SEARCH("leer",BK101)))</formula>
    </cfRule>
  </conditionalFormatting>
  <conditionalFormatting sqref="BK101:BY101">
    <cfRule type="cellIs" dxfId="5109" priority="316" stopIfTrue="1" operator="equal">
      <formula>"-"</formula>
    </cfRule>
  </conditionalFormatting>
  <conditionalFormatting sqref="BK101:BY101">
    <cfRule type="cellIs" dxfId="5108" priority="314" stopIfTrue="1" operator="equal">
      <formula>"-"</formula>
    </cfRule>
    <cfRule type="containsText" dxfId="5107" priority="315" stopIfTrue="1" operator="containsText" text="leer">
      <formula>NOT(ISERROR(SEARCH("leer",BK101)))</formula>
    </cfRule>
  </conditionalFormatting>
  <conditionalFormatting sqref="BK101:BY101">
    <cfRule type="cellIs" dxfId="5106" priority="313" stopIfTrue="1" operator="equal">
      <formula>"-"</formula>
    </cfRule>
  </conditionalFormatting>
  <conditionalFormatting sqref="AQ104">
    <cfRule type="cellIs" dxfId="5105" priority="312" stopIfTrue="1" operator="equal">
      <formula>"-"</formula>
    </cfRule>
  </conditionalFormatting>
  <conditionalFormatting sqref="AQ103">
    <cfRule type="cellIs" dxfId="5104" priority="310" stopIfTrue="1" operator="equal">
      <formula>"-"</formula>
    </cfRule>
    <cfRule type="containsText" dxfId="5103" priority="311" stopIfTrue="1" operator="containsText" text="leer">
      <formula>NOT(ISERROR(SEARCH("leer",AQ103)))</formula>
    </cfRule>
  </conditionalFormatting>
  <conditionalFormatting sqref="AQ103">
    <cfRule type="cellIs" dxfId="5102" priority="308" stopIfTrue="1" operator="equal">
      <formula>"-"</formula>
    </cfRule>
    <cfRule type="containsText" dxfId="5101" priority="309" stopIfTrue="1" operator="containsText" text="leer">
      <formula>NOT(ISERROR(SEARCH("leer",AQ103)))</formula>
    </cfRule>
  </conditionalFormatting>
  <conditionalFormatting sqref="AQ102">
    <cfRule type="cellIs" dxfId="5100" priority="306" stopIfTrue="1" operator="equal">
      <formula>"-"</formula>
    </cfRule>
    <cfRule type="containsText" dxfId="5099" priority="307" stopIfTrue="1" operator="containsText" text="leer">
      <formula>NOT(ISERROR(SEARCH("leer",AQ102)))</formula>
    </cfRule>
  </conditionalFormatting>
  <conditionalFormatting sqref="AQ102">
    <cfRule type="cellIs" dxfId="5098" priority="304" stopIfTrue="1" operator="equal">
      <formula>"-"</formula>
    </cfRule>
    <cfRule type="containsText" dxfId="5097" priority="305" stopIfTrue="1" operator="containsText" text="leer">
      <formula>NOT(ISERROR(SEARCH("leer",AQ102)))</formula>
    </cfRule>
  </conditionalFormatting>
  <conditionalFormatting sqref="AQ102">
    <cfRule type="cellIs" dxfId="5096" priority="302" stopIfTrue="1" operator="equal">
      <formula>"-"</formula>
    </cfRule>
    <cfRule type="containsText" dxfId="5095" priority="303" stopIfTrue="1" operator="containsText" text="leer">
      <formula>NOT(ISERROR(SEARCH("leer",AQ102)))</formula>
    </cfRule>
  </conditionalFormatting>
  <conditionalFormatting sqref="AQ102">
    <cfRule type="cellIs" dxfId="5094" priority="300" stopIfTrue="1" operator="equal">
      <formula>"-"</formula>
    </cfRule>
    <cfRule type="containsText" dxfId="5093" priority="301" stopIfTrue="1" operator="containsText" text="leer">
      <formula>NOT(ISERROR(SEARCH("leer",AQ102)))</formula>
    </cfRule>
  </conditionalFormatting>
  <conditionalFormatting sqref="AQ102">
    <cfRule type="cellIs" dxfId="5092" priority="298" stopIfTrue="1" operator="equal">
      <formula>"-"</formula>
    </cfRule>
    <cfRule type="containsText" dxfId="5091" priority="299" stopIfTrue="1" operator="containsText" text="leer">
      <formula>NOT(ISERROR(SEARCH("leer",AQ102)))</formula>
    </cfRule>
  </conditionalFormatting>
  <conditionalFormatting sqref="AQ102">
    <cfRule type="cellIs" dxfId="5090" priority="296" stopIfTrue="1" operator="equal">
      <formula>"-"</formula>
    </cfRule>
    <cfRule type="containsText" dxfId="5089" priority="297" stopIfTrue="1" operator="containsText" text="leer">
      <formula>NOT(ISERROR(SEARCH("leer",AQ102)))</formula>
    </cfRule>
  </conditionalFormatting>
  <conditionalFormatting sqref="AQ102">
    <cfRule type="cellIs" dxfId="5088" priority="294" stopIfTrue="1" operator="equal">
      <formula>"-"</formula>
    </cfRule>
    <cfRule type="containsText" dxfId="5087" priority="295" stopIfTrue="1" operator="containsText" text="leer">
      <formula>NOT(ISERROR(SEARCH("leer",AQ102)))</formula>
    </cfRule>
  </conditionalFormatting>
  <conditionalFormatting sqref="BI104">
    <cfRule type="cellIs" dxfId="5086" priority="293" stopIfTrue="1" operator="equal">
      <formula>"-"</formula>
    </cfRule>
  </conditionalFormatting>
  <conditionalFormatting sqref="BI103">
    <cfRule type="cellIs" dxfId="5085" priority="291" stopIfTrue="1" operator="equal">
      <formula>"-"</formula>
    </cfRule>
    <cfRule type="containsText" dxfId="5084" priority="292" stopIfTrue="1" operator="containsText" text="leer">
      <formula>NOT(ISERROR(SEARCH("leer",BI103)))</formula>
    </cfRule>
  </conditionalFormatting>
  <conditionalFormatting sqref="BI103">
    <cfRule type="cellIs" dxfId="5083" priority="289" stopIfTrue="1" operator="equal">
      <formula>"-"</formula>
    </cfRule>
    <cfRule type="containsText" dxfId="5082" priority="290" stopIfTrue="1" operator="containsText" text="leer">
      <formula>NOT(ISERROR(SEARCH("leer",BI103)))</formula>
    </cfRule>
  </conditionalFormatting>
  <conditionalFormatting sqref="BI102">
    <cfRule type="cellIs" dxfId="5081" priority="287" stopIfTrue="1" operator="equal">
      <formula>"-"</formula>
    </cfRule>
    <cfRule type="containsText" dxfId="5080" priority="288" stopIfTrue="1" operator="containsText" text="leer">
      <formula>NOT(ISERROR(SEARCH("leer",BI102)))</formula>
    </cfRule>
  </conditionalFormatting>
  <conditionalFormatting sqref="BI102">
    <cfRule type="cellIs" dxfId="5079" priority="285" stopIfTrue="1" operator="equal">
      <formula>"-"</formula>
    </cfRule>
    <cfRule type="containsText" dxfId="5078" priority="286" stopIfTrue="1" operator="containsText" text="leer">
      <formula>NOT(ISERROR(SEARCH("leer",BI102)))</formula>
    </cfRule>
  </conditionalFormatting>
  <conditionalFormatting sqref="BI102">
    <cfRule type="cellIs" dxfId="5077" priority="283" stopIfTrue="1" operator="equal">
      <formula>"-"</formula>
    </cfRule>
    <cfRule type="containsText" dxfId="5076" priority="284" stopIfTrue="1" operator="containsText" text="leer">
      <formula>NOT(ISERROR(SEARCH("leer",BI102)))</formula>
    </cfRule>
  </conditionalFormatting>
  <conditionalFormatting sqref="BI102">
    <cfRule type="cellIs" dxfId="5075" priority="281" stopIfTrue="1" operator="equal">
      <formula>"-"</formula>
    </cfRule>
    <cfRule type="containsText" dxfId="5074" priority="282" stopIfTrue="1" operator="containsText" text="leer">
      <formula>NOT(ISERROR(SEARCH("leer",BI102)))</formula>
    </cfRule>
  </conditionalFormatting>
  <conditionalFormatting sqref="BI102">
    <cfRule type="cellIs" dxfId="5073" priority="279" stopIfTrue="1" operator="equal">
      <formula>"-"</formula>
    </cfRule>
    <cfRule type="containsText" dxfId="5072" priority="280" stopIfTrue="1" operator="containsText" text="leer">
      <formula>NOT(ISERROR(SEARCH("leer",BI102)))</formula>
    </cfRule>
  </conditionalFormatting>
  <conditionalFormatting sqref="BI102">
    <cfRule type="cellIs" dxfId="5071" priority="277" stopIfTrue="1" operator="equal">
      <formula>"-"</formula>
    </cfRule>
    <cfRule type="containsText" dxfId="5070" priority="278" stopIfTrue="1" operator="containsText" text="leer">
      <formula>NOT(ISERROR(SEARCH("leer",BI102)))</formula>
    </cfRule>
  </conditionalFormatting>
  <conditionalFormatting sqref="BI102">
    <cfRule type="cellIs" dxfId="5069" priority="275" stopIfTrue="1" operator="equal">
      <formula>"-"</formula>
    </cfRule>
    <cfRule type="containsText" dxfId="5068" priority="276" stopIfTrue="1" operator="containsText" text="leer">
      <formula>NOT(ISERROR(SEARCH("leer",BI102)))</formula>
    </cfRule>
  </conditionalFormatting>
  <conditionalFormatting sqref="K5:K39 K41:K56">
    <cfRule type="cellIs" dxfId="5067" priority="137" stopIfTrue="1" operator="equal">
      <formula>"-"</formula>
    </cfRule>
  </conditionalFormatting>
  <conditionalFormatting sqref="J5:J37 K23:L37">
    <cfRule type="cellIs" dxfId="5066" priority="135" stopIfTrue="1" operator="equal">
      <formula>"-"</formula>
    </cfRule>
    <cfRule type="containsText" dxfId="5065" priority="136" stopIfTrue="1" operator="containsText" text="leer">
      <formula>NOT(ISERROR(SEARCH("leer",J5)))</formula>
    </cfRule>
  </conditionalFormatting>
  <conditionalFormatting sqref="J42:J56">
    <cfRule type="cellIs" dxfId="5064" priority="133" stopIfTrue="1" operator="equal">
      <formula>"-"</formula>
    </cfRule>
    <cfRule type="containsText" dxfId="5063" priority="134" stopIfTrue="1" operator="containsText" text="leer">
      <formula>NOT(ISERROR(SEARCH("leer",J42)))</formula>
    </cfRule>
  </conditionalFormatting>
  <conditionalFormatting sqref="J5:J37 K23:L37">
    <cfRule type="cellIs" dxfId="5062" priority="131" stopIfTrue="1" operator="equal">
      <formula>"-"</formula>
    </cfRule>
    <cfRule type="containsText" dxfId="5061" priority="132" stopIfTrue="1" operator="containsText" text="leer">
      <formula>NOT(ISERROR(SEARCH("leer",J5)))</formula>
    </cfRule>
  </conditionalFormatting>
  <conditionalFormatting sqref="J42:J56">
    <cfRule type="cellIs" dxfId="5060" priority="129" stopIfTrue="1" operator="equal">
      <formula>"-"</formula>
    </cfRule>
    <cfRule type="containsText" dxfId="5059" priority="130" stopIfTrue="1" operator="containsText" text="leer">
      <formula>NOT(ISERROR(SEARCH("leer",J42)))</formula>
    </cfRule>
  </conditionalFormatting>
  <conditionalFormatting sqref="I5:I37">
    <cfRule type="cellIs" dxfId="5058" priority="127" stopIfTrue="1" operator="equal">
      <formula>"-"</formula>
    </cfRule>
    <cfRule type="containsText" dxfId="5057" priority="128" stopIfTrue="1" operator="containsText" text="leer">
      <formula>NOT(ISERROR(SEARCH("leer",I5)))</formula>
    </cfRule>
  </conditionalFormatting>
  <conditionalFormatting sqref="I42:I56">
    <cfRule type="cellIs" dxfId="5056" priority="125" stopIfTrue="1" operator="equal">
      <formula>"-"</formula>
    </cfRule>
    <cfRule type="containsText" dxfId="5055" priority="126" stopIfTrue="1" operator="containsText" text="leer">
      <formula>NOT(ISERROR(SEARCH("leer",I42)))</formula>
    </cfRule>
  </conditionalFormatting>
  <conditionalFormatting sqref="I5:I37">
    <cfRule type="cellIs" dxfId="5054" priority="123" stopIfTrue="1" operator="equal">
      <formula>"-"</formula>
    </cfRule>
    <cfRule type="containsText" dxfId="5053" priority="124" stopIfTrue="1" operator="containsText" text="leer">
      <formula>NOT(ISERROR(SEARCH("leer",I5)))</formula>
    </cfRule>
  </conditionalFormatting>
  <conditionalFormatting sqref="I42:I56">
    <cfRule type="cellIs" dxfId="5052" priority="121" stopIfTrue="1" operator="equal">
      <formula>"-"</formula>
    </cfRule>
    <cfRule type="containsText" dxfId="5051" priority="122" stopIfTrue="1" operator="containsText" text="leer">
      <formula>NOT(ISERROR(SEARCH("leer",I42)))</formula>
    </cfRule>
  </conditionalFormatting>
  <conditionalFormatting sqref="I5:I37">
    <cfRule type="cellIs" dxfId="5050" priority="119" stopIfTrue="1" operator="equal">
      <formula>"-"</formula>
    </cfRule>
    <cfRule type="containsText" dxfId="5049" priority="120" stopIfTrue="1" operator="containsText" text="leer">
      <formula>NOT(ISERROR(SEARCH("leer",I5)))</formula>
    </cfRule>
  </conditionalFormatting>
  <conditionalFormatting sqref="I5:I37">
    <cfRule type="cellIs" dxfId="5048" priority="117" stopIfTrue="1" operator="equal">
      <formula>"-"</formula>
    </cfRule>
    <cfRule type="containsText" dxfId="5047" priority="118" stopIfTrue="1" operator="containsText" text="leer">
      <formula>NOT(ISERROR(SEARCH("leer",I5)))</formula>
    </cfRule>
  </conditionalFormatting>
  <conditionalFormatting sqref="I5:I37">
    <cfRule type="cellIs" dxfId="5046" priority="115" stopIfTrue="1" operator="equal">
      <formula>"-"</formula>
    </cfRule>
    <cfRule type="containsText" dxfId="5045" priority="116" stopIfTrue="1" operator="containsText" text="leer">
      <formula>NOT(ISERROR(SEARCH("leer",I5)))</formula>
    </cfRule>
  </conditionalFormatting>
  <conditionalFormatting sqref="I5:I37">
    <cfRule type="cellIs" dxfId="5044" priority="113" stopIfTrue="1" operator="equal">
      <formula>"-"</formula>
    </cfRule>
    <cfRule type="containsText" dxfId="5043" priority="114" stopIfTrue="1" operator="containsText" text="leer">
      <formula>NOT(ISERROR(SEARCH("leer",I5)))</formula>
    </cfRule>
  </conditionalFormatting>
  <conditionalFormatting sqref="I5:I37">
    <cfRule type="cellIs" dxfId="5042" priority="111" stopIfTrue="1" operator="equal">
      <formula>"-"</formula>
    </cfRule>
    <cfRule type="containsText" dxfId="5041" priority="112" stopIfTrue="1" operator="containsText" text="leer">
      <formula>NOT(ISERROR(SEARCH("leer",I5)))</formula>
    </cfRule>
  </conditionalFormatting>
  <conditionalFormatting sqref="I42:I56">
    <cfRule type="cellIs" dxfId="5040" priority="109" stopIfTrue="1" operator="equal">
      <formula>"-"</formula>
    </cfRule>
    <cfRule type="containsText" dxfId="5039" priority="110" stopIfTrue="1" operator="containsText" text="leer">
      <formula>NOT(ISERROR(SEARCH("leer",I42)))</formula>
    </cfRule>
  </conditionalFormatting>
  <conditionalFormatting sqref="I42:I56">
    <cfRule type="cellIs" dxfId="5038" priority="107" stopIfTrue="1" operator="equal">
      <formula>"-"</formula>
    </cfRule>
    <cfRule type="containsText" dxfId="5037" priority="108" stopIfTrue="1" operator="containsText" text="leer">
      <formula>NOT(ISERROR(SEARCH("leer",I42)))</formula>
    </cfRule>
  </conditionalFormatting>
  <conditionalFormatting sqref="I42:I56">
    <cfRule type="cellIs" dxfId="5036" priority="105" stopIfTrue="1" operator="equal">
      <formula>"-"</formula>
    </cfRule>
    <cfRule type="containsText" dxfId="5035" priority="106" stopIfTrue="1" operator="containsText" text="leer">
      <formula>NOT(ISERROR(SEARCH("leer",I42)))</formula>
    </cfRule>
  </conditionalFormatting>
  <conditionalFormatting sqref="I42:I56">
    <cfRule type="cellIs" dxfId="5034" priority="103" stopIfTrue="1" operator="equal">
      <formula>"-"</formula>
    </cfRule>
    <cfRule type="containsText" dxfId="5033" priority="104" stopIfTrue="1" operator="containsText" text="leer">
      <formula>NOT(ISERROR(SEARCH("leer",I42)))</formula>
    </cfRule>
  </conditionalFormatting>
  <conditionalFormatting sqref="I42:I56">
    <cfRule type="cellIs" dxfId="5032" priority="101" stopIfTrue="1" operator="equal">
      <formula>"-"</formula>
    </cfRule>
    <cfRule type="containsText" dxfId="5031" priority="102" stopIfTrue="1" operator="containsText" text="leer">
      <formula>NOT(ISERROR(SEARCH("leer",I42)))</formula>
    </cfRule>
  </conditionalFormatting>
  <conditionalFormatting sqref="K59:K74">
    <cfRule type="cellIs" dxfId="5030" priority="100" stopIfTrue="1" operator="equal">
      <formula>"-"</formula>
    </cfRule>
  </conditionalFormatting>
  <conditionalFormatting sqref="J60:J74">
    <cfRule type="cellIs" dxfId="5029" priority="98" stopIfTrue="1" operator="equal">
      <formula>"-"</formula>
    </cfRule>
    <cfRule type="containsText" dxfId="5028" priority="99" stopIfTrue="1" operator="containsText" text="leer">
      <formula>NOT(ISERROR(SEARCH("leer",J60)))</formula>
    </cfRule>
  </conditionalFormatting>
  <conditionalFormatting sqref="J60:J74">
    <cfRule type="cellIs" dxfId="5027" priority="96" stopIfTrue="1" operator="equal">
      <formula>"-"</formula>
    </cfRule>
    <cfRule type="containsText" dxfId="5026" priority="97" stopIfTrue="1" operator="containsText" text="leer">
      <formula>NOT(ISERROR(SEARCH("leer",J60)))</formula>
    </cfRule>
  </conditionalFormatting>
  <conditionalFormatting sqref="I60:I74">
    <cfRule type="cellIs" dxfId="5025" priority="94" stopIfTrue="1" operator="equal">
      <formula>"-"</formula>
    </cfRule>
    <cfRule type="containsText" dxfId="5024" priority="95" stopIfTrue="1" operator="containsText" text="leer">
      <formula>NOT(ISERROR(SEARCH("leer",I60)))</formula>
    </cfRule>
  </conditionalFormatting>
  <conditionalFormatting sqref="I60:I74">
    <cfRule type="cellIs" dxfId="5023" priority="92" stopIfTrue="1" operator="equal">
      <formula>"-"</formula>
    </cfRule>
    <cfRule type="containsText" dxfId="5022" priority="93" stopIfTrue="1" operator="containsText" text="leer">
      <formula>NOT(ISERROR(SEARCH("leer",I60)))</formula>
    </cfRule>
  </conditionalFormatting>
  <conditionalFormatting sqref="I60:I74">
    <cfRule type="cellIs" dxfId="5021" priority="90" stopIfTrue="1" operator="equal">
      <formula>"-"</formula>
    </cfRule>
    <cfRule type="containsText" dxfId="5020" priority="91" stopIfTrue="1" operator="containsText" text="leer">
      <formula>NOT(ISERROR(SEARCH("leer",I60)))</formula>
    </cfRule>
  </conditionalFormatting>
  <conditionalFormatting sqref="I60:I74">
    <cfRule type="cellIs" dxfId="5019" priority="88" stopIfTrue="1" operator="equal">
      <formula>"-"</formula>
    </cfRule>
    <cfRule type="containsText" dxfId="5018" priority="89" stopIfTrue="1" operator="containsText" text="leer">
      <formula>NOT(ISERROR(SEARCH("leer",I60)))</formula>
    </cfRule>
  </conditionalFormatting>
  <conditionalFormatting sqref="I60:I74">
    <cfRule type="cellIs" dxfId="5017" priority="86" stopIfTrue="1" operator="equal">
      <formula>"-"</formula>
    </cfRule>
    <cfRule type="containsText" dxfId="5016" priority="87" stopIfTrue="1" operator="containsText" text="leer">
      <formula>NOT(ISERROR(SEARCH("leer",I60)))</formula>
    </cfRule>
  </conditionalFormatting>
  <conditionalFormatting sqref="I60:I74">
    <cfRule type="cellIs" dxfId="5015" priority="84" stopIfTrue="1" operator="equal">
      <formula>"-"</formula>
    </cfRule>
    <cfRule type="containsText" dxfId="5014" priority="85" stopIfTrue="1" operator="containsText" text="leer">
      <formula>NOT(ISERROR(SEARCH("leer",I60)))</formula>
    </cfRule>
  </conditionalFormatting>
  <conditionalFormatting sqref="I60:I74">
    <cfRule type="cellIs" dxfId="5013" priority="82" stopIfTrue="1" operator="equal">
      <formula>"-"</formula>
    </cfRule>
    <cfRule type="containsText" dxfId="5012" priority="83" stopIfTrue="1" operator="containsText" text="leer">
      <formula>NOT(ISERROR(SEARCH("leer",I60)))</formula>
    </cfRule>
  </conditionalFormatting>
  <conditionalFormatting sqref="K59:K74">
    <cfRule type="cellIs" dxfId="5011" priority="81" stopIfTrue="1" operator="equal">
      <formula>"-"</formula>
    </cfRule>
  </conditionalFormatting>
  <conditionalFormatting sqref="J60:J74">
    <cfRule type="cellIs" dxfId="5010" priority="79" stopIfTrue="1" operator="equal">
      <formula>"-"</formula>
    </cfRule>
    <cfRule type="containsText" dxfId="5009" priority="80" stopIfTrue="1" operator="containsText" text="leer">
      <formula>NOT(ISERROR(SEARCH("leer",J60)))</formula>
    </cfRule>
  </conditionalFormatting>
  <conditionalFormatting sqref="J60:J74">
    <cfRule type="cellIs" dxfId="5008" priority="77" stopIfTrue="1" operator="equal">
      <formula>"-"</formula>
    </cfRule>
    <cfRule type="containsText" dxfId="5007" priority="78" stopIfTrue="1" operator="containsText" text="leer">
      <formula>NOT(ISERROR(SEARCH("leer",J60)))</formula>
    </cfRule>
  </conditionalFormatting>
  <conditionalFormatting sqref="I60:I74">
    <cfRule type="cellIs" dxfId="5006" priority="75" stopIfTrue="1" operator="equal">
      <formula>"-"</formula>
    </cfRule>
    <cfRule type="containsText" dxfId="5005" priority="76" stopIfTrue="1" operator="containsText" text="leer">
      <formula>NOT(ISERROR(SEARCH("leer",I60)))</formula>
    </cfRule>
  </conditionalFormatting>
  <conditionalFormatting sqref="I60:I74">
    <cfRule type="cellIs" dxfId="5004" priority="73" stopIfTrue="1" operator="equal">
      <formula>"-"</formula>
    </cfRule>
    <cfRule type="containsText" dxfId="5003" priority="74" stopIfTrue="1" operator="containsText" text="leer">
      <formula>NOT(ISERROR(SEARCH("leer",I60)))</formula>
    </cfRule>
  </conditionalFormatting>
  <conditionalFormatting sqref="I60:I74">
    <cfRule type="cellIs" dxfId="5002" priority="71" stopIfTrue="1" operator="equal">
      <formula>"-"</formula>
    </cfRule>
    <cfRule type="containsText" dxfId="5001" priority="72" stopIfTrue="1" operator="containsText" text="leer">
      <formula>NOT(ISERROR(SEARCH("leer",I60)))</formula>
    </cfRule>
  </conditionalFormatting>
  <conditionalFormatting sqref="I60:I74">
    <cfRule type="cellIs" dxfId="5000" priority="69" stopIfTrue="1" operator="equal">
      <formula>"-"</formula>
    </cfRule>
    <cfRule type="containsText" dxfId="4999" priority="70" stopIfTrue="1" operator="containsText" text="leer">
      <formula>NOT(ISERROR(SEARCH("leer",I60)))</formula>
    </cfRule>
  </conditionalFormatting>
  <conditionalFormatting sqref="I60:I74">
    <cfRule type="cellIs" dxfId="4998" priority="67" stopIfTrue="1" operator="equal">
      <formula>"-"</formula>
    </cfRule>
    <cfRule type="containsText" dxfId="4997" priority="68" stopIfTrue="1" operator="containsText" text="leer">
      <formula>NOT(ISERROR(SEARCH("leer",I60)))</formula>
    </cfRule>
  </conditionalFormatting>
  <conditionalFormatting sqref="I60:I74">
    <cfRule type="cellIs" dxfId="4996" priority="65" stopIfTrue="1" operator="equal">
      <formula>"-"</formula>
    </cfRule>
    <cfRule type="containsText" dxfId="4995" priority="66" stopIfTrue="1" operator="containsText" text="leer">
      <formula>NOT(ISERROR(SEARCH("leer",I60)))</formula>
    </cfRule>
  </conditionalFormatting>
  <conditionalFormatting sqref="I60:I74">
    <cfRule type="cellIs" dxfId="4994" priority="63" stopIfTrue="1" operator="equal">
      <formula>"-"</formula>
    </cfRule>
    <cfRule type="containsText" dxfId="4993" priority="64" stopIfTrue="1" operator="containsText" text="leer">
      <formula>NOT(ISERROR(SEARCH("leer",I60)))</formula>
    </cfRule>
  </conditionalFormatting>
  <conditionalFormatting sqref="H5:H19">
    <cfRule type="cellIs" dxfId="4992" priority="61" stopIfTrue="1" operator="equal">
      <formula>"-"</formula>
    </cfRule>
    <cfRule type="containsText" dxfId="4991" priority="62" stopIfTrue="1" operator="containsText" text="leer">
      <formula>NOT(ISERROR(SEARCH("leer",H5)))</formula>
    </cfRule>
  </conditionalFormatting>
  <conditionalFormatting sqref="H5:H19">
    <cfRule type="cellIs" dxfId="4990" priority="60" stopIfTrue="1" operator="equal">
      <formula>"-"</formula>
    </cfRule>
  </conditionalFormatting>
  <conditionalFormatting sqref="H5:H19">
    <cfRule type="cellIs" dxfId="4989" priority="58" stopIfTrue="1" operator="equal">
      <formula>"-"</formula>
    </cfRule>
    <cfRule type="containsText" dxfId="4988" priority="59" stopIfTrue="1" operator="containsText" text="leer">
      <formula>NOT(ISERROR(SEARCH("leer",H5)))</formula>
    </cfRule>
  </conditionalFormatting>
  <conditionalFormatting sqref="H5:H19">
    <cfRule type="cellIs" dxfId="4987" priority="57" stopIfTrue="1" operator="equal">
      <formula>"-"</formula>
    </cfRule>
  </conditionalFormatting>
  <conditionalFormatting sqref="H23:H37">
    <cfRule type="cellIs" dxfId="4986" priority="55" stopIfTrue="1" operator="equal">
      <formula>"-"</formula>
    </cfRule>
    <cfRule type="containsText" dxfId="4985" priority="56" stopIfTrue="1" operator="containsText" text="leer">
      <formula>NOT(ISERROR(SEARCH("leer",H23)))</formula>
    </cfRule>
  </conditionalFormatting>
  <conditionalFormatting sqref="H23:H37">
    <cfRule type="cellIs" dxfId="4984" priority="54" stopIfTrue="1" operator="equal">
      <formula>"-"</formula>
    </cfRule>
  </conditionalFormatting>
  <conditionalFormatting sqref="H23:H37">
    <cfRule type="cellIs" dxfId="4983" priority="52" stopIfTrue="1" operator="equal">
      <formula>"-"</formula>
    </cfRule>
    <cfRule type="containsText" dxfId="4982" priority="53" stopIfTrue="1" operator="containsText" text="leer">
      <formula>NOT(ISERROR(SEARCH("leer",H23)))</formula>
    </cfRule>
  </conditionalFormatting>
  <conditionalFormatting sqref="H23:H37">
    <cfRule type="cellIs" dxfId="4981" priority="51" stopIfTrue="1" operator="equal">
      <formula>"-"</formula>
    </cfRule>
  </conditionalFormatting>
  <conditionalFormatting sqref="H42:H56">
    <cfRule type="cellIs" dxfId="4980" priority="49" stopIfTrue="1" operator="equal">
      <formula>"-"</formula>
    </cfRule>
    <cfRule type="containsText" dxfId="4979" priority="50" stopIfTrue="1" operator="containsText" text="leer">
      <formula>NOT(ISERROR(SEARCH("leer",H42)))</formula>
    </cfRule>
  </conditionalFormatting>
  <conditionalFormatting sqref="H42:H56">
    <cfRule type="cellIs" dxfId="4978" priority="48" stopIfTrue="1" operator="equal">
      <formula>"-"</formula>
    </cfRule>
  </conditionalFormatting>
  <conditionalFormatting sqref="H42:H56">
    <cfRule type="cellIs" dxfId="4977" priority="46" stopIfTrue="1" operator="equal">
      <formula>"-"</formula>
    </cfRule>
    <cfRule type="containsText" dxfId="4976" priority="47" stopIfTrue="1" operator="containsText" text="leer">
      <formula>NOT(ISERROR(SEARCH("leer",H42)))</formula>
    </cfRule>
  </conditionalFormatting>
  <conditionalFormatting sqref="H42:H56">
    <cfRule type="cellIs" dxfId="4975" priority="45" stopIfTrue="1" operator="equal">
      <formula>"-"</formula>
    </cfRule>
  </conditionalFormatting>
  <conditionalFormatting sqref="H60:H74">
    <cfRule type="cellIs" dxfId="4974" priority="43" stopIfTrue="1" operator="equal">
      <formula>"-"</formula>
    </cfRule>
    <cfRule type="containsText" dxfId="4973" priority="44" stopIfTrue="1" operator="containsText" text="leer">
      <formula>NOT(ISERROR(SEARCH("leer",H60)))</formula>
    </cfRule>
  </conditionalFormatting>
  <conditionalFormatting sqref="H60:H74">
    <cfRule type="cellIs" dxfId="4972" priority="42" stopIfTrue="1" operator="equal">
      <formula>"-"</formula>
    </cfRule>
  </conditionalFormatting>
  <conditionalFormatting sqref="H60:H74">
    <cfRule type="cellIs" dxfId="4971" priority="40" stopIfTrue="1" operator="equal">
      <formula>"-"</formula>
    </cfRule>
    <cfRule type="containsText" dxfId="4970" priority="41" stopIfTrue="1" operator="containsText" text="leer">
      <formula>NOT(ISERROR(SEARCH("leer",H60)))</formula>
    </cfRule>
  </conditionalFormatting>
  <conditionalFormatting sqref="H60:H74">
    <cfRule type="cellIs" dxfId="4969" priority="39" stopIfTrue="1" operator="equal">
      <formula>"-"</formula>
    </cfRule>
  </conditionalFormatting>
  <conditionalFormatting sqref="K40">
    <cfRule type="cellIs" dxfId="4968" priority="38" stopIfTrue="1" operator="equal">
      <formula>"-"</formula>
    </cfRule>
  </conditionalFormatting>
  <conditionalFormatting sqref="J40">
    <cfRule type="cellIs" dxfId="4967" priority="36" stopIfTrue="1" operator="equal">
      <formula>"-"</formula>
    </cfRule>
    <cfRule type="containsText" dxfId="4966" priority="37" stopIfTrue="1" operator="containsText" text="leer">
      <formula>NOT(ISERROR(SEARCH("leer",J40)))</formula>
    </cfRule>
  </conditionalFormatting>
  <conditionalFormatting sqref="J40">
    <cfRule type="cellIs" dxfId="4965" priority="34" stopIfTrue="1" operator="equal">
      <formula>"-"</formula>
    </cfRule>
    <cfRule type="containsText" dxfId="4964" priority="35" stopIfTrue="1" operator="containsText" text="leer">
      <formula>NOT(ISERROR(SEARCH("leer",J40)))</formula>
    </cfRule>
  </conditionalFormatting>
  <conditionalFormatting sqref="I40">
    <cfRule type="cellIs" dxfId="4963" priority="32" stopIfTrue="1" operator="equal">
      <formula>"-"</formula>
    </cfRule>
    <cfRule type="containsText" dxfId="4962" priority="33" stopIfTrue="1" operator="containsText" text="leer">
      <formula>NOT(ISERROR(SEARCH("leer",I40)))</formula>
    </cfRule>
  </conditionalFormatting>
  <conditionalFormatting sqref="I40">
    <cfRule type="cellIs" dxfId="4961" priority="30" stopIfTrue="1" operator="equal">
      <formula>"-"</formula>
    </cfRule>
    <cfRule type="containsText" dxfId="4960" priority="31" stopIfTrue="1" operator="containsText" text="leer">
      <formula>NOT(ISERROR(SEARCH("leer",I40)))</formula>
    </cfRule>
  </conditionalFormatting>
  <conditionalFormatting sqref="I40">
    <cfRule type="cellIs" dxfId="4959" priority="28" stopIfTrue="1" operator="equal">
      <formula>"-"</formula>
    </cfRule>
    <cfRule type="containsText" dxfId="4958" priority="29" stopIfTrue="1" operator="containsText" text="leer">
      <formula>NOT(ISERROR(SEARCH("leer",I40)))</formula>
    </cfRule>
  </conditionalFormatting>
  <conditionalFormatting sqref="I40">
    <cfRule type="cellIs" dxfId="4957" priority="26" stopIfTrue="1" operator="equal">
      <formula>"-"</formula>
    </cfRule>
    <cfRule type="containsText" dxfId="4956" priority="27" stopIfTrue="1" operator="containsText" text="leer">
      <formula>NOT(ISERROR(SEARCH("leer",I40)))</formula>
    </cfRule>
  </conditionalFormatting>
  <conditionalFormatting sqref="I40">
    <cfRule type="cellIs" dxfId="4955" priority="24" stopIfTrue="1" operator="equal">
      <formula>"-"</formula>
    </cfRule>
    <cfRule type="containsText" dxfId="4954" priority="25" stopIfTrue="1" operator="containsText" text="leer">
      <formula>NOT(ISERROR(SEARCH("leer",I40)))</formula>
    </cfRule>
  </conditionalFormatting>
  <conditionalFormatting sqref="I40">
    <cfRule type="cellIs" dxfId="4953" priority="22" stopIfTrue="1" operator="equal">
      <formula>"-"</formula>
    </cfRule>
    <cfRule type="containsText" dxfId="4952" priority="23" stopIfTrue="1" operator="containsText" text="leer">
      <formula>NOT(ISERROR(SEARCH("leer",I40)))</formula>
    </cfRule>
  </conditionalFormatting>
  <conditionalFormatting sqref="I40">
    <cfRule type="cellIs" dxfId="4951" priority="20" stopIfTrue="1" operator="equal">
      <formula>"-"</formula>
    </cfRule>
    <cfRule type="containsText" dxfId="4950" priority="21" stopIfTrue="1" operator="containsText" text="leer">
      <formula>NOT(ISERROR(SEARCH("leer",I40)))</formula>
    </cfRule>
  </conditionalFormatting>
  <conditionalFormatting sqref="K58">
    <cfRule type="cellIs" dxfId="4949" priority="19" stopIfTrue="1" operator="equal">
      <formula>"-"</formula>
    </cfRule>
  </conditionalFormatting>
  <conditionalFormatting sqref="J58">
    <cfRule type="cellIs" dxfId="4948" priority="17" stopIfTrue="1" operator="equal">
      <formula>"-"</formula>
    </cfRule>
    <cfRule type="containsText" dxfId="4947" priority="18" stopIfTrue="1" operator="containsText" text="leer">
      <formula>NOT(ISERROR(SEARCH("leer",J58)))</formula>
    </cfRule>
  </conditionalFormatting>
  <conditionalFormatting sqref="J58">
    <cfRule type="cellIs" dxfId="4946" priority="15" stopIfTrue="1" operator="equal">
      <formula>"-"</formula>
    </cfRule>
    <cfRule type="containsText" dxfId="4945" priority="16" stopIfTrue="1" operator="containsText" text="leer">
      <formula>NOT(ISERROR(SEARCH("leer",J58)))</formula>
    </cfRule>
  </conditionalFormatting>
  <conditionalFormatting sqref="I58">
    <cfRule type="cellIs" dxfId="4944" priority="13" stopIfTrue="1" operator="equal">
      <formula>"-"</formula>
    </cfRule>
    <cfRule type="containsText" dxfId="4943" priority="14" stopIfTrue="1" operator="containsText" text="leer">
      <formula>NOT(ISERROR(SEARCH("leer",I58)))</formula>
    </cfRule>
  </conditionalFormatting>
  <conditionalFormatting sqref="I58">
    <cfRule type="cellIs" dxfId="4942" priority="11" stopIfTrue="1" operator="equal">
      <formula>"-"</formula>
    </cfRule>
    <cfRule type="containsText" dxfId="4941" priority="12" stopIfTrue="1" operator="containsText" text="leer">
      <formula>NOT(ISERROR(SEARCH("leer",I58)))</formula>
    </cfRule>
  </conditionalFormatting>
  <conditionalFormatting sqref="I58">
    <cfRule type="cellIs" dxfId="4940" priority="9" stopIfTrue="1" operator="equal">
      <formula>"-"</formula>
    </cfRule>
    <cfRule type="containsText" dxfId="4939" priority="10" stopIfTrue="1" operator="containsText" text="leer">
      <formula>NOT(ISERROR(SEARCH("leer",I58)))</formula>
    </cfRule>
  </conditionalFormatting>
  <conditionalFormatting sqref="I58">
    <cfRule type="cellIs" dxfId="4938" priority="7" stopIfTrue="1" operator="equal">
      <formula>"-"</formula>
    </cfRule>
    <cfRule type="containsText" dxfId="4937" priority="8" stopIfTrue="1" operator="containsText" text="leer">
      <formula>NOT(ISERROR(SEARCH("leer",I58)))</formula>
    </cfRule>
  </conditionalFormatting>
  <conditionalFormatting sqref="I58">
    <cfRule type="cellIs" dxfId="4936" priority="5" stopIfTrue="1" operator="equal">
      <formula>"-"</formula>
    </cfRule>
    <cfRule type="containsText" dxfId="4935" priority="6" stopIfTrue="1" operator="containsText" text="leer">
      <formula>NOT(ISERROR(SEARCH("leer",I58)))</formula>
    </cfRule>
  </conditionalFormatting>
  <conditionalFormatting sqref="I58">
    <cfRule type="cellIs" dxfId="4934" priority="3" stopIfTrue="1" operator="equal">
      <formula>"-"</formula>
    </cfRule>
    <cfRule type="containsText" dxfId="4933" priority="4" stopIfTrue="1" operator="containsText" text="leer">
      <formula>NOT(ISERROR(SEARCH("leer",I58)))</formula>
    </cfRule>
  </conditionalFormatting>
  <conditionalFormatting sqref="I58">
    <cfRule type="cellIs" dxfId="4932" priority="1" stopIfTrue="1" operator="equal">
      <formula>"-"</formula>
    </cfRule>
    <cfRule type="containsText" dxfId="4931" priority="2" stopIfTrue="1" operator="containsText" text="leer">
      <formula>NOT(ISERROR(SEARCH("leer",I58)))</formula>
    </cfRule>
  </conditionalFormatting>
  <hyperlinks>
    <hyperlink ref="A1" location="Index!A1" display="zurück"/>
  </hyperlinks>
  <pageMargins left="0.79000000000000015" right="0.79000000000000015" top="0.98" bottom="0.98" header="0.51" footer="0.51"/>
  <pageSetup paperSize="9" scale="58" orientation="portrait" horizontalDpi="1200" verticalDpi="1200" r:id="rId1"/>
  <customProperties>
    <customPr name="_pios_id" r:id="rId2"/>
  </customPropertie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4"/>
  <sheetViews>
    <sheetView showRuler="0" zoomScaleNormal="100" workbookViewId="0"/>
  </sheetViews>
  <sheetFormatPr baseColWidth="10" defaultColWidth="11.42578125" defaultRowHeight="12.75"/>
  <cols>
    <col min="1" max="1" width="47.42578125" customWidth="1"/>
    <col min="2" max="2" width="15.42578125" bestFit="1" customWidth="1"/>
    <col min="3" max="3" width="9.7109375" customWidth="1"/>
    <col min="4" max="5" width="12.28515625" style="8" customWidth="1"/>
    <col min="6" max="8" width="11.42578125" style="8" customWidth="1"/>
  </cols>
  <sheetData>
    <row r="1" spans="1:17" s="5" customFormat="1">
      <c r="A1" s="90" t="s">
        <v>635</v>
      </c>
    </row>
    <row r="2" spans="1:17" s="5" customFormat="1">
      <c r="A2" s="90"/>
    </row>
    <row r="3" spans="1:17">
      <c r="A3" s="2" t="s">
        <v>636</v>
      </c>
      <c r="C3" t="s">
        <v>637</v>
      </c>
      <c r="D3" s="5" t="s">
        <v>638</v>
      </c>
      <c r="E3" s="6">
        <v>2004</v>
      </c>
      <c r="F3" s="6">
        <v>2005</v>
      </c>
      <c r="G3" s="6">
        <v>2006</v>
      </c>
      <c r="H3" s="6">
        <v>2007</v>
      </c>
      <c r="I3" s="6">
        <v>2008</v>
      </c>
      <c r="J3" s="6">
        <v>2009</v>
      </c>
      <c r="K3" s="6">
        <v>2010</v>
      </c>
      <c r="L3" s="6">
        <v>2011</v>
      </c>
      <c r="M3" s="6">
        <v>2012</v>
      </c>
      <c r="N3" s="6">
        <v>2013</v>
      </c>
      <c r="O3" s="4">
        <v>2014</v>
      </c>
      <c r="P3" s="4">
        <v>2015</v>
      </c>
      <c r="Q3" s="352">
        <v>2016</v>
      </c>
    </row>
    <row r="4" spans="1:17">
      <c r="A4" s="2"/>
      <c r="C4" s="3"/>
      <c r="E4" s="6"/>
      <c r="F4" s="6"/>
      <c r="G4" s="6"/>
      <c r="H4" s="6"/>
      <c r="I4" s="6"/>
      <c r="J4" s="6"/>
      <c r="K4" s="3"/>
      <c r="L4" s="3"/>
      <c r="M4" s="8"/>
      <c r="N4" s="8"/>
      <c r="O4" s="8"/>
      <c r="P4" s="8"/>
      <c r="Q4" s="351"/>
    </row>
    <row r="5" spans="1:17">
      <c r="A5" s="4" t="s">
        <v>639</v>
      </c>
      <c r="C5" s="67"/>
      <c r="E5" s="22"/>
      <c r="F5" s="4"/>
      <c r="G5" s="22"/>
      <c r="H5" s="4"/>
      <c r="I5" s="22"/>
      <c r="J5" s="22"/>
      <c r="K5" s="67"/>
      <c r="L5" s="67"/>
      <c r="M5" s="8"/>
      <c r="N5" s="8"/>
      <c r="O5" s="8"/>
      <c r="P5" s="8"/>
      <c r="Q5" s="351"/>
    </row>
    <row r="6" spans="1:17">
      <c r="A6" s="27" t="s">
        <v>640</v>
      </c>
      <c r="B6" t="s">
        <v>641</v>
      </c>
      <c r="C6" s="27">
        <v>1</v>
      </c>
      <c r="E6" s="86">
        <v>97.4</v>
      </c>
      <c r="F6" s="86">
        <v>97.7</v>
      </c>
      <c r="G6" s="86">
        <v>98</v>
      </c>
      <c r="H6" s="86">
        <v>97.1</v>
      </c>
      <c r="I6" s="86">
        <v>95.9</v>
      </c>
      <c r="J6" s="87">
        <v>97.7</v>
      </c>
      <c r="K6" s="67">
        <v>97.2</v>
      </c>
      <c r="L6" s="67">
        <v>97.5</v>
      </c>
      <c r="M6" s="185">
        <v>97.9</v>
      </c>
      <c r="N6" s="8">
        <v>97.6</v>
      </c>
      <c r="O6" s="8">
        <v>97.7</v>
      </c>
      <c r="P6" s="8">
        <v>97.8</v>
      </c>
      <c r="Q6" s="395">
        <v>98</v>
      </c>
    </row>
    <row r="7" spans="1:17">
      <c r="A7" s="27" t="s">
        <v>642</v>
      </c>
      <c r="B7" t="s">
        <v>643</v>
      </c>
      <c r="C7" s="27">
        <v>1</v>
      </c>
      <c r="E7" s="86">
        <v>97.4</v>
      </c>
      <c r="F7" s="86">
        <v>98.2</v>
      </c>
      <c r="G7" s="86">
        <v>98.3</v>
      </c>
      <c r="H7" s="87">
        <v>96.7</v>
      </c>
      <c r="I7" s="86">
        <v>95.9</v>
      </c>
      <c r="J7" s="87">
        <v>98.4</v>
      </c>
      <c r="K7" s="67">
        <v>98.5</v>
      </c>
      <c r="L7" s="67">
        <v>99.3</v>
      </c>
      <c r="M7" s="185">
        <v>98.8</v>
      </c>
      <c r="N7" s="8">
        <v>98.8</v>
      </c>
      <c r="O7" s="25">
        <v>99</v>
      </c>
      <c r="P7" s="8">
        <v>98.9</v>
      </c>
      <c r="Q7" s="395">
        <v>98.9</v>
      </c>
    </row>
    <row r="8" spans="1:17">
      <c r="A8" s="27"/>
      <c r="C8" s="27"/>
      <c r="E8" s="86"/>
      <c r="F8" s="86"/>
      <c r="G8" s="86"/>
      <c r="H8" s="87"/>
      <c r="I8" s="86"/>
      <c r="J8" s="87"/>
      <c r="K8" s="27"/>
      <c r="L8" s="27"/>
      <c r="M8" s="8"/>
      <c r="N8" s="8"/>
      <c r="O8" s="8"/>
      <c r="P8" s="8"/>
      <c r="Q8" s="395"/>
    </row>
    <row r="9" spans="1:17">
      <c r="A9" s="4" t="s">
        <v>644</v>
      </c>
      <c r="C9" s="27"/>
      <c r="E9" s="86"/>
      <c r="F9" s="86"/>
      <c r="G9" s="86"/>
      <c r="H9" s="87"/>
      <c r="I9" s="86"/>
      <c r="J9" s="87"/>
      <c r="K9" s="27"/>
      <c r="L9" s="27"/>
      <c r="M9" s="8"/>
      <c r="N9" s="8"/>
      <c r="O9" s="8"/>
      <c r="P9" s="8"/>
      <c r="Q9" s="395"/>
    </row>
    <row r="10" spans="1:17">
      <c r="A10" s="216" t="s">
        <v>645</v>
      </c>
      <c r="B10" s="216" t="s">
        <v>646</v>
      </c>
      <c r="C10" s="216">
        <v>2</v>
      </c>
      <c r="D10" s="216"/>
      <c r="E10" s="86">
        <v>95.8</v>
      </c>
      <c r="F10" s="86">
        <v>97.4</v>
      </c>
      <c r="G10" s="86">
        <v>97.3</v>
      </c>
      <c r="H10" s="87">
        <v>97.6</v>
      </c>
      <c r="I10" s="86">
        <v>98</v>
      </c>
      <c r="J10" s="87">
        <v>97.8</v>
      </c>
      <c r="K10" s="67">
        <v>97.7</v>
      </c>
      <c r="L10" s="67">
        <v>97.4</v>
      </c>
      <c r="M10" s="185">
        <v>97.7</v>
      </c>
      <c r="N10" s="67">
        <v>97.3</v>
      </c>
      <c r="O10" s="67">
        <v>97.4</v>
      </c>
      <c r="P10" s="67">
        <v>97.5</v>
      </c>
      <c r="Q10" s="395">
        <v>98.1</v>
      </c>
    </row>
    <row r="11" spans="1:17">
      <c r="A11" s="216" t="s">
        <v>647</v>
      </c>
      <c r="B11" s="216" t="s">
        <v>648</v>
      </c>
      <c r="C11" s="216">
        <v>2</v>
      </c>
      <c r="D11" s="216"/>
      <c r="E11" s="86">
        <v>97.7</v>
      </c>
      <c r="F11" s="86">
        <v>97.7</v>
      </c>
      <c r="G11" s="86">
        <v>97.6</v>
      </c>
      <c r="H11" s="87">
        <v>97.5</v>
      </c>
      <c r="I11" s="86">
        <v>98.7</v>
      </c>
      <c r="J11" s="87">
        <v>98.1</v>
      </c>
      <c r="K11" s="67">
        <v>97.5</v>
      </c>
      <c r="L11" s="67">
        <v>97.7</v>
      </c>
      <c r="M11" s="185">
        <v>97.9</v>
      </c>
      <c r="N11" s="8">
        <v>97.7</v>
      </c>
      <c r="O11" s="8">
        <v>97.5</v>
      </c>
      <c r="P11" s="8">
        <v>97.5</v>
      </c>
      <c r="Q11" s="395">
        <v>97.2</v>
      </c>
    </row>
    <row r="12" spans="1:17">
      <c r="A12" s="5"/>
      <c r="B12" s="5"/>
      <c r="C12" s="5"/>
      <c r="I12" s="5"/>
      <c r="J12" s="5"/>
      <c r="K12" s="5"/>
      <c r="L12" s="5"/>
      <c r="M12" s="5"/>
      <c r="N12" s="5"/>
      <c r="O12" s="5"/>
      <c r="P12" s="5"/>
      <c r="Q12" s="5"/>
    </row>
    <row r="13" spans="1:17">
      <c r="A13" s="5"/>
      <c r="B13" s="5"/>
      <c r="C13" s="5"/>
      <c r="I13" s="5"/>
      <c r="J13" s="5"/>
      <c r="K13" s="5"/>
      <c r="L13" s="5"/>
      <c r="M13" s="5"/>
      <c r="N13" s="5"/>
      <c r="O13" s="5"/>
      <c r="P13" s="5"/>
      <c r="Q13" s="5"/>
    </row>
    <row r="14" spans="1:17">
      <c r="A14" s="473" t="s">
        <v>649</v>
      </c>
      <c r="B14" s="473"/>
      <c r="C14" s="473"/>
      <c r="D14" s="473"/>
      <c r="E14" s="473"/>
      <c r="F14" s="473"/>
      <c r="G14" s="473"/>
      <c r="H14" s="473"/>
      <c r="I14" s="473"/>
      <c r="J14" s="473"/>
      <c r="K14" s="473"/>
      <c r="L14" s="473"/>
      <c r="M14" s="473"/>
      <c r="N14" s="473"/>
      <c r="O14" s="473"/>
      <c r="P14" s="473"/>
      <c r="Q14" s="473"/>
    </row>
    <row r="15" spans="1:17">
      <c r="A15" s="216"/>
      <c r="B15" s="213"/>
      <c r="C15" s="205"/>
    </row>
    <row r="16" spans="1:17">
      <c r="A16" s="72"/>
    </row>
    <row r="23" spans="1:15">
      <c r="A23" s="2"/>
      <c r="C23" s="3"/>
      <c r="I23" s="3"/>
      <c r="J23" s="3"/>
      <c r="K23" s="3"/>
      <c r="L23" s="3"/>
    </row>
    <row r="25" spans="1:15">
      <c r="A25" s="2"/>
      <c r="C25" s="3"/>
      <c r="I25" s="3"/>
      <c r="J25" s="3"/>
      <c r="K25" s="3"/>
      <c r="L25" s="3"/>
      <c r="M25" s="3"/>
      <c r="N25" s="3"/>
      <c r="O25" s="3"/>
    </row>
    <row r="26" spans="1:15">
      <c r="C26" s="3"/>
      <c r="I26" s="3"/>
      <c r="J26" s="3"/>
      <c r="K26" s="3"/>
      <c r="L26" s="3"/>
      <c r="M26" s="3"/>
      <c r="N26" s="3"/>
      <c r="O26" s="3"/>
    </row>
    <row r="27" spans="1:15">
      <c r="A27" s="1"/>
      <c r="C27" s="3"/>
      <c r="I27" s="3"/>
      <c r="J27" s="3"/>
      <c r="K27" s="3"/>
      <c r="L27" s="3"/>
      <c r="M27" s="3"/>
      <c r="N27" s="3"/>
      <c r="O27" s="3"/>
    </row>
    <row r="28" spans="1:15">
      <c r="C28" s="3"/>
      <c r="I28" s="3"/>
      <c r="J28" s="3"/>
      <c r="K28" s="3"/>
      <c r="L28" s="3"/>
      <c r="M28" s="3"/>
      <c r="N28" s="3"/>
      <c r="O28" s="3"/>
    </row>
    <row r="29" spans="1:15">
      <c r="C29" s="3"/>
      <c r="I29" s="3"/>
      <c r="J29" s="3"/>
      <c r="K29" s="3"/>
      <c r="L29" s="3"/>
      <c r="M29" s="3"/>
      <c r="N29" s="3"/>
      <c r="O29" s="3"/>
    </row>
    <row r="32" spans="1:15">
      <c r="C32" s="6"/>
      <c r="D32" s="6"/>
      <c r="E32" s="22"/>
      <c r="F32" s="86"/>
      <c r="G32" s="86"/>
      <c r="H32" s="86"/>
      <c r="I32" s="86"/>
      <c r="J32" s="86"/>
      <c r="K32" s="86"/>
      <c r="N32" s="8"/>
      <c r="O32" s="8"/>
    </row>
    <row r="33" spans="1:15">
      <c r="C33" s="6"/>
      <c r="D33" s="6"/>
      <c r="E33" s="4"/>
      <c r="F33" s="86"/>
      <c r="G33" s="86"/>
      <c r="H33" s="86"/>
      <c r="I33" s="86"/>
      <c r="J33" s="86"/>
      <c r="K33" s="86"/>
      <c r="M33" s="3"/>
      <c r="N33" s="3"/>
      <c r="O33" s="3"/>
    </row>
    <row r="34" spans="1:15">
      <c r="C34" s="6"/>
      <c r="D34" s="6"/>
      <c r="E34" s="22"/>
      <c r="F34" s="86"/>
      <c r="G34" s="86"/>
      <c r="H34" s="86"/>
      <c r="I34" s="86"/>
      <c r="J34" s="86"/>
      <c r="K34" s="86"/>
      <c r="M34" s="3"/>
      <c r="N34" s="80"/>
      <c r="O34" s="3"/>
    </row>
    <row r="35" spans="1:15">
      <c r="C35" s="6"/>
      <c r="D35" s="6"/>
      <c r="E35" s="4"/>
      <c r="F35" s="86"/>
      <c r="G35" s="87"/>
      <c r="H35" s="87"/>
      <c r="I35" s="87"/>
      <c r="J35" s="87"/>
      <c r="K35" s="87"/>
      <c r="M35" s="3"/>
      <c r="N35" s="3"/>
      <c r="O35" s="3"/>
    </row>
    <row r="36" spans="1:15">
      <c r="C36" s="6"/>
      <c r="D36" s="6"/>
      <c r="E36" s="22"/>
      <c r="F36" s="86"/>
      <c r="G36" s="86"/>
      <c r="H36" s="86"/>
      <c r="I36" s="86"/>
      <c r="J36" s="86"/>
      <c r="K36" s="86"/>
      <c r="M36" s="3"/>
      <c r="N36" s="3"/>
      <c r="O36" s="3"/>
    </row>
    <row r="37" spans="1:15">
      <c r="C37" s="6"/>
      <c r="D37" s="6"/>
      <c r="E37" s="22"/>
      <c r="F37" s="82"/>
      <c r="G37" s="82"/>
      <c r="H37" s="87"/>
      <c r="I37" s="87"/>
      <c r="J37" s="82"/>
      <c r="K37" s="82"/>
      <c r="L37" s="3"/>
      <c r="M37" s="3"/>
      <c r="N37" s="136"/>
      <c r="O37" s="117"/>
    </row>
    <row r="38" spans="1:15">
      <c r="C38" s="6"/>
      <c r="D38" s="3"/>
      <c r="E38" s="67"/>
      <c r="F38" s="67"/>
      <c r="G38" s="67"/>
      <c r="H38" s="27"/>
      <c r="I38" s="27"/>
      <c r="J38" s="67"/>
      <c r="K38" s="67"/>
      <c r="M38" s="3"/>
      <c r="N38" s="67"/>
      <c r="O38" s="67"/>
    </row>
    <row r="39" spans="1:15">
      <c r="C39" s="6"/>
      <c r="D39" s="3"/>
      <c r="E39" s="67"/>
      <c r="F39" s="67"/>
      <c r="G39" s="67"/>
      <c r="H39" s="27"/>
      <c r="I39" s="27"/>
      <c r="J39" s="67"/>
      <c r="K39" s="67"/>
      <c r="M39" s="3"/>
      <c r="N39" s="67"/>
      <c r="O39" s="67"/>
    </row>
    <row r="40" spans="1:15">
      <c r="A40" s="2"/>
      <c r="C40" s="6"/>
      <c r="F40" s="185"/>
      <c r="G40" s="185"/>
      <c r="I40" s="8"/>
      <c r="J40" s="185"/>
      <c r="K40" s="185"/>
      <c r="L40" s="8"/>
      <c r="M40" s="8"/>
      <c r="N40" s="185"/>
      <c r="O40" s="185"/>
    </row>
    <row r="41" spans="1:15">
      <c r="C41" s="6"/>
      <c r="I41" s="8"/>
      <c r="J41" s="67"/>
      <c r="K41" s="8"/>
      <c r="L41" s="8"/>
      <c r="M41" s="8"/>
      <c r="N41" s="67"/>
      <c r="O41" s="67"/>
    </row>
    <row r="42" spans="1:15">
      <c r="A42" s="1"/>
      <c r="C42" s="4"/>
      <c r="G42" s="25"/>
      <c r="I42" s="8"/>
      <c r="J42" s="67"/>
      <c r="K42" s="8"/>
      <c r="L42" s="8"/>
      <c r="M42" s="8"/>
      <c r="N42" s="67"/>
      <c r="O42" s="67"/>
    </row>
    <row r="43" spans="1:15">
      <c r="C43" s="4"/>
      <c r="I43" s="8"/>
      <c r="J43" s="67"/>
      <c r="K43" s="8"/>
      <c r="L43" s="8"/>
      <c r="M43" s="8"/>
      <c r="N43" s="8"/>
      <c r="O43" s="8"/>
    </row>
    <row r="50" spans="1:15">
      <c r="O50" s="3"/>
    </row>
    <row r="51" spans="1:15">
      <c r="A51" s="2"/>
      <c r="O51" s="3"/>
    </row>
    <row r="52" spans="1:15">
      <c r="A52" s="53"/>
      <c r="O52" s="3"/>
    </row>
    <row r="53" spans="1:15">
      <c r="O53" s="3"/>
    </row>
    <row r="54" spans="1:15">
      <c r="A54" s="52"/>
      <c r="B54" s="52"/>
      <c r="O54" s="52"/>
    </row>
  </sheetData>
  <mergeCells count="1">
    <mergeCell ref="A14:Q14"/>
  </mergeCells>
  <phoneticPr fontId="17" type="noConversion"/>
  <conditionalFormatting sqref="F38:O38">
    <cfRule type="cellIs" dxfId="4930" priority="165" stopIfTrue="1" operator="equal">
      <formula>"-"</formula>
    </cfRule>
  </conditionalFormatting>
  <conditionalFormatting sqref="N43:O43">
    <cfRule type="cellIs" dxfId="4929" priority="164" stopIfTrue="1" operator="equal">
      <formula>"-"</formula>
    </cfRule>
  </conditionalFormatting>
  <conditionalFormatting sqref="F37:G37">
    <cfRule type="cellIs" dxfId="4928" priority="162" stopIfTrue="1" operator="equal">
      <formula>"-"</formula>
    </cfRule>
    <cfRule type="containsText" dxfId="4927" priority="163" stopIfTrue="1" operator="containsText" text="leer">
      <formula>NOT(ISERROR(SEARCH("leer",F37)))</formula>
    </cfRule>
  </conditionalFormatting>
  <conditionalFormatting sqref="J37:K37">
    <cfRule type="cellIs" dxfId="4926" priority="160" stopIfTrue="1" operator="equal">
      <formula>"-"</formula>
    </cfRule>
    <cfRule type="containsText" dxfId="4925" priority="161" stopIfTrue="1" operator="containsText" text="leer">
      <formula>NOT(ISERROR(SEARCH("leer",J37)))</formula>
    </cfRule>
  </conditionalFormatting>
  <conditionalFormatting sqref="N37:O37">
    <cfRule type="cellIs" dxfId="4924" priority="158" stopIfTrue="1" operator="equal">
      <formula>"-"</formula>
    </cfRule>
    <cfRule type="containsText" dxfId="4923" priority="159" stopIfTrue="1" operator="containsText" text="leer">
      <formula>NOT(ISERROR(SEARCH("leer",N37)))</formula>
    </cfRule>
  </conditionalFormatting>
  <conditionalFormatting sqref="F36:G36">
    <cfRule type="cellIs" dxfId="4922" priority="156" stopIfTrue="1" operator="equal">
      <formula>"-"</formula>
    </cfRule>
    <cfRule type="containsText" dxfId="4921" priority="157" stopIfTrue="1" operator="containsText" text="leer">
      <formula>NOT(ISERROR(SEARCH("leer",F36)))</formula>
    </cfRule>
  </conditionalFormatting>
  <conditionalFormatting sqref="J36:K36">
    <cfRule type="cellIs" dxfId="4920" priority="154" stopIfTrue="1" operator="equal">
      <formula>"-"</formula>
    </cfRule>
    <cfRule type="containsText" dxfId="4919" priority="155" stopIfTrue="1" operator="containsText" text="leer">
      <formula>NOT(ISERROR(SEARCH("leer",J36)))</formula>
    </cfRule>
  </conditionalFormatting>
  <conditionalFormatting sqref="N36:O36">
    <cfRule type="cellIs" dxfId="4918" priority="152" stopIfTrue="1" operator="equal">
      <formula>"-"</formula>
    </cfRule>
    <cfRule type="containsText" dxfId="4917" priority="153" stopIfTrue="1" operator="containsText" text="leer">
      <formula>NOT(ISERROR(SEARCH("leer",N36)))</formula>
    </cfRule>
  </conditionalFormatting>
  <conditionalFormatting sqref="F36:G36">
    <cfRule type="cellIs" dxfId="4916" priority="150" stopIfTrue="1" operator="equal">
      <formula>"-"</formula>
    </cfRule>
    <cfRule type="containsText" dxfId="4915" priority="151" stopIfTrue="1" operator="containsText" text="leer">
      <formula>NOT(ISERROR(SEARCH("leer",F36)))</formula>
    </cfRule>
  </conditionalFormatting>
  <conditionalFormatting sqref="F36:G36">
    <cfRule type="cellIs" dxfId="4914" priority="148" stopIfTrue="1" operator="equal">
      <formula>"-"</formula>
    </cfRule>
    <cfRule type="containsText" dxfId="4913" priority="149" stopIfTrue="1" operator="containsText" text="leer">
      <formula>NOT(ISERROR(SEARCH("leer",F36)))</formula>
    </cfRule>
  </conditionalFormatting>
  <conditionalFormatting sqref="F36:G36">
    <cfRule type="cellIs" dxfId="4912" priority="146" stopIfTrue="1" operator="equal">
      <formula>"-"</formula>
    </cfRule>
    <cfRule type="containsText" dxfId="4911" priority="147" stopIfTrue="1" operator="containsText" text="leer">
      <formula>NOT(ISERROR(SEARCH("leer",F36)))</formula>
    </cfRule>
  </conditionalFormatting>
  <conditionalFormatting sqref="F36:G36">
    <cfRule type="cellIs" dxfId="4910" priority="144" stopIfTrue="1" operator="equal">
      <formula>"-"</formula>
    </cfRule>
    <cfRule type="containsText" dxfId="4909" priority="145" stopIfTrue="1" operator="containsText" text="leer">
      <formula>NOT(ISERROR(SEARCH("leer",F36)))</formula>
    </cfRule>
  </conditionalFormatting>
  <conditionalFormatting sqref="F36:G36">
    <cfRule type="cellIs" dxfId="4908" priority="142" stopIfTrue="1" operator="equal">
      <formula>"-"</formula>
    </cfRule>
    <cfRule type="containsText" dxfId="4907" priority="143" stopIfTrue="1" operator="containsText" text="leer">
      <formula>NOT(ISERROR(SEARCH("leer",F36)))</formula>
    </cfRule>
  </conditionalFormatting>
  <conditionalFormatting sqref="J36:K36">
    <cfRule type="cellIs" dxfId="4906" priority="140" stopIfTrue="1" operator="equal">
      <formula>"-"</formula>
    </cfRule>
    <cfRule type="containsText" dxfId="4905" priority="141" stopIfTrue="1" operator="containsText" text="leer">
      <formula>NOT(ISERROR(SEARCH("leer",J36)))</formula>
    </cfRule>
  </conditionalFormatting>
  <conditionalFormatting sqref="J36:K36">
    <cfRule type="cellIs" dxfId="4904" priority="138" stopIfTrue="1" operator="equal">
      <formula>"-"</formula>
    </cfRule>
    <cfRule type="containsText" dxfId="4903" priority="139" stopIfTrue="1" operator="containsText" text="leer">
      <formula>NOT(ISERROR(SEARCH("leer",J36)))</formula>
    </cfRule>
  </conditionalFormatting>
  <conditionalFormatting sqref="J36:K36">
    <cfRule type="cellIs" dxfId="4902" priority="136" stopIfTrue="1" operator="equal">
      <formula>"-"</formula>
    </cfRule>
    <cfRule type="containsText" dxfId="4901" priority="137" stopIfTrue="1" operator="containsText" text="leer">
      <formula>NOT(ISERROR(SEARCH("leer",J36)))</formula>
    </cfRule>
  </conditionalFormatting>
  <conditionalFormatting sqref="J36:K36">
    <cfRule type="cellIs" dxfId="4900" priority="134" stopIfTrue="1" operator="equal">
      <formula>"-"</formula>
    </cfRule>
    <cfRule type="containsText" dxfId="4899" priority="135" stopIfTrue="1" operator="containsText" text="leer">
      <formula>NOT(ISERROR(SEARCH("leer",J36)))</formula>
    </cfRule>
  </conditionalFormatting>
  <conditionalFormatting sqref="J36:K36">
    <cfRule type="cellIs" dxfId="4898" priority="132" stopIfTrue="1" operator="equal">
      <formula>"-"</formula>
    </cfRule>
    <cfRule type="containsText" dxfId="4897" priority="133" stopIfTrue="1" operator="containsText" text="leer">
      <formula>NOT(ISERROR(SEARCH("leer",J36)))</formula>
    </cfRule>
  </conditionalFormatting>
  <conditionalFormatting sqref="N36:O36">
    <cfRule type="cellIs" dxfId="4896" priority="130" stopIfTrue="1" operator="equal">
      <formula>"-"</formula>
    </cfRule>
    <cfRule type="containsText" dxfId="4895" priority="131" stopIfTrue="1" operator="containsText" text="leer">
      <formula>NOT(ISERROR(SEARCH("leer",N36)))</formula>
    </cfRule>
  </conditionalFormatting>
  <conditionalFormatting sqref="N36:O36">
    <cfRule type="cellIs" dxfId="4894" priority="128" stopIfTrue="1" operator="equal">
      <formula>"-"</formula>
    </cfRule>
    <cfRule type="containsText" dxfId="4893" priority="129" stopIfTrue="1" operator="containsText" text="leer">
      <formula>NOT(ISERROR(SEARCH("leer",N36)))</formula>
    </cfRule>
  </conditionalFormatting>
  <conditionalFormatting sqref="N36:O36">
    <cfRule type="cellIs" dxfId="4892" priority="126" stopIfTrue="1" operator="equal">
      <formula>"-"</formula>
    </cfRule>
    <cfRule type="containsText" dxfId="4891" priority="127" stopIfTrue="1" operator="containsText" text="leer">
      <formula>NOT(ISERROR(SEARCH("leer",N36)))</formula>
    </cfRule>
  </conditionalFormatting>
  <conditionalFormatting sqref="N36:O36">
    <cfRule type="cellIs" dxfId="4890" priority="124" stopIfTrue="1" operator="equal">
      <formula>"-"</formula>
    </cfRule>
    <cfRule type="containsText" dxfId="4889" priority="125" stopIfTrue="1" operator="containsText" text="leer">
      <formula>NOT(ISERROR(SEARCH("leer",N36)))</formula>
    </cfRule>
  </conditionalFormatting>
  <conditionalFormatting sqref="N36:O36">
    <cfRule type="cellIs" dxfId="4888" priority="122" stopIfTrue="1" operator="equal">
      <formula>"-"</formula>
    </cfRule>
    <cfRule type="containsText" dxfId="4887" priority="123" stopIfTrue="1" operator="containsText" text="leer">
      <formula>NOT(ISERROR(SEARCH("leer",N36)))</formula>
    </cfRule>
  </conditionalFormatting>
  <conditionalFormatting sqref="F35:G35">
    <cfRule type="cellIs" dxfId="4886" priority="120" stopIfTrue="1" operator="equal">
      <formula>"-"</formula>
    </cfRule>
    <cfRule type="containsText" dxfId="4885" priority="121" stopIfTrue="1" operator="containsText" text="leer">
      <formula>NOT(ISERROR(SEARCH("leer",F35)))</formula>
    </cfRule>
  </conditionalFormatting>
  <conditionalFormatting sqref="F35:G35">
    <cfRule type="cellIs" dxfId="4884" priority="119" stopIfTrue="1" operator="equal">
      <formula>"-"</formula>
    </cfRule>
  </conditionalFormatting>
  <conditionalFormatting sqref="F35:G35">
    <cfRule type="cellIs" dxfId="4883" priority="117" stopIfTrue="1" operator="equal">
      <formula>"-"</formula>
    </cfRule>
    <cfRule type="containsText" dxfId="4882" priority="118" stopIfTrue="1" operator="containsText" text="leer">
      <formula>NOT(ISERROR(SEARCH("leer",F35)))</formula>
    </cfRule>
  </conditionalFormatting>
  <conditionalFormatting sqref="F35:G35">
    <cfRule type="cellIs" dxfId="4881" priority="116" stopIfTrue="1" operator="equal">
      <formula>"-"</formula>
    </cfRule>
  </conditionalFormatting>
  <conditionalFormatting sqref="J35:K35">
    <cfRule type="cellIs" dxfId="4880" priority="114" stopIfTrue="1" operator="equal">
      <formula>"-"</formula>
    </cfRule>
    <cfRule type="containsText" dxfId="4879" priority="115" stopIfTrue="1" operator="containsText" text="leer">
      <formula>NOT(ISERROR(SEARCH("leer",J35)))</formula>
    </cfRule>
  </conditionalFormatting>
  <conditionalFormatting sqref="J35:K35">
    <cfRule type="cellIs" dxfId="4878" priority="113" stopIfTrue="1" operator="equal">
      <formula>"-"</formula>
    </cfRule>
  </conditionalFormatting>
  <conditionalFormatting sqref="J35:K35">
    <cfRule type="cellIs" dxfId="4877" priority="111" stopIfTrue="1" operator="equal">
      <formula>"-"</formula>
    </cfRule>
    <cfRule type="containsText" dxfId="4876" priority="112" stopIfTrue="1" operator="containsText" text="leer">
      <formula>NOT(ISERROR(SEARCH("leer",J35)))</formula>
    </cfRule>
  </conditionalFormatting>
  <conditionalFormatting sqref="J35:K35">
    <cfRule type="cellIs" dxfId="4875" priority="110" stopIfTrue="1" operator="equal">
      <formula>"-"</formula>
    </cfRule>
  </conditionalFormatting>
  <conditionalFormatting sqref="N35:O35">
    <cfRule type="cellIs" dxfId="4874" priority="108" stopIfTrue="1" operator="equal">
      <formula>"-"</formula>
    </cfRule>
    <cfRule type="containsText" dxfId="4873" priority="109" stopIfTrue="1" operator="containsText" text="leer">
      <formula>NOT(ISERROR(SEARCH("leer",N35)))</formula>
    </cfRule>
  </conditionalFormatting>
  <conditionalFormatting sqref="N35:O35">
    <cfRule type="cellIs" dxfId="4872" priority="107" stopIfTrue="1" operator="equal">
      <formula>"-"</formula>
    </cfRule>
  </conditionalFormatting>
  <conditionalFormatting sqref="N35:O35">
    <cfRule type="cellIs" dxfId="4871" priority="105" stopIfTrue="1" operator="equal">
      <formula>"-"</formula>
    </cfRule>
    <cfRule type="containsText" dxfId="4870" priority="106" stopIfTrue="1" operator="containsText" text="leer">
      <formula>NOT(ISERROR(SEARCH("leer",N35)))</formula>
    </cfRule>
  </conditionalFormatting>
  <conditionalFormatting sqref="N35:O35">
    <cfRule type="cellIs" dxfId="4869" priority="104" stopIfTrue="1" operator="equal">
      <formula>"-"</formula>
    </cfRule>
  </conditionalFormatting>
  <conditionalFormatting sqref="J6:J7">
    <cfRule type="cellIs" dxfId="4868" priority="39" stopIfTrue="1" operator="equal">
      <formula>"-"</formula>
    </cfRule>
    <cfRule type="containsText" dxfId="4867" priority="40" stopIfTrue="1" operator="containsText" text="leer">
      <formula>NOT(ISERROR(SEARCH("leer",J6)))</formula>
    </cfRule>
  </conditionalFormatting>
  <conditionalFormatting sqref="I10:I11">
    <cfRule type="cellIs" dxfId="4866" priority="17" stopIfTrue="1" operator="equal">
      <formula>"-"</formula>
    </cfRule>
    <cfRule type="containsText" dxfId="4865" priority="18" stopIfTrue="1" operator="containsText" text="leer">
      <formula>NOT(ISERROR(SEARCH("leer",I10)))</formula>
    </cfRule>
  </conditionalFormatting>
  <conditionalFormatting sqref="K6:K11">
    <cfRule type="cellIs" dxfId="4864" priority="41" stopIfTrue="1" operator="equal">
      <formula>"-"</formula>
    </cfRule>
  </conditionalFormatting>
  <conditionalFormatting sqref="J10:J11">
    <cfRule type="cellIs" dxfId="4863" priority="37" stopIfTrue="1" operator="equal">
      <formula>"-"</formula>
    </cfRule>
    <cfRule type="containsText" dxfId="4862" priority="38" stopIfTrue="1" operator="containsText" text="leer">
      <formula>NOT(ISERROR(SEARCH("leer",J10)))</formula>
    </cfRule>
  </conditionalFormatting>
  <conditionalFormatting sqref="I6:I7">
    <cfRule type="cellIs" dxfId="4861" priority="35" stopIfTrue="1" operator="equal">
      <formula>"-"</formula>
    </cfRule>
    <cfRule type="containsText" dxfId="4860" priority="36" stopIfTrue="1" operator="containsText" text="leer">
      <formula>NOT(ISERROR(SEARCH("leer",I6)))</formula>
    </cfRule>
  </conditionalFormatting>
  <conditionalFormatting sqref="I10:I11">
    <cfRule type="cellIs" dxfId="4859" priority="33" stopIfTrue="1" operator="equal">
      <formula>"-"</formula>
    </cfRule>
    <cfRule type="containsText" dxfId="4858" priority="34" stopIfTrue="1" operator="containsText" text="leer">
      <formula>NOT(ISERROR(SEARCH("leer",I10)))</formula>
    </cfRule>
  </conditionalFormatting>
  <conditionalFormatting sqref="I6:I7">
    <cfRule type="cellIs" dxfId="4857" priority="31" stopIfTrue="1" operator="equal">
      <formula>"-"</formula>
    </cfRule>
    <cfRule type="containsText" dxfId="4856" priority="32" stopIfTrue="1" operator="containsText" text="leer">
      <formula>NOT(ISERROR(SEARCH("leer",I6)))</formula>
    </cfRule>
  </conditionalFormatting>
  <conditionalFormatting sqref="I6:I7">
    <cfRule type="cellIs" dxfId="4855" priority="29" stopIfTrue="1" operator="equal">
      <formula>"-"</formula>
    </cfRule>
    <cfRule type="containsText" dxfId="4854" priority="30" stopIfTrue="1" operator="containsText" text="leer">
      <formula>NOT(ISERROR(SEARCH("leer",I6)))</formula>
    </cfRule>
  </conditionalFormatting>
  <conditionalFormatting sqref="I6:I7">
    <cfRule type="cellIs" dxfId="4853" priority="27" stopIfTrue="1" operator="equal">
      <formula>"-"</formula>
    </cfRule>
    <cfRule type="containsText" dxfId="4852" priority="28" stopIfTrue="1" operator="containsText" text="leer">
      <formula>NOT(ISERROR(SEARCH("leer",I6)))</formula>
    </cfRule>
  </conditionalFormatting>
  <conditionalFormatting sqref="I6:I7">
    <cfRule type="cellIs" dxfId="4851" priority="25" stopIfTrue="1" operator="equal">
      <formula>"-"</formula>
    </cfRule>
    <cfRule type="containsText" dxfId="4850" priority="26" stopIfTrue="1" operator="containsText" text="leer">
      <formula>NOT(ISERROR(SEARCH("leer",I6)))</formula>
    </cfRule>
  </conditionalFormatting>
  <conditionalFormatting sqref="I6:I7">
    <cfRule type="cellIs" dxfId="4849" priority="23" stopIfTrue="1" operator="equal">
      <formula>"-"</formula>
    </cfRule>
    <cfRule type="containsText" dxfId="4848" priority="24" stopIfTrue="1" operator="containsText" text="leer">
      <formula>NOT(ISERROR(SEARCH("leer",I6)))</formula>
    </cfRule>
  </conditionalFormatting>
  <conditionalFormatting sqref="I10:I11">
    <cfRule type="cellIs" dxfId="4847" priority="21" stopIfTrue="1" operator="equal">
      <formula>"-"</formula>
    </cfRule>
    <cfRule type="containsText" dxfId="4846" priority="22" stopIfTrue="1" operator="containsText" text="leer">
      <formula>NOT(ISERROR(SEARCH("leer",I10)))</formula>
    </cfRule>
  </conditionalFormatting>
  <conditionalFormatting sqref="I10:I11">
    <cfRule type="cellIs" dxfId="4845" priority="19" stopIfTrue="1" operator="equal">
      <formula>"-"</formula>
    </cfRule>
    <cfRule type="containsText" dxfId="4844" priority="20" stopIfTrue="1" operator="containsText" text="leer">
      <formula>NOT(ISERROR(SEARCH("leer",I10)))</formula>
    </cfRule>
  </conditionalFormatting>
  <conditionalFormatting sqref="I10:I11">
    <cfRule type="cellIs" dxfId="4843" priority="15" stopIfTrue="1" operator="equal">
      <formula>"-"</formula>
    </cfRule>
    <cfRule type="containsText" dxfId="4842" priority="16" stopIfTrue="1" operator="containsText" text="leer">
      <formula>NOT(ISERROR(SEARCH("leer",I10)))</formula>
    </cfRule>
  </conditionalFormatting>
  <conditionalFormatting sqref="I10:I11">
    <cfRule type="cellIs" dxfId="4841" priority="13" stopIfTrue="1" operator="equal">
      <formula>"-"</formula>
    </cfRule>
    <cfRule type="containsText" dxfId="4840" priority="14" stopIfTrue="1" operator="containsText" text="leer">
      <formula>NOT(ISERROR(SEARCH("leer",I10)))</formula>
    </cfRule>
  </conditionalFormatting>
  <conditionalFormatting sqref="H6:H7">
    <cfRule type="cellIs" dxfId="4839" priority="11" stopIfTrue="1" operator="equal">
      <formula>"-"</formula>
    </cfRule>
    <cfRule type="containsText" dxfId="4838" priority="12" stopIfTrue="1" operator="containsText" text="leer">
      <formula>NOT(ISERROR(SEARCH("leer",H6)))</formula>
    </cfRule>
  </conditionalFormatting>
  <conditionalFormatting sqref="H6:H7">
    <cfRule type="cellIs" dxfId="4837" priority="10" stopIfTrue="1" operator="equal">
      <formula>"-"</formula>
    </cfRule>
  </conditionalFormatting>
  <conditionalFormatting sqref="H6:H7">
    <cfRule type="cellIs" dxfId="4836" priority="8" stopIfTrue="1" operator="equal">
      <formula>"-"</formula>
    </cfRule>
    <cfRule type="containsText" dxfId="4835" priority="9" stopIfTrue="1" operator="containsText" text="leer">
      <formula>NOT(ISERROR(SEARCH("leer",H6)))</formula>
    </cfRule>
  </conditionalFormatting>
  <conditionalFormatting sqref="H6:H7">
    <cfRule type="cellIs" dxfId="4834" priority="7" stopIfTrue="1" operator="equal">
      <formula>"-"</formula>
    </cfRule>
  </conditionalFormatting>
  <conditionalFormatting sqref="H10:H11">
    <cfRule type="cellIs" dxfId="4833" priority="5" stopIfTrue="1" operator="equal">
      <formula>"-"</formula>
    </cfRule>
    <cfRule type="containsText" dxfId="4832" priority="6" stopIfTrue="1" operator="containsText" text="leer">
      <formula>NOT(ISERROR(SEARCH("leer",H10)))</formula>
    </cfRule>
  </conditionalFormatting>
  <conditionalFormatting sqref="H10:H11">
    <cfRule type="cellIs" dxfId="4831" priority="4" stopIfTrue="1" operator="equal">
      <formula>"-"</formula>
    </cfRule>
  </conditionalFormatting>
  <conditionalFormatting sqref="H10:H11">
    <cfRule type="cellIs" dxfId="4830" priority="2" stopIfTrue="1" operator="equal">
      <formula>"-"</formula>
    </cfRule>
    <cfRule type="containsText" dxfId="4829" priority="3" stopIfTrue="1" operator="containsText" text="leer">
      <formula>NOT(ISERROR(SEARCH("leer",H10)))</formula>
    </cfRule>
  </conditionalFormatting>
  <conditionalFormatting sqref="H10:H11">
    <cfRule type="cellIs" dxfId="4828" priority="1" stopIfTrue="1" operator="equal">
      <formula>"-"</formula>
    </cfRule>
  </conditionalFormatting>
  <hyperlinks>
    <hyperlink ref="A1" location="Index!A1" display="zurück"/>
  </hyperlinks>
  <pageMargins left="0.79000000000000015" right="0.79000000000000015" top="0.98" bottom="0.98" header="0.51" footer="0.51"/>
  <pageSetup paperSize="9" scale="38"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42"/>
  <sheetViews>
    <sheetView showRuler="0" zoomScaleNormal="100" workbookViewId="0"/>
  </sheetViews>
  <sheetFormatPr baseColWidth="10" defaultColWidth="10.7109375" defaultRowHeight="12.75"/>
  <cols>
    <col min="1" max="1" width="59.42578125" style="5" customWidth="1"/>
    <col min="2" max="2" width="6.42578125" style="5" customWidth="1"/>
    <col min="3" max="3" width="9" style="5" customWidth="1"/>
    <col min="4" max="5" width="12.28515625" style="8" customWidth="1"/>
    <col min="6" max="7" width="11.42578125" style="8" customWidth="1"/>
    <col min="8" max="8" width="10.7109375" style="8" customWidth="1"/>
    <col min="9" max="9" width="10.7109375" style="5" customWidth="1"/>
    <col min="10" max="12" width="11.42578125" style="5" customWidth="1"/>
    <col min="13" max="15" width="10.7109375" style="5"/>
    <col min="16" max="16" width="8.42578125" style="5" customWidth="1"/>
    <col min="17" max="17" width="10.7109375" style="5"/>
    <col min="18" max="18" width="11" style="5" customWidth="1"/>
    <col min="19" max="16384" width="10.7109375" style="5"/>
  </cols>
  <sheetData>
    <row r="1" spans="1:26">
      <c r="A1" s="90" t="s">
        <v>650</v>
      </c>
      <c r="D1" s="5"/>
      <c r="E1" s="5"/>
      <c r="F1" s="5"/>
      <c r="G1" s="5"/>
      <c r="H1" s="5"/>
    </row>
    <row r="2" spans="1:26">
      <c r="A2" s="90"/>
      <c r="D2" s="5"/>
      <c r="E2" s="5"/>
      <c r="F2" s="5"/>
      <c r="G2" s="5"/>
      <c r="H2" s="5"/>
    </row>
    <row r="3" spans="1:26">
      <c r="A3" s="4" t="s">
        <v>651</v>
      </c>
      <c r="C3" t="s">
        <v>652</v>
      </c>
      <c r="D3" s="5" t="s">
        <v>653</v>
      </c>
      <c r="E3" s="4">
        <v>2005</v>
      </c>
      <c r="F3" s="4">
        <v>2006</v>
      </c>
      <c r="G3" s="4">
        <v>2007</v>
      </c>
      <c r="H3" s="22">
        <v>2008</v>
      </c>
      <c r="I3" s="22">
        <v>2009</v>
      </c>
      <c r="J3" s="22">
        <v>2010</v>
      </c>
      <c r="K3" s="22">
        <v>2011</v>
      </c>
      <c r="L3" s="22">
        <v>2012</v>
      </c>
      <c r="M3" s="22">
        <v>2013</v>
      </c>
      <c r="N3" s="4">
        <v>2014</v>
      </c>
      <c r="O3" s="4">
        <v>2015</v>
      </c>
      <c r="P3" s="352">
        <v>2016</v>
      </c>
      <c r="Y3" s="54"/>
      <c r="Z3" s="54"/>
    </row>
    <row r="4" spans="1:26">
      <c r="A4" s="4"/>
      <c r="E4" s="5"/>
      <c r="F4" s="5"/>
      <c r="G4" s="5"/>
      <c r="H4" s="54"/>
      <c r="I4" s="54"/>
      <c r="L4" s="8"/>
      <c r="M4" s="8"/>
      <c r="N4" s="8"/>
      <c r="O4" s="8"/>
      <c r="P4" s="351"/>
      <c r="Y4" s="54"/>
      <c r="Z4" s="54"/>
    </row>
    <row r="5" spans="1:26">
      <c r="A5" s="5" t="s">
        <v>654</v>
      </c>
      <c r="B5" s="5" t="s">
        <v>655</v>
      </c>
      <c r="C5" s="5">
        <v>1</v>
      </c>
      <c r="E5" s="34">
        <v>99.7</v>
      </c>
      <c r="F5" s="34">
        <v>99.9</v>
      </c>
      <c r="G5" s="34">
        <v>99.99</v>
      </c>
      <c r="H5" s="71">
        <v>99.99</v>
      </c>
      <c r="I5" s="116">
        <v>99.66</v>
      </c>
      <c r="J5" s="67">
        <v>99.99</v>
      </c>
      <c r="K5" s="99">
        <v>99.3</v>
      </c>
      <c r="L5" s="185">
        <v>99.99</v>
      </c>
      <c r="M5" s="266">
        <v>100</v>
      </c>
      <c r="N5" s="8">
        <v>99.11</v>
      </c>
      <c r="O5" s="8">
        <v>99.87</v>
      </c>
      <c r="P5" s="351">
        <v>100</v>
      </c>
      <c r="Y5" s="54"/>
      <c r="Z5" s="54"/>
    </row>
    <row r="6" spans="1:26">
      <c r="A6" s="5" t="s">
        <v>656</v>
      </c>
      <c r="B6" s="5" t="s">
        <v>657</v>
      </c>
      <c r="C6" s="5">
        <v>1</v>
      </c>
      <c r="E6" s="34">
        <v>98.2</v>
      </c>
      <c r="F6" s="34">
        <v>100</v>
      </c>
      <c r="G6" s="34">
        <v>99.66</v>
      </c>
      <c r="H6" s="71">
        <v>99.99</v>
      </c>
      <c r="I6" s="116">
        <v>99.81</v>
      </c>
      <c r="J6" s="67">
        <v>99.98</v>
      </c>
      <c r="K6" s="99">
        <v>98.8</v>
      </c>
      <c r="L6" s="232">
        <v>99.9</v>
      </c>
      <c r="M6" s="266">
        <v>99.99</v>
      </c>
      <c r="N6" s="8">
        <v>99.66</v>
      </c>
      <c r="O6" s="8">
        <v>99.89</v>
      </c>
      <c r="P6" s="351">
        <v>99.94</v>
      </c>
      <c r="Y6" s="54"/>
      <c r="Z6" s="54"/>
    </row>
    <row r="7" spans="1:26">
      <c r="A7" s="27" t="s">
        <v>658</v>
      </c>
      <c r="B7" s="5" t="s">
        <v>659</v>
      </c>
      <c r="E7" s="8" t="s">
        <v>2140</v>
      </c>
      <c r="F7" s="8" t="s">
        <v>2140</v>
      </c>
      <c r="G7" s="8" t="s">
        <v>2140</v>
      </c>
      <c r="H7" s="8" t="s">
        <v>2140</v>
      </c>
      <c r="I7" s="8" t="s">
        <v>2140</v>
      </c>
      <c r="J7" s="5">
        <v>99.88</v>
      </c>
      <c r="K7" s="5">
        <v>99.68</v>
      </c>
      <c r="L7" s="185">
        <v>99.75</v>
      </c>
      <c r="M7" s="266">
        <v>99.66</v>
      </c>
      <c r="N7" s="8">
        <v>99.89</v>
      </c>
      <c r="O7" s="8">
        <v>99.86</v>
      </c>
      <c r="P7" s="351">
        <v>99.94</v>
      </c>
    </row>
    <row r="9" spans="1:26">
      <c r="A9" s="27"/>
    </row>
    <row r="10" spans="1:26">
      <c r="A10" s="471" t="s">
        <v>660</v>
      </c>
      <c r="B10" s="471"/>
      <c r="C10" s="471"/>
      <c r="D10" s="471"/>
      <c r="E10" s="471"/>
      <c r="F10" s="471"/>
      <c r="G10" s="471"/>
      <c r="H10" s="471"/>
      <c r="I10" s="471"/>
      <c r="J10" s="471"/>
      <c r="K10" s="471"/>
      <c r="L10" s="471"/>
      <c r="M10" s="471"/>
      <c r="N10" s="471"/>
      <c r="O10" s="471"/>
    </row>
    <row r="11" spans="1:26">
      <c r="A11" s="471"/>
      <c r="B11" s="471"/>
      <c r="C11" s="471"/>
      <c r="D11" s="471"/>
      <c r="E11" s="471"/>
      <c r="F11" s="471"/>
      <c r="G11" s="471"/>
      <c r="H11" s="471"/>
      <c r="I11" s="471"/>
      <c r="J11" s="471"/>
      <c r="K11" s="471"/>
      <c r="L11" s="471"/>
      <c r="M11" s="471"/>
      <c r="N11" s="471"/>
      <c r="O11" s="471"/>
    </row>
    <row r="13" spans="1:26">
      <c r="A13" s="27"/>
    </row>
    <row r="18" spans="1:26">
      <c r="L18" s="54"/>
      <c r="Y18" s="54"/>
      <c r="Z18" s="54"/>
    </row>
    <row r="19" spans="1:26">
      <c r="A19" s="4"/>
      <c r="L19" s="54"/>
      <c r="Y19" s="54"/>
      <c r="Z19" s="54"/>
    </row>
    <row r="20" spans="1:26">
      <c r="D20" s="4"/>
      <c r="E20" s="5"/>
      <c r="F20" s="34"/>
      <c r="G20" s="34"/>
      <c r="L20" s="54"/>
      <c r="Y20" s="54"/>
      <c r="Z20" s="54"/>
    </row>
    <row r="21" spans="1:26">
      <c r="D21" s="4"/>
      <c r="E21" s="5"/>
      <c r="F21" s="34"/>
      <c r="G21" s="34"/>
      <c r="L21" s="54"/>
      <c r="Y21" s="54"/>
      <c r="Z21" s="54"/>
    </row>
    <row r="22" spans="1:26">
      <c r="D22" s="4"/>
      <c r="E22" s="5"/>
      <c r="F22" s="34"/>
      <c r="G22" s="34"/>
    </row>
    <row r="23" spans="1:26">
      <c r="D23" s="22"/>
      <c r="E23" s="54"/>
      <c r="F23" s="71"/>
      <c r="G23" s="71"/>
    </row>
    <row r="24" spans="1:26">
      <c r="D24" s="22"/>
      <c r="E24" s="54"/>
      <c r="F24" s="116"/>
      <c r="G24" s="116"/>
    </row>
    <row r="25" spans="1:26">
      <c r="D25" s="22"/>
      <c r="E25" s="5"/>
      <c r="F25" s="67"/>
      <c r="G25" s="67"/>
      <c r="H25" s="5"/>
    </row>
    <row r="26" spans="1:26">
      <c r="D26" s="22"/>
      <c r="E26" s="5"/>
      <c r="F26" s="99"/>
      <c r="G26" s="99"/>
      <c r="H26" s="5"/>
    </row>
    <row r="27" spans="1:26">
      <c r="D27" s="22"/>
      <c r="F27" s="185"/>
      <c r="G27" s="232"/>
      <c r="H27" s="185"/>
      <c r="L27" s="54"/>
      <c r="Y27" s="54"/>
      <c r="Z27" s="54"/>
    </row>
    <row r="28" spans="1:26">
      <c r="A28" s="4"/>
      <c r="D28" s="22"/>
      <c r="F28" s="266"/>
      <c r="G28" s="266"/>
      <c r="H28" s="266"/>
      <c r="L28" s="54"/>
      <c r="Y28" s="54"/>
      <c r="Z28" s="54"/>
    </row>
    <row r="29" spans="1:26">
      <c r="A29" s="12"/>
      <c r="D29" s="4"/>
      <c r="L29" s="58"/>
      <c r="O29" s="13"/>
      <c r="Y29" s="54"/>
      <c r="Z29" s="54"/>
    </row>
    <row r="30" spans="1:26">
      <c r="D30" s="4"/>
      <c r="Y30" s="54"/>
      <c r="Z30" s="54"/>
    </row>
    <row r="31" spans="1:26">
      <c r="Y31" s="54"/>
      <c r="Z31" s="54"/>
    </row>
    <row r="39" spans="1:1">
      <c r="A39" s="14"/>
    </row>
    <row r="42" spans="1:1">
      <c r="A42" s="14"/>
    </row>
  </sheetData>
  <mergeCells count="2">
    <mergeCell ref="A10:O10"/>
    <mergeCell ref="A11:O11"/>
  </mergeCells>
  <phoneticPr fontId="17" type="noConversion"/>
  <conditionalFormatting sqref="F26:G26">
    <cfRule type="cellIs" dxfId="4827" priority="63" stopIfTrue="1" operator="equal">
      <formula>"-"</formula>
    </cfRule>
  </conditionalFormatting>
  <conditionalFormatting sqref="F25:G25">
    <cfRule type="cellIs" dxfId="4826" priority="61" stopIfTrue="1" operator="equal">
      <formula>"-"</formula>
    </cfRule>
    <cfRule type="containsText" dxfId="4825" priority="62" stopIfTrue="1" operator="containsText" text="leer">
      <formula>NOT(ISERROR(SEARCH("leer",F25)))</formula>
    </cfRule>
  </conditionalFormatting>
  <conditionalFormatting sqref="F24:G24">
    <cfRule type="cellIs" dxfId="4824" priority="59" stopIfTrue="1" operator="equal">
      <formula>"-"</formula>
    </cfRule>
    <cfRule type="containsText" dxfId="4823" priority="60" stopIfTrue="1" operator="containsText" text="leer">
      <formula>NOT(ISERROR(SEARCH("leer",F24)))</formula>
    </cfRule>
  </conditionalFormatting>
  <conditionalFormatting sqref="F24:G24">
    <cfRule type="cellIs" dxfId="4822" priority="57" stopIfTrue="1" operator="equal">
      <formula>"-"</formula>
    </cfRule>
    <cfRule type="containsText" dxfId="4821" priority="58" stopIfTrue="1" operator="containsText" text="leer">
      <formula>NOT(ISERROR(SEARCH("leer",F24)))</formula>
    </cfRule>
  </conditionalFormatting>
  <conditionalFormatting sqref="F24:G24">
    <cfRule type="cellIs" dxfId="4820" priority="55" stopIfTrue="1" operator="equal">
      <formula>"-"</formula>
    </cfRule>
    <cfRule type="containsText" dxfId="4819" priority="56" stopIfTrue="1" operator="containsText" text="leer">
      <formula>NOT(ISERROR(SEARCH("leer",F24)))</formula>
    </cfRule>
  </conditionalFormatting>
  <conditionalFormatting sqref="F24:G24">
    <cfRule type="cellIs" dxfId="4818" priority="53" stopIfTrue="1" operator="equal">
      <formula>"-"</formula>
    </cfRule>
    <cfRule type="containsText" dxfId="4817" priority="54" stopIfTrue="1" operator="containsText" text="leer">
      <formula>NOT(ISERROR(SEARCH("leer",F24)))</formula>
    </cfRule>
  </conditionalFormatting>
  <conditionalFormatting sqref="F24:G24">
    <cfRule type="cellIs" dxfId="4816" priority="51" stopIfTrue="1" operator="equal">
      <formula>"-"</formula>
    </cfRule>
    <cfRule type="containsText" dxfId="4815" priority="52" stopIfTrue="1" operator="containsText" text="leer">
      <formula>NOT(ISERROR(SEARCH("leer",F24)))</formula>
    </cfRule>
  </conditionalFormatting>
  <conditionalFormatting sqref="F24:G24">
    <cfRule type="cellIs" dxfId="4814" priority="49" stopIfTrue="1" operator="equal">
      <formula>"-"</formula>
    </cfRule>
    <cfRule type="containsText" dxfId="4813" priority="50" stopIfTrue="1" operator="containsText" text="leer">
      <formula>NOT(ISERROR(SEARCH("leer",F24)))</formula>
    </cfRule>
  </conditionalFormatting>
  <conditionalFormatting sqref="F23:H23">
    <cfRule type="cellIs" dxfId="4812" priority="47" stopIfTrue="1" operator="equal">
      <formula>"-"</formula>
    </cfRule>
    <cfRule type="containsText" dxfId="4811" priority="48" stopIfTrue="1" operator="containsText" text="leer">
      <formula>NOT(ISERROR(SEARCH("leer",F23)))</formula>
    </cfRule>
  </conditionalFormatting>
  <conditionalFormatting sqref="F23:H23">
    <cfRule type="cellIs" dxfId="4810" priority="46" stopIfTrue="1" operator="equal">
      <formula>"-"</formula>
    </cfRule>
  </conditionalFormatting>
  <conditionalFormatting sqref="F23:H23">
    <cfRule type="cellIs" dxfId="4809" priority="44" stopIfTrue="1" operator="equal">
      <formula>"-"</formula>
    </cfRule>
    <cfRule type="containsText" dxfId="4808" priority="45" stopIfTrue="1" operator="containsText" text="leer">
      <formula>NOT(ISERROR(SEARCH("leer",F23)))</formula>
    </cfRule>
  </conditionalFormatting>
  <conditionalFormatting sqref="F23:H23">
    <cfRule type="cellIs" dxfId="4807" priority="43" stopIfTrue="1" operator="equal">
      <formula>"-"</formula>
    </cfRule>
  </conditionalFormatting>
  <conditionalFormatting sqref="H5:H6">
    <cfRule type="cellIs" dxfId="4806" priority="1" stopIfTrue="1" operator="equal">
      <formula>"-"</formula>
    </cfRule>
  </conditionalFormatting>
  <conditionalFormatting sqref="K5:K6">
    <cfRule type="cellIs" dxfId="4805" priority="21" stopIfTrue="1" operator="equal">
      <formula>"-"</formula>
    </cfRule>
  </conditionalFormatting>
  <conditionalFormatting sqref="J5:J6">
    <cfRule type="cellIs" dxfId="4804" priority="19" stopIfTrue="1" operator="equal">
      <formula>"-"</formula>
    </cfRule>
    <cfRule type="containsText" dxfId="4803" priority="20" stopIfTrue="1" operator="containsText" text="leer">
      <formula>NOT(ISERROR(SEARCH("leer",J5)))</formula>
    </cfRule>
  </conditionalFormatting>
  <conditionalFormatting sqref="I5:I6">
    <cfRule type="cellIs" dxfId="4802" priority="17" stopIfTrue="1" operator="equal">
      <formula>"-"</formula>
    </cfRule>
    <cfRule type="containsText" dxfId="4801" priority="18" stopIfTrue="1" operator="containsText" text="leer">
      <formula>NOT(ISERROR(SEARCH("leer",I5)))</formula>
    </cfRule>
  </conditionalFormatting>
  <conditionalFormatting sqref="I5:I6">
    <cfRule type="cellIs" dxfId="4800" priority="15" stopIfTrue="1" operator="equal">
      <formula>"-"</formula>
    </cfRule>
    <cfRule type="containsText" dxfId="4799" priority="16" stopIfTrue="1" operator="containsText" text="leer">
      <formula>NOT(ISERROR(SEARCH("leer",I5)))</formula>
    </cfRule>
  </conditionalFormatting>
  <conditionalFormatting sqref="I5:I6">
    <cfRule type="cellIs" dxfId="4798" priority="13" stopIfTrue="1" operator="equal">
      <formula>"-"</formula>
    </cfRule>
    <cfRule type="containsText" dxfId="4797" priority="14" stopIfTrue="1" operator="containsText" text="leer">
      <formula>NOT(ISERROR(SEARCH("leer",I5)))</formula>
    </cfRule>
  </conditionalFormatting>
  <conditionalFormatting sqref="I5:I6">
    <cfRule type="cellIs" dxfId="4796" priority="11" stopIfTrue="1" operator="equal">
      <formula>"-"</formula>
    </cfRule>
    <cfRule type="containsText" dxfId="4795" priority="12" stopIfTrue="1" operator="containsText" text="leer">
      <formula>NOT(ISERROR(SEARCH("leer",I5)))</formula>
    </cfRule>
  </conditionalFormatting>
  <conditionalFormatting sqref="I5:I6">
    <cfRule type="cellIs" dxfId="4794" priority="9" stopIfTrue="1" operator="equal">
      <formula>"-"</formula>
    </cfRule>
    <cfRule type="containsText" dxfId="4793" priority="10" stopIfTrue="1" operator="containsText" text="leer">
      <formula>NOT(ISERROR(SEARCH("leer",I5)))</formula>
    </cfRule>
  </conditionalFormatting>
  <conditionalFormatting sqref="I5:I6">
    <cfRule type="cellIs" dxfId="4792" priority="7" stopIfTrue="1" operator="equal">
      <formula>"-"</formula>
    </cfRule>
    <cfRule type="containsText" dxfId="4791" priority="8" stopIfTrue="1" operator="containsText" text="leer">
      <formula>NOT(ISERROR(SEARCH("leer",I5)))</formula>
    </cfRule>
  </conditionalFormatting>
  <conditionalFormatting sqref="H5:H6">
    <cfRule type="cellIs" dxfId="4790" priority="5" stopIfTrue="1" operator="equal">
      <formula>"-"</formula>
    </cfRule>
    <cfRule type="containsText" dxfId="4789" priority="6" stopIfTrue="1" operator="containsText" text="leer">
      <formula>NOT(ISERROR(SEARCH("leer",H5)))</formula>
    </cfRule>
  </conditionalFormatting>
  <conditionalFormatting sqref="H5:H6">
    <cfRule type="cellIs" dxfId="4788" priority="4" stopIfTrue="1" operator="equal">
      <formula>"-"</formula>
    </cfRule>
  </conditionalFormatting>
  <conditionalFormatting sqref="H5:H6">
    <cfRule type="cellIs" dxfId="4787" priority="2" stopIfTrue="1" operator="equal">
      <formula>"-"</formula>
    </cfRule>
    <cfRule type="containsText" dxfId="4786" priority="3" stopIfTrue="1" operator="containsText" text="leer">
      <formula>NOT(ISERROR(SEARCH("leer",H5)))</formula>
    </cfRule>
  </conditionalFormatting>
  <hyperlinks>
    <hyperlink ref="A1" location="Index!A1" display="zurück"/>
  </hyperlinks>
  <pageMargins left="0.79000000000000015" right="0.79000000000000015" top="0.98" bottom="0.98" header="0.51" footer="0.51"/>
  <pageSetup paperSize="9" scale="41"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64"/>
  <sheetViews>
    <sheetView showRuler="0" zoomScaleNormal="100" workbookViewId="0"/>
  </sheetViews>
  <sheetFormatPr baseColWidth="10" defaultColWidth="11.42578125" defaultRowHeight="12.75"/>
  <cols>
    <col min="1" max="1" width="14.28515625" customWidth="1"/>
    <col min="2" max="2" width="45" customWidth="1"/>
    <col min="4" max="5" width="12.28515625" style="8" customWidth="1"/>
    <col min="6" max="8" width="11.42578125" style="8" customWidth="1"/>
    <col min="9" max="10" width="11.42578125" customWidth="1"/>
  </cols>
  <sheetData>
    <row r="1" spans="1:17">
      <c r="A1" s="90" t="s">
        <v>661</v>
      </c>
      <c r="B1" s="5"/>
      <c r="C1" s="5"/>
      <c r="D1" s="5"/>
      <c r="E1" s="5"/>
      <c r="F1" s="5"/>
      <c r="G1" s="5"/>
      <c r="H1" s="5"/>
    </row>
    <row r="2" spans="1:17">
      <c r="A2" s="92"/>
      <c r="D2" s="5"/>
      <c r="E2" s="5"/>
      <c r="F2" s="5"/>
      <c r="G2" s="5"/>
      <c r="H2" s="5"/>
    </row>
    <row r="3" spans="1:17">
      <c r="A3" s="143" t="s">
        <v>662</v>
      </c>
      <c r="B3" s="2"/>
      <c r="C3" t="s">
        <v>663</v>
      </c>
      <c r="D3" s="5" t="s">
        <v>664</v>
      </c>
      <c r="E3" s="6">
        <v>2005</v>
      </c>
      <c r="F3" s="6">
        <v>2006</v>
      </c>
      <c r="G3" s="6">
        <v>2007</v>
      </c>
      <c r="H3" s="6">
        <v>2008</v>
      </c>
      <c r="I3" s="6">
        <v>2009</v>
      </c>
      <c r="J3" s="6">
        <v>2010</v>
      </c>
      <c r="K3" s="6">
        <v>2011</v>
      </c>
      <c r="L3" s="6">
        <v>2012</v>
      </c>
      <c r="M3" s="6">
        <v>2013</v>
      </c>
      <c r="N3" s="4">
        <v>2014</v>
      </c>
      <c r="O3" s="4">
        <v>2015</v>
      </c>
      <c r="P3" s="352">
        <v>2016</v>
      </c>
    </row>
    <row r="4" spans="1:17">
      <c r="A4" s="53"/>
      <c r="C4" s="3"/>
      <c r="E4" s="112"/>
      <c r="F4" s="112"/>
      <c r="G4" s="112"/>
      <c r="H4" s="3"/>
      <c r="I4" s="3"/>
      <c r="J4" s="3"/>
      <c r="K4" s="3"/>
      <c r="L4" s="8"/>
      <c r="M4" s="8"/>
      <c r="N4" s="8"/>
      <c r="O4" s="8"/>
      <c r="P4" s="351"/>
    </row>
    <row r="5" spans="1:17">
      <c r="A5" s="163" t="s">
        <v>665</v>
      </c>
      <c r="B5" s="72" t="s">
        <v>666</v>
      </c>
      <c r="C5" s="72">
        <v>1</v>
      </c>
      <c r="E5" s="161">
        <v>0.95699999999999996</v>
      </c>
      <c r="F5" s="161">
        <v>0.95699999999999996</v>
      </c>
      <c r="G5" s="161">
        <v>0.95</v>
      </c>
      <c r="H5" s="161">
        <v>0.94299999999999995</v>
      </c>
      <c r="I5" s="161">
        <v>0.95399999999999996</v>
      </c>
      <c r="J5" s="161">
        <v>0.95799999999999996</v>
      </c>
      <c r="K5" s="161">
        <v>0.95699999999999996</v>
      </c>
      <c r="L5" s="238">
        <v>0.95</v>
      </c>
      <c r="M5" s="259">
        <v>0.94599999999999995</v>
      </c>
      <c r="N5" s="259">
        <v>0.94899999999999995</v>
      </c>
      <c r="O5" s="259">
        <v>0.94899999999999995</v>
      </c>
      <c r="P5" s="391">
        <v>0.95807900000000001</v>
      </c>
    </row>
    <row r="6" spans="1:17">
      <c r="A6" s="163" t="s">
        <v>667</v>
      </c>
      <c r="B6" s="72" t="s">
        <v>668</v>
      </c>
      <c r="C6" s="72">
        <v>1</v>
      </c>
      <c r="E6" s="161">
        <v>0.98599999999999999</v>
      </c>
      <c r="F6" s="161">
        <v>0.98799999999999999</v>
      </c>
      <c r="G6" s="161">
        <v>0.98499999999999999</v>
      </c>
      <c r="H6" s="161">
        <v>0.98199999999999998</v>
      </c>
      <c r="I6" s="161">
        <v>0.98599999999999999</v>
      </c>
      <c r="J6" s="161">
        <v>0.98699999999999999</v>
      </c>
      <c r="K6" s="161">
        <v>0.98599999999999999</v>
      </c>
      <c r="L6" s="238">
        <v>0.98299999999999998</v>
      </c>
      <c r="M6" s="259">
        <v>0.98</v>
      </c>
      <c r="N6" s="259">
        <v>0.98199999999999998</v>
      </c>
      <c r="O6" s="259">
        <v>0.98199999999999998</v>
      </c>
      <c r="P6" s="391">
        <v>0.98550000000000004</v>
      </c>
    </row>
    <row r="7" spans="1:17">
      <c r="Q7" s="141"/>
    </row>
    <row r="8" spans="1:17">
      <c r="A8" s="139"/>
      <c r="B8" s="138"/>
      <c r="C8" s="138"/>
      <c r="I8" s="138"/>
      <c r="J8" s="138"/>
      <c r="Q8" s="141"/>
    </row>
    <row r="9" spans="1:17">
      <c r="A9" s="216" t="s">
        <v>669</v>
      </c>
      <c r="B9" s="219"/>
      <c r="C9" s="219"/>
      <c r="D9" s="219"/>
      <c r="E9" s="219"/>
      <c r="F9" s="219"/>
      <c r="G9" s="219"/>
      <c r="H9" s="219"/>
      <c r="I9" s="3"/>
      <c r="J9" s="3"/>
      <c r="Q9" s="141"/>
    </row>
    <row r="10" spans="1:17">
      <c r="A10" s="200"/>
      <c r="C10" s="3"/>
      <c r="D10" s="22"/>
      <c r="E10" s="22"/>
      <c r="F10" s="22"/>
      <c r="G10" s="22"/>
      <c r="H10" s="22"/>
      <c r="I10" s="3"/>
      <c r="J10" s="3"/>
      <c r="L10" s="3"/>
      <c r="Q10" s="141"/>
    </row>
    <row r="11" spans="1:17">
      <c r="A11" s="53"/>
      <c r="C11" s="3"/>
      <c r="I11" s="3"/>
      <c r="J11" s="3"/>
      <c r="K11" s="3"/>
      <c r="L11" s="3"/>
      <c r="Q11" s="141"/>
    </row>
    <row r="12" spans="1:17">
      <c r="A12" s="475"/>
      <c r="B12" s="475"/>
      <c r="C12" s="3"/>
      <c r="I12" s="3"/>
      <c r="J12" s="3"/>
      <c r="K12" s="3"/>
      <c r="L12" s="3"/>
      <c r="Q12" s="141"/>
    </row>
    <row r="13" spans="1:17">
      <c r="A13" s="53"/>
      <c r="C13" s="3"/>
      <c r="I13" s="3"/>
      <c r="J13" s="3"/>
      <c r="K13" s="3"/>
      <c r="L13" s="3"/>
    </row>
    <row r="14" spans="1:17">
      <c r="A14" s="53"/>
      <c r="C14" s="3"/>
      <c r="I14" s="3"/>
      <c r="J14" s="3"/>
      <c r="K14" s="3"/>
      <c r="L14" s="3"/>
    </row>
    <row r="15" spans="1:17">
      <c r="A15" s="53"/>
      <c r="C15" s="3"/>
      <c r="I15" s="3"/>
      <c r="J15" s="3"/>
      <c r="K15" s="3"/>
      <c r="L15" s="3"/>
    </row>
    <row r="16" spans="1:17">
      <c r="A16" s="258"/>
      <c r="C16" s="3"/>
      <c r="I16" s="3"/>
      <c r="J16" s="3"/>
      <c r="K16" s="3"/>
      <c r="L16" s="3"/>
    </row>
    <row r="17" spans="1:12">
      <c r="A17" s="53"/>
      <c r="C17" s="3"/>
      <c r="D17" s="6"/>
      <c r="E17" s="112"/>
      <c r="F17" s="161"/>
      <c r="G17" s="161"/>
      <c r="I17" s="3"/>
      <c r="J17" s="3"/>
      <c r="K17" s="3"/>
      <c r="L17" s="3"/>
    </row>
    <row r="18" spans="1:12">
      <c r="A18" s="53"/>
      <c r="C18" s="3"/>
      <c r="D18" s="6"/>
      <c r="E18" s="112"/>
      <c r="F18" s="161"/>
      <c r="G18" s="161"/>
      <c r="I18" s="3"/>
      <c r="J18" s="3"/>
      <c r="K18" s="3"/>
      <c r="L18" s="3"/>
    </row>
    <row r="19" spans="1:12">
      <c r="A19" s="53"/>
      <c r="C19" s="3"/>
      <c r="D19" s="6"/>
      <c r="E19" s="112"/>
      <c r="F19" s="161"/>
      <c r="G19" s="161"/>
      <c r="I19" s="3"/>
      <c r="J19" s="3"/>
      <c r="K19" s="3"/>
      <c r="L19" s="3"/>
    </row>
    <row r="20" spans="1:12">
      <c r="A20" s="53"/>
      <c r="C20" s="3"/>
      <c r="D20" s="6"/>
      <c r="E20" s="3"/>
      <c r="F20" s="161"/>
      <c r="G20" s="161"/>
      <c r="I20" s="3"/>
      <c r="J20" s="3"/>
      <c r="K20" s="3"/>
      <c r="L20" s="3"/>
    </row>
    <row r="21" spans="1:12">
      <c r="A21" s="53"/>
      <c r="C21" s="3"/>
      <c r="D21" s="6"/>
      <c r="E21" s="3"/>
      <c r="F21" s="161"/>
      <c r="G21" s="161"/>
      <c r="I21" s="3"/>
      <c r="J21" s="3"/>
      <c r="K21" s="3"/>
      <c r="L21" s="3"/>
    </row>
    <row r="22" spans="1:12">
      <c r="A22" s="53"/>
      <c r="C22" s="3"/>
      <c r="D22" s="6"/>
      <c r="E22" s="3"/>
      <c r="F22" s="161"/>
      <c r="G22" s="161"/>
      <c r="I22" s="3"/>
      <c r="J22" s="3"/>
      <c r="K22" s="3"/>
      <c r="L22" s="3"/>
    </row>
    <row r="23" spans="1:12">
      <c r="A23" s="53"/>
      <c r="C23" s="3"/>
      <c r="D23" s="6"/>
      <c r="E23" s="3"/>
      <c r="F23" s="161"/>
      <c r="G23" s="161"/>
      <c r="I23" s="3"/>
      <c r="J23" s="3"/>
      <c r="K23" s="3"/>
      <c r="L23" s="3"/>
    </row>
    <row r="24" spans="1:12">
      <c r="A24" s="53"/>
      <c r="C24" s="3"/>
      <c r="D24" s="6"/>
      <c r="F24" s="238"/>
      <c r="G24" s="238"/>
      <c r="I24" s="3"/>
      <c r="J24" s="3"/>
      <c r="K24" s="3"/>
      <c r="L24" s="3"/>
    </row>
    <row r="25" spans="1:12">
      <c r="A25" s="53"/>
      <c r="C25" s="3"/>
      <c r="D25" s="6"/>
      <c r="F25" s="259"/>
      <c r="G25" s="259"/>
      <c r="I25" s="3"/>
      <c r="J25" s="3"/>
      <c r="K25" s="3"/>
      <c r="L25" s="3"/>
    </row>
    <row r="26" spans="1:12">
      <c r="A26" s="53"/>
      <c r="C26" s="3"/>
      <c r="D26" s="4"/>
      <c r="F26" s="259"/>
      <c r="G26" s="259"/>
      <c r="I26" s="3"/>
      <c r="J26" s="3"/>
      <c r="K26" s="3"/>
      <c r="L26" s="3"/>
    </row>
    <row r="27" spans="1:12">
      <c r="A27" s="53"/>
      <c r="C27" s="3"/>
      <c r="D27" s="4"/>
      <c r="F27" s="259"/>
      <c r="G27" s="259"/>
      <c r="I27" s="3"/>
      <c r="J27" s="3"/>
      <c r="K27" s="3"/>
      <c r="L27" s="3"/>
    </row>
    <row r="28" spans="1:12">
      <c r="A28" s="53"/>
      <c r="C28" s="3"/>
      <c r="I28" s="3"/>
      <c r="J28" s="3"/>
      <c r="K28" s="3"/>
      <c r="L28" s="3"/>
    </row>
    <row r="29" spans="1:12">
      <c r="A29" s="53"/>
      <c r="C29" s="3"/>
      <c r="I29" s="3"/>
      <c r="J29" s="3"/>
      <c r="K29" s="3"/>
      <c r="L29" s="3"/>
    </row>
    <row r="30" spans="1:12">
      <c r="A30" s="53"/>
      <c r="C30" s="3"/>
      <c r="I30" s="3"/>
      <c r="J30" s="3"/>
      <c r="K30" s="3"/>
      <c r="L30" s="3"/>
    </row>
    <row r="31" spans="1:12">
      <c r="A31" s="53"/>
      <c r="C31" s="3"/>
      <c r="I31" s="3"/>
      <c r="J31" s="3"/>
      <c r="K31" s="3"/>
      <c r="L31" s="3"/>
    </row>
    <row r="32" spans="1:12">
      <c r="A32" s="53"/>
      <c r="C32" s="3"/>
      <c r="I32" s="3"/>
      <c r="J32" s="3"/>
      <c r="K32" s="3"/>
      <c r="L32" s="3"/>
    </row>
    <row r="33" spans="1:12">
      <c r="A33" s="53"/>
      <c r="C33" s="3"/>
    </row>
    <row r="34" spans="1:12">
      <c r="A34" s="53"/>
      <c r="C34" s="3"/>
    </row>
    <row r="35" spans="1:12">
      <c r="A35" s="53"/>
      <c r="C35" s="3"/>
    </row>
    <row r="36" spans="1:12">
      <c r="A36" s="53"/>
      <c r="C36" s="3"/>
    </row>
    <row r="37" spans="1:12">
      <c r="A37" s="53"/>
      <c r="C37" s="3"/>
      <c r="I37" s="3"/>
      <c r="J37" s="3"/>
      <c r="K37" s="3"/>
      <c r="L37" s="3"/>
    </row>
    <row r="38" spans="1:12">
      <c r="A38" s="53"/>
      <c r="C38" s="3"/>
      <c r="I38" s="3"/>
      <c r="J38" s="3"/>
      <c r="K38" s="3"/>
      <c r="L38" s="3"/>
    </row>
    <row r="39" spans="1:12">
      <c r="A39" s="53"/>
      <c r="C39" s="3"/>
      <c r="I39" s="3"/>
      <c r="J39" s="3"/>
      <c r="K39" s="3"/>
      <c r="L39" s="3"/>
    </row>
    <row r="40" spans="1:12">
      <c r="A40" s="53"/>
      <c r="C40" s="3"/>
      <c r="I40" s="3"/>
      <c r="J40" s="3"/>
      <c r="K40" s="3"/>
      <c r="L40" s="3"/>
    </row>
    <row r="41" spans="1:12">
      <c r="A41" s="53"/>
      <c r="C41" s="3"/>
      <c r="I41" s="3"/>
      <c r="J41" s="3"/>
      <c r="K41" s="3"/>
      <c r="L41" s="3"/>
    </row>
    <row r="42" spans="1:12">
      <c r="A42" s="53"/>
      <c r="C42" s="3"/>
      <c r="I42" s="3"/>
      <c r="J42" s="3"/>
      <c r="K42" s="3"/>
      <c r="L42" s="3"/>
    </row>
    <row r="43" spans="1:12">
      <c r="A43" s="53"/>
      <c r="C43" s="3"/>
      <c r="I43" s="3"/>
      <c r="J43" s="3"/>
      <c r="K43" s="3"/>
      <c r="L43" s="3"/>
    </row>
    <row r="44" spans="1:12">
      <c r="A44" s="53"/>
      <c r="C44" s="3"/>
      <c r="I44" s="3"/>
      <c r="J44" s="3"/>
      <c r="K44" s="3"/>
      <c r="L44" s="3"/>
    </row>
    <row r="45" spans="1:12">
      <c r="A45" s="53"/>
      <c r="C45" s="3"/>
      <c r="I45" s="3"/>
      <c r="J45" s="3"/>
      <c r="K45" s="3"/>
      <c r="L45" s="3"/>
    </row>
    <row r="46" spans="1:12">
      <c r="A46" s="53"/>
      <c r="C46" s="3"/>
      <c r="I46" s="3"/>
      <c r="J46" s="3"/>
      <c r="K46" s="3"/>
      <c r="L46" s="3"/>
    </row>
    <row r="47" spans="1:12">
      <c r="A47" s="53"/>
      <c r="C47" s="3"/>
      <c r="I47" s="3"/>
      <c r="J47" s="3"/>
      <c r="K47" s="3"/>
      <c r="L47" s="3"/>
    </row>
    <row r="48" spans="1:12">
      <c r="A48" s="53"/>
      <c r="C48" s="3"/>
      <c r="I48" s="3"/>
      <c r="J48" s="3"/>
      <c r="K48" s="3"/>
      <c r="L48" s="3"/>
    </row>
    <row r="49" spans="1:12">
      <c r="A49" s="53"/>
      <c r="C49" s="3"/>
      <c r="I49" s="3"/>
      <c r="J49" s="3"/>
      <c r="K49" s="3"/>
      <c r="L49" s="3"/>
    </row>
    <row r="50" spans="1:12">
      <c r="A50" s="53"/>
      <c r="C50" s="3"/>
      <c r="I50" s="3"/>
      <c r="J50" s="3"/>
      <c r="K50" s="3"/>
      <c r="L50" s="3"/>
    </row>
    <row r="51" spans="1:12">
      <c r="A51" s="53"/>
      <c r="C51" s="3"/>
      <c r="I51" s="3"/>
      <c r="J51" s="3"/>
      <c r="K51" s="3"/>
      <c r="L51" s="3"/>
    </row>
    <row r="52" spans="1:12">
      <c r="A52" s="53"/>
      <c r="C52" s="3"/>
      <c r="I52" s="3"/>
      <c r="J52" s="3"/>
      <c r="K52" s="3"/>
      <c r="L52" s="3"/>
    </row>
    <row r="53" spans="1:12">
      <c r="A53" s="53"/>
      <c r="C53" s="3"/>
      <c r="I53" s="3"/>
      <c r="J53" s="3"/>
      <c r="K53" s="3"/>
      <c r="L53" s="3"/>
    </row>
    <row r="54" spans="1:12">
      <c r="A54" s="53"/>
      <c r="C54" s="3"/>
      <c r="I54" s="3"/>
      <c r="J54" s="3"/>
      <c r="K54" s="3"/>
      <c r="L54" s="3"/>
    </row>
    <row r="55" spans="1:12">
      <c r="A55" s="53"/>
      <c r="C55" s="3"/>
      <c r="I55" s="3"/>
      <c r="J55" s="3"/>
      <c r="K55" s="3"/>
      <c r="L55" s="3"/>
    </row>
    <row r="56" spans="1:12">
      <c r="A56" s="53"/>
      <c r="C56" s="3"/>
      <c r="I56" s="3"/>
      <c r="J56" s="3"/>
      <c r="K56" s="3"/>
      <c r="L56" s="3"/>
    </row>
    <row r="57" spans="1:12">
      <c r="A57" s="53"/>
      <c r="C57" s="3"/>
      <c r="I57" s="3"/>
      <c r="J57" s="3"/>
      <c r="K57" s="3"/>
      <c r="L57" s="3"/>
    </row>
    <row r="58" spans="1:12">
      <c r="A58" s="53"/>
      <c r="C58" s="3"/>
      <c r="I58" s="3"/>
      <c r="J58" s="3"/>
      <c r="K58" s="3"/>
      <c r="L58" s="3"/>
    </row>
    <row r="59" spans="1:12">
      <c r="A59" s="53"/>
      <c r="C59" s="3"/>
      <c r="I59" s="3"/>
      <c r="J59" s="3"/>
      <c r="K59" s="3"/>
      <c r="L59" s="3"/>
    </row>
    <row r="60" spans="1:12">
      <c r="A60" s="53"/>
      <c r="C60" s="3"/>
      <c r="I60" s="3"/>
      <c r="J60" s="3"/>
      <c r="K60" s="3"/>
      <c r="L60" s="3"/>
    </row>
    <row r="61" spans="1:12">
      <c r="A61" s="53"/>
      <c r="C61" s="3"/>
      <c r="I61" s="3"/>
      <c r="J61" s="3"/>
      <c r="K61" s="3"/>
      <c r="L61" s="3"/>
    </row>
    <row r="62" spans="1:12">
      <c r="A62" s="53"/>
      <c r="C62" s="3"/>
      <c r="I62" s="3"/>
      <c r="J62" s="3"/>
      <c r="K62" s="3"/>
      <c r="L62" s="3"/>
    </row>
    <row r="63" spans="1:12">
      <c r="A63" s="53"/>
      <c r="C63" s="3"/>
      <c r="I63" s="3"/>
      <c r="J63" s="3"/>
      <c r="K63" s="3"/>
      <c r="L63" s="3"/>
    </row>
    <row r="64" spans="1:12">
      <c r="A64" s="53"/>
      <c r="C64" s="3"/>
      <c r="I64" s="3"/>
      <c r="J64" s="3"/>
      <c r="K64" s="3"/>
      <c r="L64" s="3"/>
    </row>
    <row r="65" spans="1:12">
      <c r="A65" s="53"/>
      <c r="C65" s="3"/>
      <c r="I65" s="3"/>
      <c r="J65" s="3"/>
      <c r="K65" s="3"/>
      <c r="L65" s="3"/>
    </row>
    <row r="66" spans="1:12">
      <c r="A66" s="53"/>
      <c r="C66" s="3"/>
      <c r="I66" s="3"/>
      <c r="J66" s="3"/>
      <c r="K66" s="3"/>
      <c r="L66" s="3"/>
    </row>
    <row r="67" spans="1:12">
      <c r="A67" s="53"/>
      <c r="C67" s="3"/>
      <c r="I67" s="3"/>
      <c r="J67" s="3"/>
      <c r="K67" s="3"/>
      <c r="L67" s="3"/>
    </row>
    <row r="68" spans="1:12">
      <c r="A68" s="53"/>
      <c r="C68" s="3"/>
      <c r="I68" s="3"/>
      <c r="J68" s="3"/>
      <c r="K68" s="3"/>
      <c r="L68" s="3"/>
    </row>
    <row r="69" spans="1:12">
      <c r="A69" s="53"/>
      <c r="C69" s="3"/>
      <c r="I69" s="3"/>
      <c r="J69" s="3"/>
      <c r="K69" s="3"/>
      <c r="L69" s="3"/>
    </row>
    <row r="70" spans="1:12">
      <c r="A70" s="53"/>
      <c r="C70" s="3"/>
      <c r="I70" s="3"/>
      <c r="J70" s="3"/>
      <c r="K70" s="3"/>
      <c r="L70" s="3"/>
    </row>
    <row r="71" spans="1:12">
      <c r="A71" s="53"/>
      <c r="C71" s="3"/>
      <c r="I71" s="3"/>
      <c r="J71" s="3"/>
      <c r="K71" s="3"/>
      <c r="L71" s="3"/>
    </row>
    <row r="72" spans="1:12">
      <c r="A72" s="53"/>
      <c r="C72" s="3"/>
      <c r="I72" s="3"/>
      <c r="J72" s="3"/>
      <c r="K72" s="3"/>
      <c r="L72" s="3"/>
    </row>
    <row r="73" spans="1:12">
      <c r="A73" s="53"/>
      <c r="C73" s="3"/>
      <c r="I73" s="3"/>
      <c r="J73" s="3"/>
      <c r="K73" s="3"/>
      <c r="L73" s="3"/>
    </row>
    <row r="74" spans="1:12">
      <c r="A74" s="53"/>
      <c r="C74" s="3"/>
      <c r="I74" s="3"/>
      <c r="J74" s="3"/>
      <c r="K74" s="3"/>
      <c r="L74" s="3"/>
    </row>
    <row r="75" spans="1:12">
      <c r="A75" s="53"/>
      <c r="C75" s="3"/>
      <c r="I75" s="3"/>
      <c r="J75" s="3"/>
      <c r="K75" s="3"/>
      <c r="L75" s="3"/>
    </row>
    <row r="76" spans="1:12">
      <c r="A76" s="53"/>
      <c r="C76" s="3"/>
      <c r="I76" s="3"/>
      <c r="J76" s="3"/>
      <c r="K76" s="3"/>
      <c r="L76" s="3"/>
    </row>
    <row r="77" spans="1:12">
      <c r="A77" s="53"/>
      <c r="C77" s="3"/>
      <c r="I77" s="3"/>
      <c r="J77" s="3"/>
      <c r="K77" s="3"/>
      <c r="L77" s="3"/>
    </row>
    <row r="78" spans="1:12">
      <c r="A78" s="53"/>
      <c r="C78" s="3"/>
      <c r="I78" s="3"/>
      <c r="J78" s="3"/>
      <c r="K78" s="3"/>
      <c r="L78" s="3"/>
    </row>
    <row r="79" spans="1:12">
      <c r="A79" s="53"/>
      <c r="C79" s="3"/>
      <c r="I79" s="3"/>
      <c r="J79" s="3"/>
      <c r="K79" s="3"/>
      <c r="L79" s="3"/>
    </row>
    <row r="80" spans="1:12">
      <c r="A80" s="53"/>
      <c r="C80" s="3"/>
      <c r="I80" s="3"/>
      <c r="J80" s="3"/>
      <c r="K80" s="3"/>
      <c r="L80" s="3"/>
    </row>
    <row r="81" spans="1:12">
      <c r="A81" s="53"/>
      <c r="C81" s="3"/>
      <c r="I81" s="3"/>
      <c r="J81" s="3"/>
      <c r="K81" s="3"/>
      <c r="L81" s="3"/>
    </row>
    <row r="82" spans="1:12">
      <c r="A82" s="53"/>
      <c r="C82" s="3"/>
      <c r="I82" s="3"/>
      <c r="J82" s="3"/>
      <c r="K82" s="3"/>
      <c r="L82" s="3"/>
    </row>
    <row r="83" spans="1:12">
      <c r="A83" s="53"/>
      <c r="C83" s="3"/>
      <c r="I83" s="3"/>
      <c r="J83" s="3"/>
      <c r="K83" s="3"/>
      <c r="L83" s="3"/>
    </row>
    <row r="84" spans="1:12">
      <c r="A84" s="53"/>
      <c r="C84" s="3"/>
      <c r="I84" s="3"/>
      <c r="J84" s="3"/>
      <c r="K84" s="3"/>
      <c r="L84" s="3"/>
    </row>
    <row r="85" spans="1:12">
      <c r="A85" s="53"/>
      <c r="C85" s="3"/>
      <c r="I85" s="3"/>
      <c r="J85" s="3"/>
      <c r="K85" s="3"/>
      <c r="L85" s="3"/>
    </row>
    <row r="86" spans="1:12">
      <c r="A86" s="53"/>
      <c r="C86" s="3"/>
      <c r="I86" s="3"/>
      <c r="J86" s="3"/>
      <c r="K86" s="3"/>
      <c r="L86" s="3"/>
    </row>
    <row r="87" spans="1:12">
      <c r="A87" s="53"/>
      <c r="C87" s="3"/>
      <c r="I87" s="3"/>
      <c r="J87" s="3"/>
      <c r="K87" s="3"/>
      <c r="L87" s="3"/>
    </row>
    <row r="88" spans="1:12">
      <c r="A88" s="53"/>
      <c r="C88" s="3"/>
      <c r="I88" s="3"/>
      <c r="J88" s="3"/>
      <c r="K88" s="3"/>
      <c r="L88" s="3"/>
    </row>
    <row r="89" spans="1:12">
      <c r="A89" s="53"/>
      <c r="C89" s="3"/>
      <c r="I89" s="3"/>
      <c r="J89" s="3"/>
      <c r="K89" s="3"/>
      <c r="L89" s="3"/>
    </row>
    <row r="90" spans="1:12">
      <c r="A90" s="53"/>
      <c r="C90" s="3"/>
      <c r="I90" s="3"/>
      <c r="J90" s="3"/>
      <c r="K90" s="3"/>
      <c r="L90" s="3"/>
    </row>
    <row r="91" spans="1:12">
      <c r="A91" s="53"/>
      <c r="C91" s="3"/>
      <c r="I91" s="3"/>
      <c r="J91" s="3"/>
      <c r="K91" s="3"/>
      <c r="L91" s="3"/>
    </row>
    <row r="92" spans="1:12">
      <c r="A92" s="53"/>
      <c r="C92" s="3"/>
      <c r="I92" s="3"/>
      <c r="J92" s="3"/>
      <c r="K92" s="3"/>
      <c r="L92" s="3"/>
    </row>
    <row r="93" spans="1:12">
      <c r="A93" s="53"/>
      <c r="C93" s="3"/>
      <c r="I93" s="3"/>
      <c r="J93" s="3"/>
      <c r="K93" s="3"/>
      <c r="L93" s="3"/>
    </row>
    <row r="94" spans="1:12">
      <c r="A94" s="53"/>
      <c r="C94" s="3"/>
      <c r="I94" s="3"/>
      <c r="J94" s="3"/>
      <c r="K94" s="3"/>
      <c r="L94" s="3"/>
    </row>
    <row r="95" spans="1:12">
      <c r="A95" s="53"/>
      <c r="C95" s="3"/>
      <c r="I95" s="3"/>
      <c r="J95" s="3"/>
      <c r="K95" s="3"/>
      <c r="L95" s="3"/>
    </row>
    <row r="96" spans="1:12">
      <c r="A96" s="53"/>
      <c r="C96" s="3"/>
      <c r="I96" s="3"/>
      <c r="J96" s="3"/>
      <c r="K96" s="3"/>
      <c r="L96" s="3"/>
    </row>
    <row r="97" spans="1:12">
      <c r="A97" s="53"/>
      <c r="C97" s="3"/>
      <c r="I97" s="3"/>
      <c r="J97" s="3"/>
      <c r="K97" s="3"/>
      <c r="L97" s="3"/>
    </row>
    <row r="98" spans="1:12">
      <c r="A98" s="53"/>
      <c r="C98" s="3"/>
      <c r="I98" s="3"/>
      <c r="J98" s="3"/>
      <c r="K98" s="3"/>
      <c r="L98" s="3"/>
    </row>
    <row r="99" spans="1:12">
      <c r="A99" s="53"/>
      <c r="C99" s="3"/>
      <c r="I99" s="3"/>
      <c r="J99" s="3"/>
      <c r="K99" s="3"/>
      <c r="L99" s="3"/>
    </row>
    <row r="100" spans="1:12">
      <c r="A100" s="53"/>
      <c r="C100" s="3"/>
      <c r="I100" s="3"/>
      <c r="J100" s="3"/>
      <c r="K100" s="3"/>
      <c r="L100" s="3"/>
    </row>
    <row r="101" spans="1:12">
      <c r="A101" s="53"/>
      <c r="C101" s="3"/>
      <c r="I101" s="3"/>
      <c r="J101" s="3"/>
      <c r="K101" s="3"/>
      <c r="L101" s="3"/>
    </row>
    <row r="102" spans="1:12">
      <c r="A102" s="53"/>
      <c r="C102" s="3"/>
      <c r="I102" s="3"/>
      <c r="J102" s="3"/>
      <c r="K102" s="3"/>
      <c r="L102" s="3"/>
    </row>
    <row r="103" spans="1:12">
      <c r="A103" s="53"/>
      <c r="C103" s="3"/>
      <c r="I103" s="3"/>
      <c r="J103" s="3"/>
      <c r="K103" s="3"/>
      <c r="L103" s="3"/>
    </row>
    <row r="104" spans="1:12">
      <c r="A104" s="53"/>
      <c r="C104" s="3"/>
      <c r="I104" s="3"/>
      <c r="J104" s="3"/>
      <c r="K104" s="3"/>
      <c r="L104" s="3"/>
    </row>
    <row r="105" spans="1:12">
      <c r="A105" s="53"/>
      <c r="C105" s="3"/>
      <c r="I105" s="3"/>
      <c r="J105" s="3"/>
      <c r="K105" s="3"/>
      <c r="L105" s="3"/>
    </row>
    <row r="106" spans="1:12">
      <c r="A106" s="53"/>
      <c r="C106" s="3"/>
      <c r="I106" s="3"/>
      <c r="J106" s="3"/>
      <c r="K106" s="3"/>
      <c r="L106" s="3"/>
    </row>
    <row r="107" spans="1:12">
      <c r="A107" s="53"/>
      <c r="C107" s="3"/>
      <c r="I107" s="3"/>
      <c r="J107" s="3"/>
      <c r="K107" s="3"/>
      <c r="L107" s="3"/>
    </row>
    <row r="108" spans="1:12">
      <c r="A108" s="53"/>
      <c r="C108" s="3"/>
      <c r="I108" s="3"/>
      <c r="J108" s="3"/>
      <c r="K108" s="3"/>
      <c r="L108" s="3"/>
    </row>
    <row r="109" spans="1:12">
      <c r="A109" s="53"/>
      <c r="C109" s="3"/>
      <c r="I109" s="3"/>
      <c r="J109" s="3"/>
      <c r="K109" s="3"/>
      <c r="L109" s="3"/>
    </row>
    <row r="110" spans="1:12">
      <c r="A110" s="53"/>
      <c r="C110" s="3"/>
      <c r="I110" s="3"/>
      <c r="J110" s="3"/>
      <c r="K110" s="3"/>
      <c r="L110" s="3"/>
    </row>
    <row r="111" spans="1:12">
      <c r="A111" s="53"/>
      <c r="C111" s="3"/>
      <c r="I111" s="3"/>
      <c r="J111" s="3"/>
      <c r="K111" s="3"/>
      <c r="L111" s="3"/>
    </row>
    <row r="112" spans="1:12">
      <c r="A112" s="53"/>
      <c r="C112" s="3"/>
      <c r="I112" s="3"/>
      <c r="J112" s="3"/>
      <c r="K112" s="3"/>
      <c r="L112" s="3"/>
    </row>
    <row r="113" spans="1:12">
      <c r="A113" s="53"/>
      <c r="C113" s="3"/>
      <c r="I113" s="3"/>
      <c r="J113" s="3"/>
      <c r="K113" s="3"/>
      <c r="L113" s="3"/>
    </row>
    <row r="114" spans="1:12">
      <c r="A114" s="53"/>
      <c r="C114" s="3"/>
      <c r="I114" s="3"/>
      <c r="J114" s="3"/>
      <c r="K114" s="3"/>
      <c r="L114" s="3"/>
    </row>
    <row r="115" spans="1:12">
      <c r="A115" s="53"/>
      <c r="C115" s="3"/>
      <c r="I115" s="3"/>
      <c r="J115" s="3"/>
      <c r="K115" s="3"/>
      <c r="L115" s="3"/>
    </row>
    <row r="116" spans="1:12">
      <c r="A116" s="53"/>
      <c r="C116" s="3"/>
      <c r="I116" s="3"/>
      <c r="J116" s="3"/>
      <c r="K116" s="3"/>
      <c r="L116" s="3"/>
    </row>
    <row r="117" spans="1:12">
      <c r="A117" s="53"/>
      <c r="C117" s="3"/>
      <c r="I117" s="3"/>
      <c r="J117" s="3"/>
      <c r="K117" s="3"/>
      <c r="L117" s="3"/>
    </row>
    <row r="118" spans="1:12">
      <c r="A118" s="53"/>
      <c r="C118" s="3"/>
      <c r="I118" s="3"/>
      <c r="J118" s="3"/>
      <c r="K118" s="3"/>
      <c r="L118" s="3"/>
    </row>
    <row r="119" spans="1:12">
      <c r="A119" s="53"/>
      <c r="C119" s="3"/>
      <c r="I119" s="3"/>
      <c r="J119" s="3"/>
      <c r="K119" s="3"/>
      <c r="L119" s="3"/>
    </row>
    <row r="120" spans="1:12">
      <c r="A120" s="53"/>
      <c r="C120" s="3"/>
      <c r="I120" s="3"/>
      <c r="J120" s="3"/>
      <c r="K120" s="3"/>
      <c r="L120" s="3"/>
    </row>
    <row r="121" spans="1:12">
      <c r="A121" s="53"/>
      <c r="C121" s="3"/>
      <c r="I121" s="3"/>
      <c r="J121" s="3"/>
      <c r="K121" s="3"/>
      <c r="L121" s="3"/>
    </row>
    <row r="122" spans="1:12">
      <c r="A122" s="53"/>
      <c r="C122" s="3"/>
      <c r="I122" s="3"/>
      <c r="J122" s="3"/>
      <c r="K122" s="3"/>
      <c r="L122" s="3"/>
    </row>
    <row r="123" spans="1:12">
      <c r="A123" s="53"/>
      <c r="C123" s="3"/>
      <c r="I123" s="3"/>
      <c r="J123" s="3"/>
      <c r="K123" s="3"/>
      <c r="L123" s="3"/>
    </row>
    <row r="124" spans="1:12">
      <c r="A124" s="53"/>
      <c r="C124" s="3"/>
      <c r="I124" s="3"/>
      <c r="J124" s="3"/>
      <c r="K124" s="3"/>
      <c r="L124" s="3"/>
    </row>
    <row r="125" spans="1:12">
      <c r="A125" s="53"/>
      <c r="C125" s="3"/>
      <c r="I125" s="3"/>
      <c r="J125" s="3"/>
      <c r="K125" s="3"/>
      <c r="L125" s="3"/>
    </row>
    <row r="126" spans="1:12">
      <c r="A126" s="53"/>
      <c r="C126" s="3"/>
      <c r="I126" s="3"/>
      <c r="J126" s="3"/>
      <c r="K126" s="3"/>
      <c r="L126" s="3"/>
    </row>
    <row r="127" spans="1:12">
      <c r="A127" s="53"/>
      <c r="C127" s="3"/>
      <c r="I127" s="3"/>
      <c r="J127" s="3"/>
      <c r="K127" s="3"/>
      <c r="L127" s="3"/>
    </row>
    <row r="128" spans="1:12">
      <c r="A128" s="53"/>
      <c r="C128" s="3"/>
      <c r="I128" s="3"/>
      <c r="J128" s="3"/>
      <c r="K128" s="3"/>
      <c r="L128" s="3"/>
    </row>
    <row r="129" spans="1:12">
      <c r="A129" s="53"/>
      <c r="C129" s="3"/>
      <c r="I129" s="3"/>
      <c r="J129" s="3"/>
      <c r="K129" s="3"/>
      <c r="L129" s="3"/>
    </row>
    <row r="130" spans="1:12">
      <c r="A130" s="53"/>
      <c r="C130" s="3"/>
      <c r="I130" s="3"/>
      <c r="J130" s="3"/>
      <c r="K130" s="3"/>
      <c r="L130" s="3"/>
    </row>
    <row r="131" spans="1:12">
      <c r="A131" s="53"/>
      <c r="C131" s="3"/>
      <c r="I131" s="3"/>
      <c r="J131" s="3"/>
      <c r="K131" s="3"/>
      <c r="L131" s="3"/>
    </row>
    <row r="132" spans="1:12">
      <c r="A132" s="53"/>
      <c r="C132" s="3"/>
      <c r="I132" s="3"/>
      <c r="J132" s="3"/>
      <c r="K132" s="3"/>
      <c r="L132" s="3"/>
    </row>
    <row r="133" spans="1:12">
      <c r="A133" s="53"/>
      <c r="C133" s="3"/>
      <c r="I133" s="3"/>
      <c r="J133" s="3"/>
      <c r="K133" s="3"/>
      <c r="L133" s="3"/>
    </row>
    <row r="134" spans="1:12">
      <c r="A134" s="53"/>
      <c r="C134" s="3"/>
      <c r="I134" s="3"/>
      <c r="J134" s="3"/>
      <c r="K134" s="3"/>
      <c r="L134" s="3"/>
    </row>
    <row r="135" spans="1:12">
      <c r="A135" s="53"/>
      <c r="C135" s="3"/>
      <c r="I135" s="3"/>
      <c r="J135" s="3"/>
      <c r="K135" s="3"/>
      <c r="L135" s="3"/>
    </row>
    <row r="136" spans="1:12">
      <c r="A136" s="53"/>
      <c r="C136" s="3"/>
      <c r="I136" s="3"/>
      <c r="J136" s="3"/>
      <c r="K136" s="3"/>
      <c r="L136" s="3"/>
    </row>
    <row r="137" spans="1:12">
      <c r="A137" s="53"/>
      <c r="C137" s="3"/>
      <c r="I137" s="3"/>
      <c r="J137" s="3"/>
      <c r="K137" s="3"/>
      <c r="L137" s="3"/>
    </row>
    <row r="138" spans="1:12">
      <c r="A138" s="53"/>
      <c r="C138" s="3"/>
      <c r="I138" s="3"/>
      <c r="J138" s="3"/>
      <c r="K138" s="3"/>
      <c r="L138" s="3"/>
    </row>
    <row r="139" spans="1:12">
      <c r="A139" s="53"/>
      <c r="C139" s="3"/>
      <c r="I139" s="3"/>
      <c r="J139" s="3"/>
      <c r="K139" s="3"/>
      <c r="L139" s="3"/>
    </row>
    <row r="140" spans="1:12">
      <c r="A140" s="53"/>
      <c r="C140" s="3"/>
      <c r="I140" s="3"/>
      <c r="J140" s="3"/>
      <c r="K140" s="3"/>
      <c r="L140" s="3"/>
    </row>
    <row r="141" spans="1:12">
      <c r="A141" s="53"/>
      <c r="C141" s="3"/>
      <c r="I141" s="3"/>
      <c r="J141" s="3"/>
      <c r="K141" s="3"/>
      <c r="L141" s="3"/>
    </row>
    <row r="142" spans="1:12">
      <c r="A142" s="53"/>
      <c r="C142" s="3"/>
      <c r="I142" s="3"/>
      <c r="J142" s="3"/>
      <c r="K142" s="3"/>
      <c r="L142" s="3"/>
    </row>
    <row r="143" spans="1:12">
      <c r="A143" s="53"/>
      <c r="C143" s="3"/>
      <c r="I143" s="3"/>
      <c r="J143" s="3"/>
      <c r="K143" s="3"/>
      <c r="L143" s="3"/>
    </row>
    <row r="144" spans="1:12">
      <c r="A144" s="53"/>
      <c r="C144" s="3"/>
      <c r="I144" s="3"/>
      <c r="J144" s="3"/>
      <c r="K144" s="3"/>
      <c r="L144" s="3"/>
    </row>
    <row r="145" spans="1:12">
      <c r="A145" s="53"/>
      <c r="C145" s="3"/>
      <c r="I145" s="3"/>
      <c r="J145" s="3"/>
      <c r="K145" s="3"/>
      <c r="L145" s="3"/>
    </row>
    <row r="146" spans="1:12">
      <c r="A146" s="53"/>
      <c r="C146" s="3"/>
      <c r="I146" s="3"/>
      <c r="J146" s="3"/>
      <c r="K146" s="3"/>
      <c r="L146" s="3"/>
    </row>
    <row r="147" spans="1:12">
      <c r="A147" s="53"/>
      <c r="C147" s="3"/>
      <c r="I147" s="3"/>
      <c r="J147" s="3"/>
      <c r="K147" s="3"/>
      <c r="L147" s="3"/>
    </row>
    <row r="148" spans="1:12">
      <c r="A148" s="53"/>
      <c r="C148" s="3"/>
      <c r="I148" s="3"/>
      <c r="J148" s="3"/>
      <c r="K148" s="3"/>
      <c r="L148" s="3"/>
    </row>
    <row r="149" spans="1:12">
      <c r="A149" s="53"/>
      <c r="C149" s="3"/>
      <c r="I149" s="3"/>
      <c r="J149" s="3"/>
      <c r="K149" s="3"/>
      <c r="L149" s="3"/>
    </row>
    <row r="150" spans="1:12">
      <c r="A150" s="53"/>
      <c r="C150" s="3"/>
      <c r="I150" s="3"/>
      <c r="J150" s="3"/>
      <c r="K150" s="3"/>
      <c r="L150" s="3"/>
    </row>
    <row r="151" spans="1:12">
      <c r="A151" s="53"/>
      <c r="C151" s="3"/>
      <c r="I151" s="3"/>
      <c r="J151" s="3"/>
      <c r="K151" s="3"/>
      <c r="L151" s="3"/>
    </row>
    <row r="152" spans="1:12">
      <c r="A152" s="53"/>
      <c r="C152" s="3"/>
      <c r="I152" s="3"/>
      <c r="J152" s="3"/>
      <c r="K152" s="3"/>
      <c r="L152" s="3"/>
    </row>
    <row r="153" spans="1:12">
      <c r="A153" s="53"/>
      <c r="C153" s="3"/>
      <c r="I153" s="3"/>
      <c r="J153" s="3"/>
      <c r="K153" s="3"/>
      <c r="L153" s="3"/>
    </row>
    <row r="154" spans="1:12">
      <c r="A154" s="53"/>
      <c r="C154" s="3"/>
      <c r="I154" s="3"/>
      <c r="J154" s="3"/>
      <c r="K154" s="3"/>
      <c r="L154" s="3"/>
    </row>
    <row r="155" spans="1:12">
      <c r="A155" s="53"/>
      <c r="C155" s="3"/>
      <c r="I155" s="3"/>
      <c r="J155" s="3"/>
      <c r="K155" s="3"/>
      <c r="L155" s="3"/>
    </row>
    <row r="156" spans="1:12">
      <c r="A156" s="53"/>
      <c r="C156" s="3"/>
      <c r="I156" s="3"/>
      <c r="J156" s="3"/>
      <c r="K156" s="3"/>
      <c r="L156" s="3"/>
    </row>
    <row r="157" spans="1:12">
      <c r="A157" s="53"/>
      <c r="C157" s="3"/>
      <c r="I157" s="3"/>
      <c r="J157" s="3"/>
      <c r="K157" s="3"/>
      <c r="L157" s="3"/>
    </row>
    <row r="158" spans="1:12">
      <c r="A158" s="53"/>
      <c r="C158" s="3"/>
      <c r="I158" s="3"/>
      <c r="J158" s="3"/>
      <c r="K158" s="3"/>
      <c r="L158" s="3"/>
    </row>
    <row r="159" spans="1:12">
      <c r="A159" s="53"/>
      <c r="C159" s="3"/>
      <c r="I159" s="3"/>
      <c r="J159" s="3"/>
      <c r="K159" s="3"/>
      <c r="L159" s="3"/>
    </row>
    <row r="160" spans="1:12">
      <c r="A160" s="53"/>
      <c r="C160" s="3"/>
      <c r="I160" s="3"/>
      <c r="J160" s="3"/>
      <c r="K160" s="3"/>
      <c r="L160" s="3"/>
    </row>
    <row r="161" spans="1:12">
      <c r="A161" s="53"/>
      <c r="C161" s="3"/>
      <c r="I161" s="3"/>
      <c r="J161" s="3"/>
      <c r="K161" s="3"/>
      <c r="L161" s="3"/>
    </row>
    <row r="162" spans="1:12">
      <c r="A162" s="53"/>
      <c r="C162" s="3"/>
      <c r="I162" s="3"/>
      <c r="J162" s="3"/>
      <c r="K162" s="3"/>
      <c r="L162" s="3"/>
    </row>
    <row r="163" spans="1:12">
      <c r="A163" s="53"/>
      <c r="C163" s="3"/>
      <c r="I163" s="3"/>
      <c r="J163" s="3"/>
      <c r="K163" s="3"/>
      <c r="L163" s="3"/>
    </row>
    <row r="164" spans="1:12">
      <c r="A164" s="53"/>
      <c r="C164" s="3"/>
      <c r="I164" s="3"/>
      <c r="J164" s="3"/>
      <c r="K164" s="3"/>
      <c r="L164" s="3"/>
    </row>
  </sheetData>
  <mergeCells count="1">
    <mergeCell ref="A12:B12"/>
  </mergeCells>
  <phoneticPr fontId="17" type="noConversion"/>
  <conditionalFormatting sqref="F22:G22">
    <cfRule type="cellIs" dxfId="4785" priority="65" stopIfTrue="1" operator="equal">
      <formula>"-"</formula>
    </cfRule>
    <cfRule type="containsText" dxfId="4784" priority="66" stopIfTrue="1" operator="containsText" text="leer">
      <formula>NOT(ISERROR(SEARCH("leer",F22)))</formula>
    </cfRule>
  </conditionalFormatting>
  <conditionalFormatting sqref="F23:G27">
    <cfRule type="cellIs" dxfId="4783" priority="63" stopIfTrue="1" operator="equal">
      <formula>"-"</formula>
    </cfRule>
    <cfRule type="containsText" dxfId="4782" priority="64" stopIfTrue="1" operator="containsText" text="leer">
      <formula>NOT(ISERROR(SEARCH("leer",F23)))</formula>
    </cfRule>
  </conditionalFormatting>
  <conditionalFormatting sqref="F21:G21">
    <cfRule type="cellIs" dxfId="4781" priority="61" stopIfTrue="1" operator="equal">
      <formula>"-"</formula>
    </cfRule>
    <cfRule type="containsText" dxfId="4780" priority="62" stopIfTrue="1" operator="containsText" text="leer">
      <formula>NOT(ISERROR(SEARCH("leer",F21)))</formula>
    </cfRule>
  </conditionalFormatting>
  <conditionalFormatting sqref="F21:G21">
    <cfRule type="cellIs" dxfId="4779" priority="59" stopIfTrue="1" operator="equal">
      <formula>"-"</formula>
    </cfRule>
    <cfRule type="containsText" dxfId="4778" priority="60" stopIfTrue="1" operator="containsText" text="leer">
      <formula>NOT(ISERROR(SEARCH("leer",F21)))</formula>
    </cfRule>
  </conditionalFormatting>
  <conditionalFormatting sqref="F21:G21">
    <cfRule type="cellIs" dxfId="4777" priority="57" stopIfTrue="1" operator="equal">
      <formula>"-"</formula>
    </cfRule>
    <cfRule type="containsText" dxfId="4776" priority="58" stopIfTrue="1" operator="containsText" text="leer">
      <formula>NOT(ISERROR(SEARCH("leer",F21)))</formula>
    </cfRule>
  </conditionalFormatting>
  <conditionalFormatting sqref="F21:G21">
    <cfRule type="cellIs" dxfId="4775" priority="55" stopIfTrue="1" operator="equal">
      <formula>"-"</formula>
    </cfRule>
    <cfRule type="containsText" dxfId="4774" priority="56" stopIfTrue="1" operator="containsText" text="leer">
      <formula>NOT(ISERROR(SEARCH("leer",F21)))</formula>
    </cfRule>
  </conditionalFormatting>
  <conditionalFormatting sqref="F21:G21">
    <cfRule type="cellIs" dxfId="4773" priority="53" stopIfTrue="1" operator="equal">
      <formula>"-"</formula>
    </cfRule>
    <cfRule type="containsText" dxfId="4772" priority="54" stopIfTrue="1" operator="containsText" text="leer">
      <formula>NOT(ISERROR(SEARCH("leer",F21)))</formula>
    </cfRule>
  </conditionalFormatting>
  <conditionalFormatting sqref="F21:G21">
    <cfRule type="cellIs" dxfId="4771" priority="51" stopIfTrue="1" operator="equal">
      <formula>"-"</formula>
    </cfRule>
    <cfRule type="containsText" dxfId="4770" priority="52" stopIfTrue="1" operator="containsText" text="leer">
      <formula>NOT(ISERROR(SEARCH("leer",F21)))</formula>
    </cfRule>
  </conditionalFormatting>
  <conditionalFormatting sqref="F20:G20">
    <cfRule type="cellIs" dxfId="4769" priority="49" stopIfTrue="1" operator="equal">
      <formula>"-"</formula>
    </cfRule>
    <cfRule type="containsText" dxfId="4768" priority="50" stopIfTrue="1" operator="containsText" text="leer">
      <formula>NOT(ISERROR(SEARCH("leer",F20)))</formula>
    </cfRule>
  </conditionalFormatting>
  <conditionalFormatting sqref="F20:G20">
    <cfRule type="cellIs" dxfId="4767" priority="48" stopIfTrue="1" operator="equal">
      <formula>"-"</formula>
    </cfRule>
  </conditionalFormatting>
  <conditionalFormatting sqref="F20:G20">
    <cfRule type="cellIs" dxfId="4766" priority="46" stopIfTrue="1" operator="equal">
      <formula>"-"</formula>
    </cfRule>
    <cfRule type="containsText" dxfId="4765" priority="47" stopIfTrue="1" operator="containsText" text="leer">
      <formula>NOT(ISERROR(SEARCH("leer",F20)))</formula>
    </cfRule>
  </conditionalFormatting>
  <conditionalFormatting sqref="F20:G20">
    <cfRule type="cellIs" dxfId="4764" priority="45" stopIfTrue="1" operator="equal">
      <formula>"-"</formula>
    </cfRule>
  </conditionalFormatting>
  <conditionalFormatting sqref="J5:J6">
    <cfRule type="cellIs" dxfId="4763" priority="21" stopIfTrue="1" operator="equal">
      <formula>"-"</formula>
    </cfRule>
    <cfRule type="containsText" dxfId="4762" priority="22" stopIfTrue="1" operator="containsText" text="leer">
      <formula>NOT(ISERROR(SEARCH("leer",J5)))</formula>
    </cfRule>
  </conditionalFormatting>
  <conditionalFormatting sqref="K5:O6">
    <cfRule type="cellIs" dxfId="4761" priority="19" stopIfTrue="1" operator="equal">
      <formula>"-"</formula>
    </cfRule>
    <cfRule type="containsText" dxfId="4760" priority="20" stopIfTrue="1" operator="containsText" text="leer">
      <formula>NOT(ISERROR(SEARCH("leer",K5)))</formula>
    </cfRule>
  </conditionalFormatting>
  <conditionalFormatting sqref="I5:I6">
    <cfRule type="cellIs" dxfId="4759" priority="17" stopIfTrue="1" operator="equal">
      <formula>"-"</formula>
    </cfRule>
    <cfRule type="containsText" dxfId="4758" priority="18" stopIfTrue="1" operator="containsText" text="leer">
      <formula>NOT(ISERROR(SEARCH("leer",I5)))</formula>
    </cfRule>
  </conditionalFormatting>
  <conditionalFormatting sqref="I5:I6">
    <cfRule type="cellIs" dxfId="4757" priority="15" stopIfTrue="1" operator="equal">
      <formula>"-"</formula>
    </cfRule>
    <cfRule type="containsText" dxfId="4756" priority="16" stopIfTrue="1" operator="containsText" text="leer">
      <formula>NOT(ISERROR(SEARCH("leer",I5)))</formula>
    </cfRule>
  </conditionalFormatting>
  <conditionalFormatting sqref="I5:I6">
    <cfRule type="cellIs" dxfId="4755" priority="13" stopIfTrue="1" operator="equal">
      <formula>"-"</formula>
    </cfRule>
    <cfRule type="containsText" dxfId="4754" priority="14" stopIfTrue="1" operator="containsText" text="leer">
      <formula>NOT(ISERROR(SEARCH("leer",I5)))</formula>
    </cfRule>
  </conditionalFormatting>
  <conditionalFormatting sqref="I5:I6">
    <cfRule type="cellIs" dxfId="4753" priority="11" stopIfTrue="1" operator="equal">
      <formula>"-"</formula>
    </cfRule>
    <cfRule type="containsText" dxfId="4752" priority="12" stopIfTrue="1" operator="containsText" text="leer">
      <formula>NOT(ISERROR(SEARCH("leer",I5)))</formula>
    </cfRule>
  </conditionalFormatting>
  <conditionalFormatting sqref="I5:I6">
    <cfRule type="cellIs" dxfId="4751" priority="9" stopIfTrue="1" operator="equal">
      <formula>"-"</formula>
    </cfRule>
    <cfRule type="containsText" dxfId="4750" priority="10" stopIfTrue="1" operator="containsText" text="leer">
      <formula>NOT(ISERROR(SEARCH("leer",I5)))</formula>
    </cfRule>
  </conditionalFormatting>
  <conditionalFormatting sqref="I5:I6">
    <cfRule type="cellIs" dxfId="4749" priority="7" stopIfTrue="1" operator="equal">
      <formula>"-"</formula>
    </cfRule>
    <cfRule type="containsText" dxfId="4748" priority="8" stopIfTrue="1" operator="containsText" text="leer">
      <formula>NOT(ISERROR(SEARCH("leer",I5)))</formula>
    </cfRule>
  </conditionalFormatting>
  <conditionalFormatting sqref="H5:H6">
    <cfRule type="cellIs" dxfId="4747" priority="5" stopIfTrue="1" operator="equal">
      <formula>"-"</formula>
    </cfRule>
    <cfRule type="containsText" dxfId="4746" priority="6" stopIfTrue="1" operator="containsText" text="leer">
      <formula>NOT(ISERROR(SEARCH("leer",H5)))</formula>
    </cfRule>
  </conditionalFormatting>
  <conditionalFormatting sqref="H5:H6">
    <cfRule type="cellIs" dxfId="4745" priority="4" stopIfTrue="1" operator="equal">
      <formula>"-"</formula>
    </cfRule>
  </conditionalFormatting>
  <conditionalFormatting sqref="H5:H6">
    <cfRule type="cellIs" dxfId="4744" priority="2" stopIfTrue="1" operator="equal">
      <formula>"-"</formula>
    </cfRule>
    <cfRule type="containsText" dxfId="4743" priority="3" stopIfTrue="1" operator="containsText" text="leer">
      <formula>NOT(ISERROR(SEARCH("leer",H5)))</formula>
    </cfRule>
  </conditionalFormatting>
  <conditionalFormatting sqref="H5:H6">
    <cfRule type="cellIs" dxfId="4742" priority="1" stopIfTrue="1" operator="equal">
      <formula>"-"</formula>
    </cfRule>
  </conditionalFormatting>
  <hyperlinks>
    <hyperlink ref="A1" location="Index!A1" display="zurück"/>
  </hyperlinks>
  <pageMargins left="0.79000000000000015" right="0.79000000000000015" top="0.98" bottom="0.98" header="0.51" footer="0.51"/>
  <pageSetup paperSize="9" scale="41"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37"/>
  <sheetViews>
    <sheetView showRuler="0" zoomScaleNormal="100" workbookViewId="0"/>
  </sheetViews>
  <sheetFormatPr baseColWidth="10" defaultColWidth="10.7109375" defaultRowHeight="12.75"/>
  <cols>
    <col min="1" max="1" width="42" style="5" bestFit="1" customWidth="1"/>
    <col min="2" max="2" width="8.42578125" style="5" bestFit="1" customWidth="1"/>
    <col min="3" max="3" width="9.28515625" style="27" customWidth="1"/>
    <col min="4" max="5" width="12.28515625" style="8" customWidth="1"/>
    <col min="6" max="8" width="11.42578125" style="8" customWidth="1"/>
    <col min="9" max="11" width="11.42578125" style="27" customWidth="1"/>
    <col min="12" max="12" width="11.42578125" style="5" customWidth="1"/>
    <col min="13" max="16384" width="10.7109375" style="5"/>
  </cols>
  <sheetData>
    <row r="1" spans="1:16">
      <c r="A1" s="90" t="s">
        <v>670</v>
      </c>
      <c r="C1" s="5"/>
      <c r="D1" s="5"/>
      <c r="E1" s="5"/>
      <c r="F1" s="5"/>
      <c r="G1" s="5"/>
      <c r="H1" s="5"/>
      <c r="I1" s="5"/>
      <c r="J1" s="5"/>
      <c r="K1" s="5"/>
    </row>
    <row r="2" spans="1:16">
      <c r="A2" s="90"/>
      <c r="C2" s="5"/>
      <c r="D2" s="5"/>
      <c r="E2" s="5"/>
      <c r="F2" s="5"/>
      <c r="G2" s="5"/>
      <c r="H2" s="5"/>
      <c r="I2" s="5"/>
      <c r="J2" s="5"/>
      <c r="K2" s="5"/>
    </row>
    <row r="3" spans="1:16">
      <c r="A3" s="4" t="s">
        <v>671</v>
      </c>
      <c r="C3" t="s">
        <v>672</v>
      </c>
      <c r="D3" s="5" t="s">
        <v>673</v>
      </c>
      <c r="E3" s="4">
        <v>2005</v>
      </c>
      <c r="F3" s="4">
        <v>2006</v>
      </c>
      <c r="G3" s="4">
        <v>2007</v>
      </c>
      <c r="H3" s="22">
        <v>2008</v>
      </c>
      <c r="I3" s="22">
        <v>2009</v>
      </c>
      <c r="J3" s="22">
        <v>2010</v>
      </c>
      <c r="K3" s="22">
        <v>2011</v>
      </c>
      <c r="L3" s="22">
        <v>2012</v>
      </c>
      <c r="M3" s="22">
        <v>2013</v>
      </c>
      <c r="N3" s="4">
        <v>2014</v>
      </c>
      <c r="O3" s="4">
        <v>2015</v>
      </c>
      <c r="P3" s="352">
        <v>2016</v>
      </c>
    </row>
    <row r="4" spans="1:16">
      <c r="C4" s="67"/>
      <c r="E4" s="5"/>
      <c r="F4" s="5"/>
      <c r="G4" s="5"/>
      <c r="H4" s="55"/>
      <c r="I4" s="55"/>
      <c r="J4" s="67"/>
      <c r="K4" s="67"/>
      <c r="L4" s="8"/>
      <c r="M4" s="8"/>
      <c r="N4" s="8"/>
      <c r="O4" s="8"/>
      <c r="P4" s="351"/>
    </row>
    <row r="5" spans="1:16">
      <c r="A5" s="256" t="s">
        <v>674</v>
      </c>
      <c r="B5" s="5" t="s">
        <v>675</v>
      </c>
      <c r="C5" s="27">
        <v>1</v>
      </c>
      <c r="D5" s="8" t="s">
        <v>676</v>
      </c>
      <c r="E5" s="13">
        <v>2531</v>
      </c>
      <c r="F5" s="13">
        <v>2493</v>
      </c>
      <c r="G5" s="5">
        <v>2469</v>
      </c>
      <c r="H5" s="54">
        <v>2408</v>
      </c>
      <c r="I5" s="413">
        <v>2348</v>
      </c>
      <c r="J5" s="67">
        <v>2313</v>
      </c>
      <c r="K5" s="67">
        <v>2278</v>
      </c>
      <c r="L5" s="185">
        <v>2254</v>
      </c>
      <c r="M5" s="8">
        <v>2231</v>
      </c>
      <c r="N5" s="8">
        <v>2222</v>
      </c>
      <c r="O5" s="8">
        <v>2199</v>
      </c>
      <c r="P5" s="351">
        <v>2172</v>
      </c>
    </row>
    <row r="6" spans="1:16">
      <c r="A6" s="155" t="s">
        <v>677</v>
      </c>
      <c r="B6" s="5" t="s">
        <v>678</v>
      </c>
      <c r="C6" s="27">
        <v>2</v>
      </c>
      <c r="D6" s="8" t="s">
        <v>679</v>
      </c>
      <c r="E6" s="5">
        <v>2379</v>
      </c>
      <c r="F6" s="5">
        <v>2345</v>
      </c>
      <c r="G6" s="5">
        <v>2300</v>
      </c>
      <c r="H6" s="54">
        <v>2184</v>
      </c>
      <c r="I6" s="413">
        <v>2049</v>
      </c>
      <c r="J6" s="67">
        <v>1944</v>
      </c>
      <c r="K6" s="67">
        <v>1841</v>
      </c>
      <c r="L6" s="185">
        <v>1749</v>
      </c>
      <c r="M6" s="8">
        <v>1655</v>
      </c>
      <c r="N6" s="8">
        <v>1556</v>
      </c>
      <c r="O6" s="8">
        <v>1458</v>
      </c>
      <c r="P6" s="351">
        <v>1317</v>
      </c>
    </row>
    <row r="7" spans="1:16">
      <c r="A7" s="155" t="s">
        <v>680</v>
      </c>
      <c r="B7" s="5" t="s">
        <v>681</v>
      </c>
      <c r="C7" s="27">
        <v>2</v>
      </c>
      <c r="D7" s="8" t="s">
        <v>682</v>
      </c>
      <c r="E7" s="5">
        <v>10</v>
      </c>
      <c r="F7" s="5">
        <v>12</v>
      </c>
      <c r="G7" s="5">
        <v>12</v>
      </c>
      <c r="H7" s="54">
        <v>11</v>
      </c>
      <c r="I7" s="413">
        <v>11</v>
      </c>
      <c r="J7" s="67">
        <v>6</v>
      </c>
      <c r="K7" s="67">
        <v>5</v>
      </c>
      <c r="L7" s="185">
        <v>3</v>
      </c>
      <c r="M7" s="8">
        <v>2</v>
      </c>
      <c r="N7" s="8">
        <v>1</v>
      </c>
      <c r="O7" s="8">
        <v>1</v>
      </c>
      <c r="P7" s="351">
        <v>6</v>
      </c>
    </row>
    <row r="8" spans="1:16">
      <c r="A8" s="15" t="s">
        <v>683</v>
      </c>
      <c r="B8" s="5" t="s">
        <v>684</v>
      </c>
      <c r="C8" s="27">
        <v>3</v>
      </c>
      <c r="D8" s="8" t="s">
        <v>685</v>
      </c>
      <c r="E8" s="5">
        <v>119</v>
      </c>
      <c r="F8" s="5">
        <v>111</v>
      </c>
      <c r="G8" s="5">
        <v>135</v>
      </c>
      <c r="H8" s="54">
        <v>188</v>
      </c>
      <c r="I8" s="413">
        <v>263</v>
      </c>
      <c r="J8" s="67">
        <v>336</v>
      </c>
      <c r="K8" s="67">
        <v>407</v>
      </c>
      <c r="L8" s="185">
        <v>477</v>
      </c>
      <c r="M8" s="8">
        <v>550</v>
      </c>
      <c r="N8" s="8">
        <v>642</v>
      </c>
      <c r="O8" s="8">
        <v>717</v>
      </c>
      <c r="P8" s="351">
        <v>832</v>
      </c>
    </row>
    <row r="9" spans="1:16">
      <c r="A9" s="15" t="s">
        <v>686</v>
      </c>
      <c r="B9" s="5" t="s">
        <v>687</v>
      </c>
      <c r="C9" s="27">
        <v>3</v>
      </c>
      <c r="D9" s="8" t="s">
        <v>688</v>
      </c>
      <c r="E9" s="5">
        <v>16</v>
      </c>
      <c r="F9" s="5">
        <v>18</v>
      </c>
      <c r="G9" s="5">
        <v>15</v>
      </c>
      <c r="H9" s="54">
        <v>20</v>
      </c>
      <c r="I9" s="413">
        <v>20</v>
      </c>
      <c r="J9" s="67">
        <v>22</v>
      </c>
      <c r="K9" s="67">
        <v>20</v>
      </c>
      <c r="L9" s="185">
        <v>20</v>
      </c>
      <c r="M9" s="8">
        <v>19</v>
      </c>
      <c r="N9" s="8">
        <v>18</v>
      </c>
      <c r="O9" s="8">
        <v>18</v>
      </c>
      <c r="P9" s="351">
        <v>17</v>
      </c>
    </row>
    <row r="10" spans="1:16">
      <c r="A10" s="155" t="s">
        <v>689</v>
      </c>
      <c r="B10" s="5" t="s">
        <v>690</v>
      </c>
      <c r="C10" s="27">
        <v>4</v>
      </c>
      <c r="D10" s="8" t="s">
        <v>691</v>
      </c>
      <c r="E10" s="5">
        <v>7</v>
      </c>
      <c r="F10" s="5">
        <v>7</v>
      </c>
      <c r="G10" s="5">
        <v>7</v>
      </c>
      <c r="H10" s="54">
        <v>5</v>
      </c>
      <c r="I10" s="413">
        <v>5</v>
      </c>
      <c r="J10" s="67">
        <v>5</v>
      </c>
      <c r="K10" s="67">
        <v>5</v>
      </c>
      <c r="L10" s="185">
        <v>5</v>
      </c>
      <c r="M10" s="8">
        <v>5</v>
      </c>
      <c r="N10" s="8">
        <v>5</v>
      </c>
      <c r="O10" s="8">
        <v>5</v>
      </c>
      <c r="P10" s="351">
        <v>0</v>
      </c>
    </row>
    <row r="11" spans="1:16">
      <c r="A11" s="239" t="s">
        <v>692</v>
      </c>
      <c r="B11" s="29" t="s">
        <v>693</v>
      </c>
      <c r="C11" s="28">
        <v>5</v>
      </c>
      <c r="D11" s="8" t="s">
        <v>694</v>
      </c>
      <c r="E11" s="29">
        <v>991</v>
      </c>
      <c r="F11" s="29">
        <v>1023</v>
      </c>
      <c r="G11" s="29">
        <v>1043</v>
      </c>
      <c r="H11" s="414">
        <v>1097</v>
      </c>
      <c r="I11" s="415">
        <v>1154</v>
      </c>
      <c r="J11" s="129">
        <v>1192</v>
      </c>
      <c r="K11" s="129">
        <v>1226</v>
      </c>
      <c r="L11" s="185">
        <v>1251</v>
      </c>
      <c r="M11" s="8">
        <v>1269</v>
      </c>
      <c r="N11" s="8">
        <v>1278</v>
      </c>
      <c r="O11" s="8">
        <v>1295</v>
      </c>
      <c r="P11" s="351">
        <v>1319</v>
      </c>
    </row>
    <row r="12" spans="1:16">
      <c r="A12" s="29"/>
      <c r="B12" s="29"/>
      <c r="C12" s="28"/>
      <c r="D12" s="74"/>
      <c r="E12" s="74"/>
      <c r="F12" s="74"/>
      <c r="G12" s="74"/>
      <c r="H12" s="74"/>
      <c r="I12" s="28"/>
      <c r="J12" s="28"/>
      <c r="K12" s="28"/>
      <c r="L12" s="29"/>
      <c r="M12" s="29"/>
      <c r="N12" s="29"/>
      <c r="O12" s="29"/>
    </row>
    <row r="13" spans="1:16">
      <c r="L13" s="66"/>
    </row>
    <row r="14" spans="1:16" ht="12.75" customHeight="1">
      <c r="A14" s="470" t="s">
        <v>695</v>
      </c>
      <c r="B14" s="470"/>
      <c r="C14" s="470"/>
      <c r="D14" s="470"/>
      <c r="E14" s="470"/>
      <c r="F14" s="470"/>
      <c r="G14" s="470"/>
      <c r="H14" s="470"/>
      <c r="I14" s="470"/>
      <c r="J14" s="470"/>
      <c r="K14" s="470"/>
      <c r="L14" s="470"/>
      <c r="M14" s="470"/>
      <c r="N14" s="470"/>
      <c r="O14" s="470"/>
    </row>
    <row r="15" spans="1:16" ht="24.95" customHeight="1">
      <c r="A15" s="470" t="s">
        <v>696</v>
      </c>
      <c r="B15" s="470"/>
      <c r="C15" s="470"/>
      <c r="D15" s="470"/>
      <c r="E15" s="470"/>
      <c r="F15" s="470"/>
      <c r="G15" s="470"/>
      <c r="H15" s="470"/>
      <c r="I15" s="470"/>
      <c r="J15" s="470"/>
      <c r="K15" s="470"/>
      <c r="L15" s="470"/>
      <c r="M15" s="470"/>
      <c r="N15" s="470"/>
      <c r="O15" s="470"/>
      <c r="P15" s="470"/>
    </row>
    <row r="16" spans="1:16">
      <c r="A16" s="470" t="s">
        <v>697</v>
      </c>
      <c r="B16" s="470"/>
      <c r="C16" s="470"/>
      <c r="D16" s="470"/>
      <c r="E16" s="470"/>
      <c r="F16" s="470"/>
      <c r="G16" s="470"/>
      <c r="H16" s="470"/>
      <c r="I16" s="470"/>
      <c r="J16" s="470"/>
      <c r="K16" s="470"/>
      <c r="L16" s="470"/>
      <c r="M16" s="470"/>
      <c r="N16" s="470"/>
      <c r="O16" s="470"/>
    </row>
    <row r="17" spans="1:15" ht="12.75" customHeight="1">
      <c r="A17" s="470" t="s">
        <v>698</v>
      </c>
      <c r="B17" s="470"/>
      <c r="C17" s="470"/>
      <c r="D17" s="470"/>
      <c r="E17" s="470"/>
      <c r="F17" s="470"/>
      <c r="G17" s="470"/>
      <c r="H17" s="470"/>
      <c r="I17" s="470"/>
      <c r="J17" s="470"/>
      <c r="K17" s="470"/>
      <c r="L17" s="470"/>
      <c r="M17" s="470"/>
      <c r="N17" s="470"/>
      <c r="O17" s="470"/>
    </row>
    <row r="18" spans="1:15" ht="12.75" customHeight="1">
      <c r="A18" s="470" t="s">
        <v>699</v>
      </c>
      <c r="B18" s="470"/>
      <c r="C18" s="470"/>
      <c r="D18" s="470"/>
      <c r="E18" s="470"/>
      <c r="F18" s="470"/>
      <c r="G18" s="470"/>
      <c r="H18" s="470"/>
      <c r="I18" s="470"/>
      <c r="J18" s="470"/>
      <c r="K18" s="470"/>
      <c r="L18" s="470"/>
      <c r="M18" s="470"/>
      <c r="N18" s="470"/>
      <c r="O18" s="470"/>
    </row>
    <row r="19" spans="1:15">
      <c r="A19" s="4"/>
      <c r="L19" s="66"/>
    </row>
    <row r="21" spans="1:15">
      <c r="A21" s="27"/>
    </row>
    <row r="27" spans="1:15">
      <c r="E27" s="4"/>
      <c r="F27" s="5"/>
      <c r="G27" s="13"/>
      <c r="H27" s="5"/>
      <c r="I27" s="5"/>
      <c r="J27" s="5"/>
      <c r="K27" s="5"/>
      <c r="M27" s="29"/>
    </row>
    <row r="28" spans="1:15">
      <c r="E28" s="4"/>
      <c r="F28" s="5"/>
      <c r="G28" s="13"/>
      <c r="H28" s="5"/>
      <c r="I28" s="5"/>
      <c r="J28" s="5"/>
      <c r="K28" s="5"/>
      <c r="M28" s="29"/>
    </row>
    <row r="29" spans="1:15">
      <c r="E29" s="4"/>
      <c r="F29" s="5"/>
      <c r="G29" s="5"/>
      <c r="H29" s="5"/>
      <c r="I29" s="5"/>
      <c r="J29" s="5"/>
      <c r="K29" s="5"/>
      <c r="M29" s="29"/>
    </row>
    <row r="30" spans="1:15">
      <c r="E30" s="22"/>
      <c r="F30" s="70"/>
      <c r="G30" s="66"/>
      <c r="H30" s="66"/>
      <c r="I30" s="66"/>
      <c r="J30" s="66"/>
      <c r="K30" s="66"/>
      <c r="L30" s="66"/>
      <c r="M30" s="222"/>
    </row>
    <row r="31" spans="1:15">
      <c r="E31" s="22"/>
      <c r="F31" s="70"/>
      <c r="G31" s="135"/>
      <c r="H31" s="135"/>
      <c r="I31" s="135"/>
      <c r="J31" s="135"/>
      <c r="K31" s="135"/>
      <c r="L31" s="135"/>
      <c r="M31" s="221"/>
    </row>
    <row r="32" spans="1:15">
      <c r="E32" s="22"/>
      <c r="F32" s="67"/>
      <c r="G32" s="67"/>
      <c r="H32" s="67"/>
      <c r="I32" s="67"/>
      <c r="J32" s="67"/>
      <c r="K32" s="67"/>
      <c r="L32" s="67"/>
      <c r="M32" s="129"/>
    </row>
    <row r="33" spans="1:13">
      <c r="E33" s="22"/>
      <c r="F33" s="67"/>
      <c r="G33" s="67"/>
      <c r="H33" s="67"/>
      <c r="I33" s="67"/>
      <c r="J33" s="67"/>
      <c r="K33" s="67"/>
      <c r="L33" s="67"/>
      <c r="M33" s="129"/>
    </row>
    <row r="34" spans="1:13">
      <c r="A34" s="14"/>
      <c r="E34" s="22"/>
      <c r="G34" s="185"/>
      <c r="H34" s="185"/>
      <c r="I34" s="185"/>
      <c r="J34" s="185"/>
      <c r="K34" s="185"/>
      <c r="L34" s="185"/>
      <c r="M34" s="185"/>
    </row>
    <row r="35" spans="1:13">
      <c r="E35" s="22"/>
      <c r="I35" s="8"/>
      <c r="J35" s="8"/>
      <c r="K35" s="8"/>
      <c r="L35" s="8"/>
      <c r="M35" s="8"/>
    </row>
    <row r="36" spans="1:13">
      <c r="E36" s="4"/>
      <c r="I36" s="8"/>
      <c r="J36" s="8"/>
      <c r="K36" s="8"/>
      <c r="L36" s="8"/>
      <c r="M36" s="8"/>
    </row>
    <row r="37" spans="1:13">
      <c r="A37" s="14"/>
      <c r="E37" s="4"/>
      <c r="I37" s="8"/>
      <c r="J37" s="8"/>
      <c r="K37" s="8"/>
      <c r="L37" s="8"/>
      <c r="M37" s="8"/>
    </row>
  </sheetData>
  <customSheetViews>
    <customSheetView guid="{F0335B52-931C-4173-85AE-87F3D6604B59}" fitToPage="1" showRuler="0">
      <selection activeCell="H32" sqref="H32"/>
      <pageMargins left="0.7" right="0.7" top="0.78740157499999996" bottom="0.78740157499999996" header="0.3" footer="0.3"/>
      <headerFooter alignWithMargins="0"/>
    </customSheetView>
    <customSheetView guid="{A4328FE7-0B36-4A96-9E82-0C2C10ECE34E}" fitToPage="1" showRuler="0">
      <selection activeCell="A19" sqref="A19:IV21"/>
      <pageMargins left="0.7" right="0.7" top="0.78740157499999996" bottom="0.78740157499999996" header="0.3" footer="0.3"/>
      <headerFooter alignWithMargins="0"/>
    </customSheetView>
    <customSheetView guid="{09D980A6-7F22-44D6-B957-3B1FFC43B461}" fitToPage="1" showRuler="0">
      <selection activeCell="F39" sqref="F39"/>
      <pageMargins left="0.7" right="0.7" top="0.78740157499999996" bottom="0.78740157499999996" header="0.3" footer="0.3"/>
      <headerFooter alignWithMargins="0"/>
    </customSheetView>
    <customSheetView guid="{34161360-80E4-4153-B1A5-19E7BBEDD5ED}" fitToPage="1" showRuler="0">
      <selection activeCell="H38" sqref="H38"/>
      <pageMargins left="0.7" right="0.7" top="0.78740157499999996" bottom="0.78740157499999996" header="0.3" footer="0.3"/>
      <headerFooter alignWithMargins="0"/>
    </customSheetView>
    <customSheetView guid="{F90AD2DC-6F63-4FE7-9F4E-99C162A8727E}" fitToPage="1" showRuler="0">
      <selection activeCell="D23" sqref="D23"/>
      <pageMargins left="0.7" right="0.7" top="0.78740157499999996" bottom="0.78740157499999996" header="0.3" footer="0.3"/>
      <headerFooter alignWithMargins="0"/>
    </customSheetView>
    <customSheetView guid="{A8A9853C-301B-405A-92F6-9DCC8EB91B52}" fitToPage="1" showRuler="0">
      <selection activeCell="H13" sqref="H13"/>
      <pageMargins left="0.7" right="0.7" top="0.78740157499999996" bottom="0.78740157499999996" header="0.3" footer="0.3"/>
      <headerFooter alignWithMargins="0"/>
    </customSheetView>
    <customSheetView guid="{8144D8E7-8996-490F-8ACB-C7957A150DAC}" fitToPage="1" showRuler="0">
      <selection activeCell="D23" sqref="D23"/>
      <pageMargins left="0.7" right="0.7" top="0.78740157499999996" bottom="0.78740157499999996" header="0.3" footer="0.3"/>
      <headerFooter alignWithMargins="0"/>
    </customSheetView>
    <customSheetView guid="{4221DF2B-D9E6-40BE-9C37-8B5A92E46F7B}" showPageBreaks="1" fitToPage="1" showRuler="0">
      <selection activeCell="A36" sqref="A36:A41"/>
      <pageMargins left="0.7" right="0.7" top="0.78740157499999996" bottom="0.78740157499999996" header="0.3" footer="0.3"/>
      <headerFooter alignWithMargins="0"/>
    </customSheetView>
    <customSheetView guid="{595D07C0-E761-11DC-9357-001B6391840E}" fitToPage="1">
      <selection activeCell="C1" sqref="C1:C65536"/>
      <pageMargins left="0.7" right="0.7" top="0.78740157499999996" bottom="0.78740157499999996" header="0.3" footer="0.3"/>
      <headerFooter alignWithMargins="0"/>
    </customSheetView>
  </customSheetViews>
  <mergeCells count="5">
    <mergeCell ref="A14:O14"/>
    <mergeCell ref="A16:O16"/>
    <mergeCell ref="A17:O17"/>
    <mergeCell ref="A18:O18"/>
    <mergeCell ref="A15:P15"/>
  </mergeCells>
  <phoneticPr fontId="14" type="noConversion"/>
  <conditionalFormatting sqref="G32:M32 G30:M30">
    <cfRule type="cellIs" dxfId="4741" priority="44" stopIfTrue="1" operator="equal">
      <formula>"-"</formula>
    </cfRule>
    <cfRule type="containsText" dxfId="4740" priority="45" stopIfTrue="1" operator="containsText" text="leer">
      <formula>NOT(ISERROR(SEARCH("leer",G30)))</formula>
    </cfRule>
  </conditionalFormatting>
  <conditionalFormatting sqref="G31:M31">
    <cfRule type="cellIs" dxfId="4739" priority="42" stopIfTrue="1" operator="equal">
      <formula>"-"</formula>
    </cfRule>
    <cfRule type="containsText" dxfId="4738" priority="43" stopIfTrue="1" operator="containsText" text="leer">
      <formula>NOT(ISERROR(SEARCH("leer",G31)))</formula>
    </cfRule>
  </conditionalFormatting>
  <conditionalFormatting sqref="G31:M31">
    <cfRule type="cellIs" dxfId="4737" priority="40" stopIfTrue="1" operator="equal">
      <formula>"-"</formula>
    </cfRule>
    <cfRule type="containsText" dxfId="4736" priority="41" stopIfTrue="1" operator="containsText" text="leer">
      <formula>NOT(ISERROR(SEARCH("leer",G31)))</formula>
    </cfRule>
  </conditionalFormatting>
  <conditionalFormatting sqref="G31:M31">
    <cfRule type="cellIs" dxfId="4735" priority="38" stopIfTrue="1" operator="equal">
      <formula>"-"</formula>
    </cfRule>
    <cfRule type="containsText" dxfId="4734" priority="39" stopIfTrue="1" operator="containsText" text="leer">
      <formula>NOT(ISERROR(SEARCH("leer",G31)))</formula>
    </cfRule>
  </conditionalFormatting>
  <conditionalFormatting sqref="G31:M31">
    <cfRule type="cellIs" dxfId="4733" priority="36" stopIfTrue="1" operator="equal">
      <formula>"-"</formula>
    </cfRule>
    <cfRule type="containsText" dxfId="4732" priority="37" stopIfTrue="1" operator="containsText" text="leer">
      <formula>NOT(ISERROR(SEARCH("leer",G31)))</formula>
    </cfRule>
  </conditionalFormatting>
  <conditionalFormatting sqref="G31:M31">
    <cfRule type="cellIs" dxfId="4731" priority="34" stopIfTrue="1" operator="equal">
      <formula>"-"</formula>
    </cfRule>
    <cfRule type="containsText" dxfId="4730" priority="35" stopIfTrue="1" operator="containsText" text="leer">
      <formula>NOT(ISERROR(SEARCH("leer",G31)))</formula>
    </cfRule>
  </conditionalFormatting>
  <conditionalFormatting sqref="G31:M31">
    <cfRule type="cellIs" dxfId="4729" priority="32" stopIfTrue="1" operator="equal">
      <formula>"-"</formula>
    </cfRule>
    <cfRule type="containsText" dxfId="4728" priority="33" stopIfTrue="1" operator="containsText" text="leer">
      <formula>NOT(ISERROR(SEARCH("leer",G31)))</formula>
    </cfRule>
  </conditionalFormatting>
  <conditionalFormatting sqref="G30:M30">
    <cfRule type="cellIs" dxfId="4727" priority="31" stopIfTrue="1" operator="equal">
      <formula>"-"</formula>
    </cfRule>
  </conditionalFormatting>
  <conditionalFormatting sqref="J5:J11 H5:H11">
    <cfRule type="cellIs" dxfId="4726" priority="14" stopIfTrue="1" operator="equal">
      <formula>"-"</formula>
    </cfRule>
    <cfRule type="containsText" dxfId="4725" priority="15" stopIfTrue="1" operator="containsText" text="leer">
      <formula>NOT(ISERROR(SEARCH("leer",H5)))</formula>
    </cfRule>
  </conditionalFormatting>
  <conditionalFormatting sqref="I5:I11">
    <cfRule type="cellIs" dxfId="4724" priority="12" stopIfTrue="1" operator="equal">
      <formula>"-"</formula>
    </cfRule>
    <cfRule type="containsText" dxfId="4723" priority="13" stopIfTrue="1" operator="containsText" text="leer">
      <formula>NOT(ISERROR(SEARCH("leer",I5)))</formula>
    </cfRule>
  </conditionalFormatting>
  <conditionalFormatting sqref="I5:I11">
    <cfRule type="cellIs" dxfId="4722" priority="10" stopIfTrue="1" operator="equal">
      <formula>"-"</formula>
    </cfRule>
    <cfRule type="containsText" dxfId="4721" priority="11" stopIfTrue="1" operator="containsText" text="leer">
      <formula>NOT(ISERROR(SEARCH("leer",I5)))</formula>
    </cfRule>
  </conditionalFormatting>
  <conditionalFormatting sqref="I5:I11">
    <cfRule type="cellIs" dxfId="4720" priority="8" stopIfTrue="1" operator="equal">
      <formula>"-"</formula>
    </cfRule>
    <cfRule type="containsText" dxfId="4719" priority="9" stopIfTrue="1" operator="containsText" text="leer">
      <formula>NOT(ISERROR(SEARCH("leer",I5)))</formula>
    </cfRule>
  </conditionalFormatting>
  <conditionalFormatting sqref="I5:I11">
    <cfRule type="cellIs" dxfId="4718" priority="6" stopIfTrue="1" operator="equal">
      <formula>"-"</formula>
    </cfRule>
    <cfRule type="containsText" dxfId="4717" priority="7" stopIfTrue="1" operator="containsText" text="leer">
      <formula>NOT(ISERROR(SEARCH("leer",I5)))</formula>
    </cfRule>
  </conditionalFormatting>
  <conditionalFormatting sqref="I5:I11">
    <cfRule type="cellIs" dxfId="4716" priority="4" stopIfTrue="1" operator="equal">
      <formula>"-"</formula>
    </cfRule>
    <cfRule type="containsText" dxfId="4715" priority="5" stopIfTrue="1" operator="containsText" text="leer">
      <formula>NOT(ISERROR(SEARCH("leer",I5)))</formula>
    </cfRule>
  </conditionalFormatting>
  <conditionalFormatting sqref="I5:I11">
    <cfRule type="cellIs" dxfId="4714" priority="2" stopIfTrue="1" operator="equal">
      <formula>"-"</formula>
    </cfRule>
    <cfRule type="containsText" dxfId="4713" priority="3" stopIfTrue="1" operator="containsText" text="leer">
      <formula>NOT(ISERROR(SEARCH("leer",I5)))</formula>
    </cfRule>
  </conditionalFormatting>
  <conditionalFormatting sqref="H5:H11">
    <cfRule type="cellIs" dxfId="4712" priority="1" stopIfTrue="1" operator="equal">
      <formula>"-"</formula>
    </cfRule>
  </conditionalFormatting>
  <hyperlinks>
    <hyperlink ref="A1" location="Index!A1" display="zurück"/>
  </hyperlinks>
  <pageMargins left="0.79000000000000015" right="0.79000000000000015" top="0.98" bottom="0.98" header="0.51" footer="0.51"/>
  <pageSetup paperSize="9" scale="46" orientation="portrait" r:id="rId1"/>
  <customProperties>
    <customPr name="_pios_id" r:id="rId2"/>
  </customPropertie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157"/>
  <sheetViews>
    <sheetView showRuler="0" zoomScaleNormal="100" workbookViewId="0"/>
  </sheetViews>
  <sheetFormatPr baseColWidth="10" defaultColWidth="11.42578125" defaultRowHeight="12.75"/>
  <cols>
    <col min="1" max="1" width="17.28515625" customWidth="1"/>
    <col min="2" max="2" width="54.42578125" customWidth="1"/>
    <col min="4" max="4" width="11.140625" style="8" customWidth="1"/>
    <col min="5" max="18" width="15.42578125" style="8" customWidth="1"/>
    <col min="19" max="19" width="11.140625" style="8" customWidth="1"/>
    <col min="20" max="20" width="14.7109375" style="8" bestFit="1" customWidth="1"/>
    <col min="21" max="21" width="11.140625" style="8" customWidth="1"/>
    <col min="22" max="22" width="14.7109375" style="8" customWidth="1"/>
    <col min="23" max="23" width="11.140625" style="8" customWidth="1"/>
    <col min="24" max="24" width="14.7109375" style="8" bestFit="1" customWidth="1"/>
    <col min="25" max="25" width="11.85546875" customWidth="1"/>
    <col min="26" max="26" width="15" customWidth="1"/>
  </cols>
  <sheetData>
    <row r="1" spans="1:28">
      <c r="A1" s="90" t="s">
        <v>700</v>
      </c>
      <c r="B1" s="5"/>
      <c r="C1" s="5"/>
      <c r="D1" s="5"/>
      <c r="E1" s="5"/>
      <c r="F1" s="5"/>
      <c r="G1" s="5"/>
      <c r="H1" s="5"/>
      <c r="I1" s="5"/>
      <c r="J1" s="5"/>
      <c r="K1" s="5"/>
      <c r="L1" s="5"/>
      <c r="M1" s="5"/>
      <c r="N1" s="5"/>
      <c r="O1" s="5"/>
      <c r="P1" s="5"/>
      <c r="Q1" s="5"/>
      <c r="R1" s="5"/>
      <c r="S1" s="5"/>
      <c r="T1" s="5"/>
      <c r="U1" s="5"/>
      <c r="V1" s="5"/>
      <c r="W1" s="5"/>
      <c r="X1" s="5"/>
    </row>
    <row r="2" spans="1:28">
      <c r="A2" s="92"/>
      <c r="C2" s="72"/>
      <c r="D2" s="5"/>
      <c r="E2" s="5"/>
      <c r="F2" s="5"/>
      <c r="G2" s="5"/>
      <c r="H2" s="5"/>
      <c r="I2" s="5"/>
      <c r="J2" s="5"/>
      <c r="K2" s="5"/>
      <c r="L2" s="5"/>
      <c r="M2" s="5"/>
      <c r="N2" s="5"/>
      <c r="O2" s="5"/>
      <c r="P2" s="5"/>
      <c r="Q2" s="5"/>
      <c r="R2" s="5"/>
      <c r="S2" s="5"/>
      <c r="T2" s="5"/>
      <c r="U2" s="5"/>
      <c r="V2" s="5"/>
      <c r="W2" s="5"/>
      <c r="X2" s="5"/>
    </row>
    <row r="3" spans="1:28">
      <c r="A3" s="143" t="s">
        <v>701</v>
      </c>
      <c r="B3" s="2"/>
      <c r="C3" s="158" t="s">
        <v>702</v>
      </c>
      <c r="D3" s="5" t="s">
        <v>703</v>
      </c>
      <c r="E3" s="478" t="s">
        <v>2163</v>
      </c>
      <c r="F3" s="478"/>
      <c r="G3" s="478" t="s">
        <v>2164</v>
      </c>
      <c r="H3" s="478"/>
      <c r="I3" s="478" t="s">
        <v>2165</v>
      </c>
      <c r="J3" s="478"/>
      <c r="K3" s="478" t="s">
        <v>2166</v>
      </c>
      <c r="L3" s="478"/>
      <c r="M3" s="478" t="s">
        <v>2167</v>
      </c>
      <c r="N3" s="478"/>
      <c r="O3" s="479" t="s">
        <v>2168</v>
      </c>
      <c r="P3" s="479"/>
      <c r="Q3" s="480" t="s">
        <v>2169</v>
      </c>
      <c r="R3" s="480"/>
    </row>
    <row r="4" spans="1:28">
      <c r="A4" s="53"/>
      <c r="C4" s="3"/>
      <c r="E4" s="229" t="s">
        <v>2210</v>
      </c>
      <c r="F4" s="229" t="s">
        <v>2211</v>
      </c>
      <c r="G4" s="229" t="s">
        <v>2210</v>
      </c>
      <c r="H4" s="229" t="s">
        <v>2211</v>
      </c>
      <c r="I4" s="229" t="s">
        <v>2210</v>
      </c>
      <c r="J4" s="229" t="s">
        <v>2211</v>
      </c>
      <c r="K4" s="229" t="s">
        <v>2210</v>
      </c>
      <c r="L4" s="229" t="s">
        <v>2211</v>
      </c>
      <c r="M4" s="229" t="s">
        <v>2210</v>
      </c>
      <c r="N4" s="229" t="s">
        <v>2211</v>
      </c>
      <c r="O4" s="229" t="s">
        <v>2210</v>
      </c>
      <c r="P4" s="229" t="s">
        <v>2211</v>
      </c>
      <c r="Q4" s="355" t="s">
        <v>2210</v>
      </c>
      <c r="R4" s="355" t="s">
        <v>2211</v>
      </c>
    </row>
    <row r="5" spans="1:28">
      <c r="A5" s="140" t="s">
        <v>704</v>
      </c>
      <c r="B5" t="s">
        <v>705</v>
      </c>
      <c r="C5">
        <v>2</v>
      </c>
      <c r="D5" s="8" t="s">
        <v>706</v>
      </c>
      <c r="E5" s="162">
        <v>2313</v>
      </c>
      <c r="F5" s="162">
        <v>358</v>
      </c>
      <c r="G5" s="202">
        <v>2278</v>
      </c>
      <c r="H5" s="202">
        <v>427</v>
      </c>
      <c r="Q5" s="347"/>
      <c r="R5" s="347"/>
      <c r="AA5" s="5"/>
    </row>
    <row r="6" spans="1:28">
      <c r="A6" s="142" t="s">
        <v>707</v>
      </c>
      <c r="B6" t="s">
        <v>708</v>
      </c>
      <c r="C6">
        <v>2</v>
      </c>
      <c r="D6" s="8" t="s">
        <v>709</v>
      </c>
      <c r="E6" s="162" t="s">
        <v>2139</v>
      </c>
      <c r="F6" s="162" t="s">
        <v>2139</v>
      </c>
      <c r="G6" s="196" t="s">
        <v>2139</v>
      </c>
      <c r="H6" s="196" t="s">
        <v>2139</v>
      </c>
      <c r="Q6" s="347"/>
      <c r="R6" s="347"/>
      <c r="AA6" s="5"/>
    </row>
    <row r="7" spans="1:28">
      <c r="A7" s="142" t="s">
        <v>710</v>
      </c>
      <c r="B7" t="s">
        <v>711</v>
      </c>
      <c r="C7">
        <v>2</v>
      </c>
      <c r="D7" s="8" t="s">
        <v>712</v>
      </c>
      <c r="E7" s="162">
        <v>1850</v>
      </c>
      <c r="F7" s="162">
        <v>1117</v>
      </c>
      <c r="G7" s="202">
        <v>1880</v>
      </c>
      <c r="H7" s="202">
        <v>1258</v>
      </c>
      <c r="Q7" s="347"/>
      <c r="R7" s="347"/>
      <c r="AB7" s="141"/>
    </row>
    <row r="8" spans="1:28">
      <c r="A8" s="142" t="s">
        <v>713</v>
      </c>
      <c r="B8" t="s">
        <v>714</v>
      </c>
      <c r="C8">
        <v>2</v>
      </c>
      <c r="D8" s="8" t="s">
        <v>715</v>
      </c>
      <c r="E8" s="162">
        <v>2196</v>
      </c>
      <c r="F8" s="162" t="s">
        <v>2139</v>
      </c>
      <c r="G8" s="202">
        <v>2600</v>
      </c>
      <c r="H8" s="202">
        <v>2600</v>
      </c>
      <c r="Q8" s="347"/>
      <c r="R8" s="347"/>
      <c r="AB8" s="141"/>
    </row>
    <row r="9" spans="1:28">
      <c r="A9" s="201" t="s">
        <v>716</v>
      </c>
      <c r="B9" t="s">
        <v>717</v>
      </c>
      <c r="C9">
        <v>2</v>
      </c>
      <c r="D9" s="8" t="s">
        <v>718</v>
      </c>
      <c r="E9" s="162">
        <v>11820</v>
      </c>
      <c r="F9" s="162">
        <v>11465</v>
      </c>
      <c r="G9" s="202">
        <v>11818</v>
      </c>
      <c r="H9" s="202">
        <v>11445</v>
      </c>
      <c r="Q9" s="347"/>
      <c r="R9" s="347"/>
      <c r="AB9" s="141"/>
    </row>
    <row r="10" spans="1:28">
      <c r="A10" s="142" t="s">
        <v>719</v>
      </c>
      <c r="B10" t="s">
        <v>720</v>
      </c>
      <c r="C10">
        <v>2</v>
      </c>
      <c r="D10" s="8" t="s">
        <v>721</v>
      </c>
      <c r="E10" s="162">
        <v>17079</v>
      </c>
      <c r="F10" s="162">
        <v>6866</v>
      </c>
      <c r="G10" s="202">
        <v>17054</v>
      </c>
      <c r="H10" s="202">
        <v>7069</v>
      </c>
      <c r="Q10" s="347"/>
      <c r="R10" s="347"/>
      <c r="AB10" s="141"/>
    </row>
    <row r="11" spans="1:28">
      <c r="A11" s="201" t="s">
        <v>722</v>
      </c>
      <c r="B11" t="s">
        <v>723</v>
      </c>
      <c r="C11">
        <v>2</v>
      </c>
      <c r="D11" s="8" t="s">
        <v>724</v>
      </c>
      <c r="E11" s="162">
        <v>1164</v>
      </c>
      <c r="F11" s="162">
        <v>1107</v>
      </c>
      <c r="G11" s="202">
        <v>1156</v>
      </c>
      <c r="H11" s="202">
        <v>1099</v>
      </c>
      <c r="Q11" s="347"/>
      <c r="R11" s="347"/>
      <c r="AB11" s="141"/>
    </row>
    <row r="12" spans="1:28">
      <c r="A12" s="142" t="s">
        <v>725</v>
      </c>
      <c r="B12" t="s">
        <v>726</v>
      </c>
      <c r="C12">
        <v>2</v>
      </c>
      <c r="D12" s="8" t="s">
        <v>727</v>
      </c>
      <c r="E12" s="162">
        <v>13978</v>
      </c>
      <c r="F12" s="162">
        <v>0</v>
      </c>
      <c r="G12" s="202">
        <v>13923</v>
      </c>
      <c r="H12" s="202">
        <v>7</v>
      </c>
      <c r="Q12" s="347"/>
      <c r="R12" s="347"/>
      <c r="AB12" s="141"/>
    </row>
    <row r="13" spans="1:28">
      <c r="A13" s="142" t="s">
        <v>728</v>
      </c>
      <c r="B13" t="s">
        <v>729</v>
      </c>
      <c r="C13">
        <v>2</v>
      </c>
      <c r="D13" s="8" t="s">
        <v>730</v>
      </c>
      <c r="E13" s="162">
        <v>14050</v>
      </c>
      <c r="F13" s="162">
        <v>13750</v>
      </c>
      <c r="G13" s="202">
        <v>13000</v>
      </c>
      <c r="H13" s="202">
        <v>13000</v>
      </c>
      <c r="Q13" s="347"/>
      <c r="R13" s="347"/>
      <c r="AB13" s="141"/>
    </row>
    <row r="14" spans="1:28">
      <c r="A14" s="142" t="s">
        <v>731</v>
      </c>
      <c r="B14" t="s">
        <v>732</v>
      </c>
      <c r="C14">
        <v>2</v>
      </c>
      <c r="D14" s="8" t="s">
        <v>733</v>
      </c>
      <c r="E14" s="162">
        <v>816</v>
      </c>
      <c r="F14" s="162">
        <v>718</v>
      </c>
      <c r="G14" s="202">
        <v>795</v>
      </c>
      <c r="H14" s="202">
        <v>700</v>
      </c>
      <c r="Q14" s="347"/>
      <c r="R14" s="347"/>
    </row>
    <row r="15" spans="1:28">
      <c r="A15" s="53"/>
      <c r="E15"/>
      <c r="F15"/>
      <c r="Q15" s="347"/>
      <c r="R15" s="347"/>
    </row>
    <row r="16" spans="1:28">
      <c r="A16" s="258"/>
      <c r="E16"/>
      <c r="F16"/>
      <c r="Q16" s="347"/>
      <c r="R16" s="347"/>
    </row>
    <row r="17" spans="1:26">
      <c r="A17" s="140" t="s">
        <v>734</v>
      </c>
      <c r="B17" s="53" t="s">
        <v>735</v>
      </c>
      <c r="C17">
        <v>2</v>
      </c>
      <c r="D17" s="8" t="s">
        <v>736</v>
      </c>
      <c r="E17"/>
      <c r="F17" s="99">
        <v>2.62</v>
      </c>
      <c r="H17" s="185">
        <v>2.64</v>
      </c>
      <c r="Q17" s="347"/>
      <c r="R17" s="347"/>
    </row>
    <row r="18" spans="1:26">
      <c r="A18" s="142" t="s">
        <v>737</v>
      </c>
      <c r="B18" s="53" t="s">
        <v>738</v>
      </c>
      <c r="C18">
        <v>2</v>
      </c>
      <c r="D18" s="8" t="s">
        <v>739</v>
      </c>
      <c r="E18"/>
      <c r="F18" s="99" t="s">
        <v>2139</v>
      </c>
      <c r="H18" s="67" t="s">
        <v>2139</v>
      </c>
      <c r="Q18" s="347"/>
      <c r="R18" s="347"/>
    </row>
    <row r="19" spans="1:26">
      <c r="A19" s="142" t="s">
        <v>740</v>
      </c>
      <c r="B19" s="53" t="s">
        <v>741</v>
      </c>
      <c r="C19">
        <v>2</v>
      </c>
      <c r="D19" s="8" t="s">
        <v>742</v>
      </c>
      <c r="E19"/>
      <c r="F19" s="99">
        <v>4.17</v>
      </c>
      <c r="H19" s="185">
        <v>4.1399999999999997</v>
      </c>
      <c r="Q19" s="347"/>
      <c r="R19" s="347"/>
    </row>
    <row r="20" spans="1:26">
      <c r="A20" s="142" t="s">
        <v>743</v>
      </c>
      <c r="B20" s="53" t="s">
        <v>744</v>
      </c>
      <c r="C20">
        <v>2</v>
      </c>
      <c r="D20" s="8" t="s">
        <v>745</v>
      </c>
      <c r="E20"/>
      <c r="F20" s="99">
        <v>2.7</v>
      </c>
      <c r="H20" s="185">
        <v>2.48</v>
      </c>
      <c r="Q20" s="347"/>
      <c r="R20" s="347"/>
    </row>
    <row r="21" spans="1:26">
      <c r="A21" s="201" t="s">
        <v>746</v>
      </c>
      <c r="B21" s="53" t="s">
        <v>747</v>
      </c>
      <c r="C21">
        <v>2</v>
      </c>
      <c r="D21" s="8" t="s">
        <v>748</v>
      </c>
      <c r="E21"/>
      <c r="F21" s="99">
        <v>2.81</v>
      </c>
      <c r="H21" s="185">
        <v>2.81</v>
      </c>
      <c r="Q21" s="347"/>
      <c r="R21" s="347"/>
    </row>
    <row r="22" spans="1:26">
      <c r="A22" s="142" t="s">
        <v>749</v>
      </c>
      <c r="B22" s="53" t="s">
        <v>750</v>
      </c>
      <c r="C22">
        <v>2</v>
      </c>
      <c r="D22" s="8" t="s">
        <v>751</v>
      </c>
      <c r="E22"/>
      <c r="F22" s="99">
        <v>3.52</v>
      </c>
      <c r="H22" s="185">
        <v>3.53</v>
      </c>
      <c r="Q22" s="347"/>
      <c r="R22" s="347"/>
    </row>
    <row r="23" spans="1:26">
      <c r="A23" s="201" t="s">
        <v>752</v>
      </c>
      <c r="B23" s="53" t="s">
        <v>753</v>
      </c>
      <c r="C23">
        <v>2</v>
      </c>
      <c r="D23" s="8" t="s">
        <v>754</v>
      </c>
      <c r="E23"/>
      <c r="F23" s="99">
        <v>4.82</v>
      </c>
      <c r="H23" s="185">
        <v>4.83</v>
      </c>
      <c r="Q23" s="347"/>
      <c r="R23" s="347"/>
    </row>
    <row r="24" spans="1:26">
      <c r="A24" s="142" t="s">
        <v>755</v>
      </c>
      <c r="B24" s="53" t="s">
        <v>756</v>
      </c>
      <c r="C24">
        <v>2</v>
      </c>
      <c r="D24" s="8" t="s">
        <v>757</v>
      </c>
      <c r="E24"/>
      <c r="F24" s="99">
        <v>2.88</v>
      </c>
      <c r="H24" s="185">
        <v>2.88</v>
      </c>
      <c r="Q24" s="347"/>
      <c r="R24" s="347"/>
    </row>
    <row r="25" spans="1:26">
      <c r="A25" s="142" t="s">
        <v>758</v>
      </c>
      <c r="B25" s="53" t="s">
        <v>759</v>
      </c>
      <c r="C25">
        <v>2</v>
      </c>
      <c r="D25" s="8" t="s">
        <v>760</v>
      </c>
      <c r="E25"/>
      <c r="F25" s="99">
        <v>3.13</v>
      </c>
      <c r="H25" s="185">
        <v>3.25</v>
      </c>
      <c r="Q25" s="347"/>
      <c r="R25" s="347"/>
    </row>
    <row r="26" spans="1:26">
      <c r="A26" s="142" t="s">
        <v>761</v>
      </c>
      <c r="B26" s="53" t="s">
        <v>762</v>
      </c>
      <c r="C26">
        <v>2</v>
      </c>
      <c r="D26" s="8" t="s">
        <v>763</v>
      </c>
      <c r="E26"/>
      <c r="F26" s="99">
        <v>4.51</v>
      </c>
      <c r="H26" s="185">
        <v>4.5599999999999996</v>
      </c>
      <c r="Q26" s="347"/>
      <c r="R26" s="347"/>
    </row>
    <row r="27" spans="1:26">
      <c r="A27" s="53"/>
    </row>
    <row r="28" spans="1:26">
      <c r="A28" s="476" t="s">
        <v>764</v>
      </c>
      <c r="B28" s="477"/>
      <c r="C28" s="477"/>
      <c r="D28" s="477"/>
      <c r="E28" s="477"/>
      <c r="F28" s="477"/>
      <c r="G28" s="477"/>
      <c r="H28" s="477"/>
      <c r="I28" s="477"/>
      <c r="J28" s="477"/>
      <c r="K28" s="477"/>
      <c r="L28" s="477"/>
      <c r="M28" s="477"/>
      <c r="N28" s="477"/>
      <c r="O28" s="477"/>
      <c r="P28" s="477"/>
      <c r="Q28" s="477"/>
      <c r="R28" s="477"/>
      <c r="S28" s="477"/>
      <c r="T28" s="477"/>
      <c r="U28" s="477"/>
      <c r="V28" s="477"/>
      <c r="W28" s="477"/>
      <c r="X28" s="477"/>
      <c r="Y28" s="477"/>
      <c r="Z28" s="477"/>
    </row>
    <row r="29" spans="1:26">
      <c r="A29" s="474" t="s">
        <v>765</v>
      </c>
      <c r="B29" s="474"/>
      <c r="C29" s="474"/>
      <c r="D29" s="474"/>
      <c r="E29" s="474"/>
      <c r="F29" s="474"/>
      <c r="G29" s="474"/>
      <c r="H29" s="474"/>
      <c r="I29" s="474"/>
      <c r="J29" s="474"/>
      <c r="K29" s="474"/>
      <c r="L29" s="474"/>
      <c r="M29" s="474"/>
      <c r="N29" s="474"/>
      <c r="O29" s="474"/>
      <c r="P29" s="474"/>
      <c r="Q29" s="474"/>
      <c r="R29" s="474"/>
      <c r="S29" s="398"/>
      <c r="T29" s="398"/>
      <c r="U29" s="398"/>
      <c r="V29" s="398"/>
      <c r="W29" s="398"/>
      <c r="X29" s="398"/>
      <c r="Y29" s="398"/>
      <c r="Z29" s="398"/>
    </row>
    <row r="30" spans="1:26">
      <c r="A30" s="272" t="s">
        <v>766</v>
      </c>
      <c r="C30" s="3"/>
      <c r="Y30" s="3"/>
      <c r="Z30" s="3"/>
    </row>
    <row r="31" spans="1:26">
      <c r="A31" s="233"/>
      <c r="C31" s="3"/>
      <c r="Y31" s="3"/>
      <c r="Z31" s="3"/>
    </row>
    <row r="32" spans="1:26">
      <c r="A32" s="53"/>
      <c r="C32" s="3"/>
      <c r="Y32" s="3"/>
      <c r="Z32" s="3"/>
    </row>
    <row r="33" spans="1:26">
      <c r="A33" s="53"/>
      <c r="C33" s="3"/>
      <c r="Y33" s="3"/>
      <c r="Z33" s="3"/>
    </row>
    <row r="34" spans="1:26">
      <c r="A34" s="53"/>
      <c r="C34" s="3"/>
      <c r="Y34" s="3"/>
      <c r="Z34" s="3"/>
    </row>
    <row r="35" spans="1:26">
      <c r="A35" s="53"/>
      <c r="C35" s="3"/>
      <c r="Y35" s="3"/>
      <c r="Z35" s="3"/>
    </row>
    <row r="36" spans="1:26">
      <c r="A36" s="53"/>
      <c r="C36" s="3"/>
      <c r="Y36" s="3"/>
      <c r="Z36" s="3"/>
    </row>
    <row r="37" spans="1:26">
      <c r="A37" s="53"/>
      <c r="C37" s="3"/>
      <c r="Y37" s="3"/>
      <c r="Z37" s="3"/>
    </row>
    <row r="38" spans="1:26">
      <c r="A38" s="53"/>
      <c r="C38" s="3"/>
      <c r="Y38" s="3"/>
      <c r="Z38" s="3"/>
    </row>
    <row r="39" spans="1:26">
      <c r="A39" s="53"/>
      <c r="C39" s="3"/>
      <c r="Y39" s="3"/>
      <c r="Z39" s="3"/>
    </row>
    <row r="40" spans="1:26">
      <c r="A40" s="53"/>
      <c r="C40" s="3"/>
      <c r="Y40" s="3"/>
      <c r="Z40" s="3"/>
    </row>
    <row r="41" spans="1:26">
      <c r="A41" s="53"/>
      <c r="C41" s="3"/>
      <c r="Y41" s="3"/>
      <c r="Z41" s="3"/>
    </row>
    <row r="42" spans="1:26">
      <c r="A42" s="53"/>
      <c r="C42" s="3"/>
      <c r="Y42" s="3"/>
      <c r="Z42" s="3"/>
    </row>
    <row r="43" spans="1:26">
      <c r="A43" s="53"/>
      <c r="C43" s="3"/>
      <c r="Y43" s="3"/>
      <c r="Z43" s="3"/>
    </row>
    <row r="44" spans="1:26">
      <c r="A44" s="53"/>
      <c r="C44" s="3"/>
      <c r="Y44" s="3"/>
      <c r="Z44" s="3"/>
    </row>
    <row r="45" spans="1:26">
      <c r="A45" s="53"/>
      <c r="C45" s="3"/>
      <c r="Y45" s="3"/>
      <c r="Z45" s="3"/>
    </row>
    <row r="46" spans="1:26">
      <c r="A46" s="53"/>
      <c r="C46" s="3"/>
      <c r="Y46" s="3"/>
      <c r="Z46" s="3"/>
    </row>
    <row r="47" spans="1:26">
      <c r="A47" s="53"/>
      <c r="C47" s="3"/>
      <c r="Y47" s="3"/>
      <c r="Z47" s="3"/>
    </row>
    <row r="48" spans="1:26">
      <c r="A48" s="53"/>
      <c r="C48" s="3"/>
      <c r="Y48" s="3"/>
      <c r="Z48" s="3"/>
    </row>
    <row r="49" spans="1:26">
      <c r="A49" s="53"/>
      <c r="C49" s="3"/>
      <c r="Y49" s="3"/>
      <c r="Z49" s="3"/>
    </row>
    <row r="50" spans="1:26">
      <c r="A50" s="53"/>
      <c r="C50" s="3"/>
      <c r="Y50" s="3"/>
      <c r="Z50" s="3"/>
    </row>
    <row r="51" spans="1:26">
      <c r="A51" s="53"/>
      <c r="C51" s="3"/>
      <c r="Y51" s="3"/>
      <c r="Z51" s="3"/>
    </row>
    <row r="52" spans="1:26">
      <c r="A52" s="53"/>
      <c r="C52" s="3"/>
      <c r="Y52" s="3"/>
      <c r="Z52" s="3"/>
    </row>
    <row r="53" spans="1:26">
      <c r="A53" s="53"/>
      <c r="C53" s="3"/>
      <c r="Y53" s="3"/>
      <c r="Z53" s="3"/>
    </row>
    <row r="54" spans="1:26">
      <c r="A54" s="53"/>
      <c r="C54" s="3"/>
      <c r="Y54" s="3"/>
      <c r="Z54" s="3"/>
    </row>
    <row r="55" spans="1:26">
      <c r="A55" s="53"/>
      <c r="C55" s="3"/>
      <c r="Y55" s="3"/>
      <c r="Z55" s="3"/>
    </row>
    <row r="56" spans="1:26">
      <c r="A56" s="53"/>
      <c r="C56" s="3"/>
      <c r="Y56" s="3"/>
      <c r="Z56" s="3"/>
    </row>
    <row r="57" spans="1:26">
      <c r="A57" s="53"/>
      <c r="C57" s="3"/>
      <c r="Y57" s="3"/>
      <c r="Z57" s="3"/>
    </row>
    <row r="58" spans="1:26">
      <c r="A58" s="53"/>
      <c r="C58" s="3"/>
      <c r="Y58" s="3"/>
      <c r="Z58" s="3"/>
    </row>
    <row r="59" spans="1:26">
      <c r="A59" s="53"/>
      <c r="C59" s="3"/>
      <c r="Y59" s="3"/>
      <c r="Z59" s="3"/>
    </row>
    <row r="60" spans="1:26">
      <c r="A60" s="53"/>
      <c r="C60" s="3"/>
      <c r="Y60" s="3"/>
      <c r="Z60" s="3"/>
    </row>
    <row r="61" spans="1:26">
      <c r="A61" s="53"/>
      <c r="C61" s="3"/>
      <c r="Y61" s="3"/>
      <c r="Z61" s="3"/>
    </row>
    <row r="62" spans="1:26">
      <c r="A62" s="53"/>
      <c r="C62" s="3"/>
      <c r="Y62" s="3"/>
      <c r="Z62" s="3"/>
    </row>
    <row r="63" spans="1:26">
      <c r="A63" s="53"/>
      <c r="C63" s="3"/>
      <c r="Y63" s="3"/>
      <c r="Z63" s="3"/>
    </row>
    <row r="64" spans="1:26">
      <c r="A64" s="53"/>
      <c r="C64" s="3"/>
      <c r="Y64" s="3"/>
      <c r="Z64" s="3"/>
    </row>
    <row r="65" spans="1:26">
      <c r="A65" s="53"/>
      <c r="C65" s="3"/>
      <c r="Y65" s="3"/>
      <c r="Z65" s="3"/>
    </row>
    <row r="66" spans="1:26">
      <c r="A66" s="53"/>
      <c r="C66" s="3"/>
      <c r="Y66" s="3"/>
      <c r="Z66" s="3"/>
    </row>
    <row r="67" spans="1:26">
      <c r="A67" s="53"/>
      <c r="C67" s="3"/>
      <c r="Y67" s="3"/>
      <c r="Z67" s="3"/>
    </row>
    <row r="68" spans="1:26">
      <c r="A68" s="53"/>
      <c r="C68" s="3"/>
      <c r="Y68" s="3"/>
      <c r="Z68" s="3"/>
    </row>
    <row r="69" spans="1:26">
      <c r="A69" s="53"/>
      <c r="C69" s="3"/>
      <c r="Y69" s="3"/>
      <c r="Z69" s="3"/>
    </row>
    <row r="70" spans="1:26">
      <c r="A70" s="53"/>
      <c r="C70" s="3"/>
      <c r="Y70" s="3"/>
      <c r="Z70" s="3"/>
    </row>
    <row r="71" spans="1:26">
      <c r="A71" s="53"/>
      <c r="C71" s="3"/>
      <c r="Y71" s="3"/>
      <c r="Z71" s="3"/>
    </row>
    <row r="72" spans="1:26">
      <c r="A72" s="53"/>
      <c r="C72" s="3"/>
      <c r="Y72" s="3"/>
      <c r="Z72" s="3"/>
    </row>
    <row r="73" spans="1:26">
      <c r="A73" s="53"/>
      <c r="C73" s="3"/>
      <c r="Y73" s="3"/>
      <c r="Z73" s="3"/>
    </row>
    <row r="74" spans="1:26">
      <c r="A74" s="53"/>
      <c r="C74" s="3"/>
      <c r="Y74" s="3"/>
      <c r="Z74" s="3"/>
    </row>
    <row r="75" spans="1:26">
      <c r="A75" s="53"/>
      <c r="C75" s="3"/>
      <c r="Y75" s="3"/>
      <c r="Z75" s="3"/>
    </row>
    <row r="76" spans="1:26">
      <c r="A76" s="53"/>
      <c r="C76" s="3"/>
      <c r="Y76" s="3"/>
      <c r="Z76" s="3"/>
    </row>
    <row r="77" spans="1:26">
      <c r="A77" s="53"/>
      <c r="C77" s="3"/>
      <c r="Y77" s="3"/>
      <c r="Z77" s="3"/>
    </row>
    <row r="78" spans="1:26">
      <c r="A78" s="53"/>
      <c r="C78" s="3"/>
      <c r="Y78" s="3"/>
      <c r="Z78" s="3"/>
    </row>
    <row r="79" spans="1:26">
      <c r="A79" s="53"/>
      <c r="C79" s="3"/>
      <c r="Y79" s="3"/>
      <c r="Z79" s="3"/>
    </row>
    <row r="80" spans="1:26">
      <c r="A80" s="53"/>
      <c r="C80" s="3"/>
      <c r="Y80" s="3"/>
      <c r="Z80" s="3"/>
    </row>
    <row r="81" spans="1:26">
      <c r="A81" s="53"/>
      <c r="C81" s="3"/>
      <c r="Y81" s="3"/>
      <c r="Z81" s="3"/>
    </row>
    <row r="82" spans="1:26">
      <c r="A82" s="53"/>
      <c r="C82" s="3"/>
      <c r="Y82" s="3"/>
      <c r="Z82" s="3"/>
    </row>
    <row r="83" spans="1:26">
      <c r="A83" s="53"/>
      <c r="C83" s="3"/>
      <c r="Y83" s="3"/>
      <c r="Z83" s="3"/>
    </row>
    <row r="84" spans="1:26">
      <c r="A84" s="53"/>
      <c r="C84" s="3"/>
      <c r="Y84" s="3"/>
      <c r="Z84" s="3"/>
    </row>
    <row r="85" spans="1:26">
      <c r="A85" s="53"/>
      <c r="C85" s="3"/>
      <c r="Y85" s="3"/>
      <c r="Z85" s="3"/>
    </row>
    <row r="86" spans="1:26">
      <c r="A86" s="53"/>
      <c r="C86" s="3"/>
      <c r="Y86" s="3"/>
      <c r="Z86" s="3"/>
    </row>
    <row r="87" spans="1:26">
      <c r="A87" s="53"/>
      <c r="C87" s="3"/>
      <c r="Y87" s="3"/>
      <c r="Z87" s="3"/>
    </row>
    <row r="88" spans="1:26">
      <c r="A88" s="53"/>
      <c r="C88" s="3"/>
      <c r="Y88" s="3"/>
      <c r="Z88" s="3"/>
    </row>
    <row r="89" spans="1:26">
      <c r="A89" s="53"/>
      <c r="C89" s="3"/>
      <c r="Y89" s="3"/>
      <c r="Z89" s="3"/>
    </row>
    <row r="90" spans="1:26">
      <c r="A90" s="53"/>
      <c r="C90" s="3"/>
      <c r="Y90" s="3"/>
      <c r="Z90" s="3"/>
    </row>
    <row r="91" spans="1:26">
      <c r="A91" s="53"/>
      <c r="C91" s="3"/>
      <c r="Y91" s="3"/>
      <c r="Z91" s="3"/>
    </row>
    <row r="92" spans="1:26">
      <c r="A92" s="53"/>
      <c r="C92" s="3"/>
      <c r="Y92" s="3"/>
      <c r="Z92" s="3"/>
    </row>
    <row r="93" spans="1:26">
      <c r="A93" s="53"/>
      <c r="C93" s="3"/>
      <c r="Y93" s="3"/>
      <c r="Z93" s="3"/>
    </row>
    <row r="94" spans="1:26">
      <c r="A94" s="53"/>
      <c r="C94" s="3"/>
      <c r="Y94" s="3"/>
      <c r="Z94" s="3"/>
    </row>
    <row r="95" spans="1:26">
      <c r="A95" s="53"/>
      <c r="C95" s="3"/>
      <c r="Y95" s="3"/>
      <c r="Z95" s="3"/>
    </row>
    <row r="96" spans="1:26">
      <c r="A96" s="53"/>
      <c r="C96" s="3"/>
      <c r="Y96" s="3"/>
      <c r="Z96" s="3"/>
    </row>
    <row r="97" spans="1:26">
      <c r="A97" s="53"/>
      <c r="C97" s="3"/>
      <c r="Y97" s="3"/>
      <c r="Z97" s="3"/>
    </row>
    <row r="98" spans="1:26">
      <c r="A98" s="53"/>
      <c r="C98" s="3"/>
      <c r="Y98" s="3"/>
      <c r="Z98" s="3"/>
    </row>
    <row r="99" spans="1:26">
      <c r="A99" s="53"/>
      <c r="C99" s="3"/>
      <c r="Y99" s="3"/>
      <c r="Z99" s="3"/>
    </row>
    <row r="100" spans="1:26">
      <c r="A100" s="53"/>
      <c r="C100" s="3"/>
      <c r="Y100" s="3"/>
      <c r="Z100" s="3"/>
    </row>
    <row r="101" spans="1:26">
      <c r="A101" s="53"/>
      <c r="C101" s="3"/>
      <c r="Y101" s="3"/>
      <c r="Z101" s="3"/>
    </row>
    <row r="102" spans="1:26">
      <c r="A102" s="53"/>
      <c r="C102" s="3"/>
      <c r="Y102" s="3"/>
      <c r="Z102" s="3"/>
    </row>
    <row r="103" spans="1:26">
      <c r="A103" s="53"/>
      <c r="C103" s="3"/>
      <c r="Y103" s="3"/>
      <c r="Z103" s="3"/>
    </row>
    <row r="104" spans="1:26">
      <c r="A104" s="53"/>
      <c r="C104" s="3"/>
      <c r="Y104" s="3"/>
      <c r="Z104" s="3"/>
    </row>
    <row r="105" spans="1:26">
      <c r="A105" s="53"/>
      <c r="C105" s="3"/>
      <c r="Y105" s="3"/>
      <c r="Z105" s="3"/>
    </row>
    <row r="106" spans="1:26">
      <c r="A106" s="53"/>
      <c r="C106" s="3"/>
      <c r="Y106" s="3"/>
      <c r="Z106" s="3"/>
    </row>
    <row r="107" spans="1:26">
      <c r="A107" s="53"/>
      <c r="C107" s="3"/>
      <c r="Y107" s="3"/>
      <c r="Z107" s="3"/>
    </row>
    <row r="108" spans="1:26">
      <c r="A108" s="53"/>
      <c r="C108" s="3"/>
      <c r="Y108" s="3"/>
      <c r="Z108" s="3"/>
    </row>
    <row r="109" spans="1:26">
      <c r="A109" s="53"/>
      <c r="C109" s="3"/>
      <c r="Y109" s="3"/>
      <c r="Z109" s="3"/>
    </row>
    <row r="110" spans="1:26">
      <c r="A110" s="53"/>
      <c r="C110" s="3"/>
      <c r="Y110" s="3"/>
      <c r="Z110" s="3"/>
    </row>
    <row r="111" spans="1:26">
      <c r="A111" s="53"/>
      <c r="C111" s="3"/>
      <c r="Y111" s="3"/>
      <c r="Z111" s="3"/>
    </row>
    <row r="112" spans="1:26">
      <c r="A112" s="53"/>
      <c r="C112" s="3"/>
      <c r="Y112" s="3"/>
      <c r="Z112" s="3"/>
    </row>
    <row r="113" spans="1:26">
      <c r="A113" s="53"/>
      <c r="C113" s="3"/>
      <c r="Y113" s="3"/>
      <c r="Z113" s="3"/>
    </row>
    <row r="114" spans="1:26">
      <c r="A114" s="53"/>
      <c r="C114" s="3"/>
      <c r="Y114" s="3"/>
      <c r="Z114" s="3"/>
    </row>
    <row r="115" spans="1:26">
      <c r="A115" s="53"/>
      <c r="C115" s="3"/>
      <c r="Y115" s="3"/>
      <c r="Z115" s="3"/>
    </row>
    <row r="116" spans="1:26">
      <c r="A116" s="53"/>
      <c r="C116" s="3"/>
      <c r="Y116" s="3"/>
      <c r="Z116" s="3"/>
    </row>
    <row r="117" spans="1:26">
      <c r="A117" s="53"/>
      <c r="C117" s="3"/>
      <c r="Y117" s="3"/>
      <c r="Z117" s="3"/>
    </row>
    <row r="118" spans="1:26">
      <c r="A118" s="53"/>
      <c r="C118" s="3"/>
      <c r="Y118" s="3"/>
      <c r="Z118" s="3"/>
    </row>
    <row r="119" spans="1:26">
      <c r="A119" s="53"/>
      <c r="C119" s="3"/>
      <c r="Y119" s="3"/>
      <c r="Z119" s="3"/>
    </row>
    <row r="120" spans="1:26">
      <c r="A120" s="53"/>
      <c r="C120" s="3"/>
      <c r="Y120" s="3"/>
      <c r="Z120" s="3"/>
    </row>
    <row r="121" spans="1:26">
      <c r="A121" s="53"/>
      <c r="C121" s="3"/>
      <c r="Y121" s="3"/>
      <c r="Z121" s="3"/>
    </row>
    <row r="122" spans="1:26">
      <c r="A122" s="53"/>
      <c r="C122" s="3"/>
      <c r="Y122" s="3"/>
      <c r="Z122" s="3"/>
    </row>
    <row r="123" spans="1:26">
      <c r="A123" s="53"/>
      <c r="C123" s="3"/>
      <c r="Y123" s="3"/>
      <c r="Z123" s="3"/>
    </row>
    <row r="124" spans="1:26">
      <c r="A124" s="53"/>
      <c r="C124" s="3"/>
      <c r="Y124" s="3"/>
      <c r="Z124" s="3"/>
    </row>
    <row r="125" spans="1:26">
      <c r="A125" s="53"/>
      <c r="C125" s="3"/>
      <c r="Y125" s="3"/>
      <c r="Z125" s="3"/>
    </row>
    <row r="126" spans="1:26">
      <c r="A126" s="53"/>
      <c r="C126" s="3"/>
      <c r="Y126" s="3"/>
      <c r="Z126" s="3"/>
    </row>
    <row r="127" spans="1:26">
      <c r="A127" s="53"/>
      <c r="C127" s="3"/>
      <c r="Y127" s="3"/>
      <c r="Z127" s="3"/>
    </row>
    <row r="128" spans="1:26">
      <c r="A128" s="53"/>
      <c r="C128" s="3"/>
      <c r="Y128" s="3"/>
      <c r="Z128" s="3"/>
    </row>
    <row r="129" spans="1:26">
      <c r="A129" s="53"/>
      <c r="C129" s="3"/>
      <c r="Y129" s="3"/>
      <c r="Z129" s="3"/>
    </row>
    <row r="130" spans="1:26">
      <c r="A130" s="53"/>
      <c r="C130" s="3"/>
      <c r="Y130" s="3"/>
      <c r="Z130" s="3"/>
    </row>
    <row r="131" spans="1:26">
      <c r="A131" s="53"/>
      <c r="C131" s="3"/>
      <c r="Y131" s="3"/>
      <c r="Z131" s="3"/>
    </row>
    <row r="132" spans="1:26">
      <c r="A132" s="53"/>
      <c r="C132" s="3"/>
      <c r="Y132" s="3"/>
      <c r="Z132" s="3"/>
    </row>
    <row r="133" spans="1:26">
      <c r="A133" s="53"/>
      <c r="C133" s="3"/>
      <c r="Y133" s="3"/>
      <c r="Z133" s="3"/>
    </row>
    <row r="134" spans="1:26">
      <c r="A134" s="53"/>
      <c r="C134" s="3"/>
      <c r="Y134" s="3"/>
      <c r="Z134" s="3"/>
    </row>
    <row r="135" spans="1:26">
      <c r="A135" s="53"/>
      <c r="C135" s="3"/>
      <c r="Y135" s="3"/>
      <c r="Z135" s="3"/>
    </row>
    <row r="136" spans="1:26">
      <c r="A136" s="53"/>
      <c r="C136" s="3"/>
      <c r="Y136" s="3"/>
      <c r="Z136" s="3"/>
    </row>
    <row r="137" spans="1:26">
      <c r="A137" s="53"/>
      <c r="C137" s="3"/>
      <c r="Y137" s="3"/>
      <c r="Z137" s="3"/>
    </row>
    <row r="138" spans="1:26">
      <c r="A138" s="53"/>
      <c r="C138" s="3"/>
      <c r="Y138" s="3"/>
      <c r="Z138" s="3"/>
    </row>
    <row r="139" spans="1:26">
      <c r="A139" s="53"/>
      <c r="C139" s="3"/>
      <c r="Y139" s="3"/>
      <c r="Z139" s="3"/>
    </row>
    <row r="140" spans="1:26">
      <c r="A140" s="53"/>
      <c r="C140" s="3"/>
      <c r="Y140" s="3"/>
      <c r="Z140" s="3"/>
    </row>
    <row r="141" spans="1:26">
      <c r="A141" s="53"/>
      <c r="C141" s="3"/>
      <c r="Y141" s="3"/>
      <c r="Z141" s="3"/>
    </row>
    <row r="142" spans="1:26">
      <c r="A142" s="53"/>
      <c r="C142" s="3"/>
      <c r="Y142" s="3"/>
      <c r="Z142" s="3"/>
    </row>
    <row r="143" spans="1:26">
      <c r="A143" s="53"/>
      <c r="C143" s="3"/>
      <c r="Y143" s="3"/>
      <c r="Z143" s="3"/>
    </row>
    <row r="144" spans="1:26">
      <c r="A144" s="53"/>
      <c r="C144" s="3"/>
      <c r="Y144" s="3"/>
      <c r="Z144" s="3"/>
    </row>
    <row r="145" spans="1:26">
      <c r="A145" s="53"/>
      <c r="C145" s="3"/>
      <c r="Y145" s="3"/>
      <c r="Z145" s="3"/>
    </row>
    <row r="146" spans="1:26">
      <c r="A146" s="53"/>
      <c r="C146" s="3"/>
      <c r="Y146" s="3"/>
      <c r="Z146" s="3"/>
    </row>
    <row r="147" spans="1:26">
      <c r="A147" s="53"/>
      <c r="C147" s="3"/>
      <c r="Y147" s="3"/>
      <c r="Z147" s="3"/>
    </row>
    <row r="148" spans="1:26">
      <c r="A148" s="53"/>
      <c r="C148" s="3"/>
      <c r="Y148" s="3"/>
      <c r="Z148" s="3"/>
    </row>
    <row r="149" spans="1:26">
      <c r="A149" s="53"/>
      <c r="C149" s="3"/>
      <c r="Y149" s="3"/>
      <c r="Z149" s="3"/>
    </row>
    <row r="150" spans="1:26">
      <c r="A150" s="53"/>
      <c r="C150" s="3"/>
      <c r="Y150" s="3"/>
      <c r="Z150" s="3"/>
    </row>
    <row r="151" spans="1:26">
      <c r="A151" s="53"/>
      <c r="C151" s="3"/>
      <c r="Y151" s="3"/>
      <c r="Z151" s="3"/>
    </row>
    <row r="152" spans="1:26">
      <c r="A152" s="53"/>
      <c r="C152" s="3"/>
      <c r="Y152" s="3"/>
      <c r="Z152" s="3"/>
    </row>
    <row r="153" spans="1:26">
      <c r="A153" s="53"/>
      <c r="C153" s="3"/>
      <c r="Y153" s="3"/>
      <c r="Z153" s="3"/>
    </row>
    <row r="154" spans="1:26">
      <c r="A154" s="53"/>
      <c r="C154" s="3"/>
      <c r="Y154" s="3"/>
      <c r="Z154" s="3"/>
    </row>
    <row r="155" spans="1:26">
      <c r="A155" s="53"/>
      <c r="C155" s="3"/>
      <c r="Y155" s="3"/>
      <c r="Z155" s="3"/>
    </row>
    <row r="156" spans="1:26">
      <c r="A156" s="53"/>
      <c r="C156" s="3"/>
      <c r="Y156" s="3"/>
      <c r="Z156" s="3"/>
    </row>
    <row r="157" spans="1:26">
      <c r="A157" s="53"/>
      <c r="C157" s="3"/>
      <c r="Y157" s="3"/>
      <c r="Z157" s="3"/>
    </row>
  </sheetData>
  <mergeCells count="9">
    <mergeCell ref="A29:R29"/>
    <mergeCell ref="A28:Z28"/>
    <mergeCell ref="E3:F3"/>
    <mergeCell ref="G3:H3"/>
    <mergeCell ref="I3:J3"/>
    <mergeCell ref="K3:L3"/>
    <mergeCell ref="M3:N3"/>
    <mergeCell ref="O3:P3"/>
    <mergeCell ref="Q3:R3"/>
  </mergeCells>
  <phoneticPr fontId="17" type="noConversion"/>
  <conditionalFormatting sqref="F17:F26">
    <cfRule type="cellIs" dxfId="4711" priority="19" stopIfTrue="1" operator="equal">
      <formula>"-"</formula>
    </cfRule>
    <cfRule type="containsText" dxfId="4710" priority="20" stopIfTrue="1" operator="containsText" text="leer">
      <formula>NOT(ISERROR(SEARCH("leer",F17)))</formula>
    </cfRule>
  </conditionalFormatting>
  <conditionalFormatting sqref="F17:F26">
    <cfRule type="cellIs" dxfId="4709" priority="17" stopIfTrue="1" operator="equal">
      <formula>"-"</formula>
    </cfRule>
    <cfRule type="containsText" dxfId="4708" priority="18" stopIfTrue="1" operator="containsText" text="leer">
      <formula>NOT(ISERROR(SEARCH("leer",F17)))</formula>
    </cfRule>
  </conditionalFormatting>
  <conditionalFormatting sqref="F17:F26">
    <cfRule type="cellIs" dxfId="4707" priority="15" stopIfTrue="1" operator="equal">
      <formula>"-"</formula>
    </cfRule>
    <cfRule type="containsText" dxfId="4706" priority="16" stopIfTrue="1" operator="containsText" text="leer">
      <formula>NOT(ISERROR(SEARCH("leer",F17)))</formula>
    </cfRule>
  </conditionalFormatting>
  <conditionalFormatting sqref="F17:F26">
    <cfRule type="cellIs" dxfId="4705" priority="13" stopIfTrue="1" operator="equal">
      <formula>"-"</formula>
    </cfRule>
    <cfRule type="containsText" dxfId="4704" priority="14" stopIfTrue="1" operator="containsText" text="leer">
      <formula>NOT(ISERROR(SEARCH("leer",F17)))</formula>
    </cfRule>
  </conditionalFormatting>
  <conditionalFormatting sqref="G5:H14">
    <cfRule type="cellIs" dxfId="4703" priority="11" stopIfTrue="1" operator="equal">
      <formula>"-"</formula>
    </cfRule>
    <cfRule type="containsText" dxfId="4702" priority="12" stopIfTrue="1" operator="containsText" text="leer">
      <formula>NOT(ISERROR(SEARCH("leer",G5)))</formula>
    </cfRule>
  </conditionalFormatting>
  <conditionalFormatting sqref="G5:H14">
    <cfRule type="cellIs" dxfId="4701" priority="10" stopIfTrue="1" operator="equal">
      <formula>"-"</formula>
    </cfRule>
  </conditionalFormatting>
  <conditionalFormatting sqref="G5:H14">
    <cfRule type="cellIs" dxfId="4700" priority="8" stopIfTrue="1" operator="equal">
      <formula>"-"</formula>
    </cfRule>
    <cfRule type="containsText" dxfId="4699" priority="9" stopIfTrue="1" operator="containsText" text="leer">
      <formula>NOT(ISERROR(SEARCH("leer",G5)))</formula>
    </cfRule>
  </conditionalFormatting>
  <conditionalFormatting sqref="G5:H14">
    <cfRule type="cellIs" dxfId="4698" priority="7" stopIfTrue="1" operator="equal">
      <formula>"-"</formula>
    </cfRule>
  </conditionalFormatting>
  <conditionalFormatting sqref="H17:H26">
    <cfRule type="cellIs" dxfId="4697" priority="5" stopIfTrue="1" operator="equal">
      <formula>"-"</formula>
    </cfRule>
    <cfRule type="containsText" dxfId="4696" priority="6" stopIfTrue="1" operator="containsText" text="leer">
      <formula>NOT(ISERROR(SEARCH("leer",H17)))</formula>
    </cfRule>
  </conditionalFormatting>
  <conditionalFormatting sqref="H17:H26">
    <cfRule type="cellIs" dxfId="4695" priority="4" stopIfTrue="1" operator="equal">
      <formula>"-"</formula>
    </cfRule>
  </conditionalFormatting>
  <conditionalFormatting sqref="H17:H26">
    <cfRule type="cellIs" dxfId="4694" priority="2" stopIfTrue="1" operator="equal">
      <formula>"-"</formula>
    </cfRule>
    <cfRule type="containsText" dxfId="4693" priority="3" stopIfTrue="1" operator="containsText" text="leer">
      <formula>NOT(ISERROR(SEARCH("leer",H17)))</formula>
    </cfRule>
  </conditionalFormatting>
  <conditionalFormatting sqref="H17:H26">
    <cfRule type="cellIs" dxfId="4692" priority="1" stopIfTrue="1" operator="equal">
      <formula>"-"</formula>
    </cfRule>
  </conditionalFormatting>
  <conditionalFormatting sqref="E5:F14">
    <cfRule type="cellIs" dxfId="4691" priority="23" stopIfTrue="1" operator="equal">
      <formula>"-"</formula>
    </cfRule>
    <cfRule type="containsText" dxfId="4690" priority="24" stopIfTrue="1" operator="containsText" text="leer">
      <formula>NOT(ISERROR(SEARCH("leer",E5)))</formula>
    </cfRule>
  </conditionalFormatting>
  <conditionalFormatting sqref="E5:F14">
    <cfRule type="cellIs" dxfId="4689" priority="21" stopIfTrue="1" operator="equal">
      <formula>"-"</formula>
    </cfRule>
    <cfRule type="containsText" dxfId="4688" priority="22" stopIfTrue="1" operator="containsText" text="leer">
      <formula>NOT(ISERROR(SEARCH("leer",E5)))</formula>
    </cfRule>
  </conditionalFormatting>
  <hyperlinks>
    <hyperlink ref="A1" location="Index!A1" display="zurück"/>
  </hyperlinks>
  <pageMargins left="0.79000000000000015" right="0.79000000000000015" top="0.98" bottom="0.98" header="0.51" footer="0.51"/>
  <pageSetup paperSize="9" scale="35" orientation="portrait" r:id="rId1"/>
  <customProperties>
    <customPr name="_pios_id" r:id="rId2"/>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Ruler="0" zoomScaleNormal="100" workbookViewId="0"/>
  </sheetViews>
  <sheetFormatPr baseColWidth="10" defaultColWidth="11.42578125" defaultRowHeight="12.75"/>
  <cols>
    <col min="1" max="1" width="80.140625" customWidth="1"/>
  </cols>
  <sheetData>
    <row r="1" spans="1:2" s="5" customFormat="1">
      <c r="A1" s="90" t="s">
        <v>54</v>
      </c>
    </row>
    <row r="2" spans="1:2" s="5" customFormat="1">
      <c r="A2" s="90"/>
    </row>
    <row r="3" spans="1:2" ht="15.75">
      <c r="A3" s="107" t="s">
        <v>55</v>
      </c>
      <c r="B3" t="s">
        <v>56</v>
      </c>
    </row>
    <row r="4" spans="1:2">
      <c r="B4" t="s">
        <v>57</v>
      </c>
    </row>
    <row r="5" spans="1:2" ht="25.5">
      <c r="A5" s="156" t="s">
        <v>58</v>
      </c>
    </row>
    <row r="6" spans="1:2">
      <c r="A6" s="105"/>
    </row>
    <row r="7" spans="1:2" ht="25.5">
      <c r="A7" s="105" t="s">
        <v>59</v>
      </c>
    </row>
    <row r="8" spans="1:2">
      <c r="A8" s="105"/>
    </row>
    <row r="9" spans="1:2" ht="38.25">
      <c r="A9" s="241" t="s">
        <v>60</v>
      </c>
      <c r="B9" s="5"/>
    </row>
    <row r="22" spans="1:1">
      <c r="A22" s="53"/>
    </row>
  </sheetData>
  <phoneticPr fontId="17" type="noConversion"/>
  <hyperlinks>
    <hyperlink ref="A1" location="Index!A1" display="zurück"/>
  </hyperlinks>
  <pageMargins left="0.78740157499999996" right="0.78740157499999996" top="0.984251969" bottom="0.984251969" header="0.5" footer="0.5"/>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40"/>
  <sheetViews>
    <sheetView showRuler="0" zoomScaleNormal="100" workbookViewId="0"/>
  </sheetViews>
  <sheetFormatPr baseColWidth="10" defaultColWidth="10.7109375" defaultRowHeight="12.75"/>
  <cols>
    <col min="1" max="1" width="42.85546875" style="5" customWidth="1"/>
    <col min="2" max="2" width="16.28515625" style="5" customWidth="1"/>
    <col min="3" max="3" width="9.140625" style="5" customWidth="1"/>
    <col min="4" max="10" width="12.28515625" style="8" customWidth="1"/>
    <col min="11" max="11" width="2.7109375" style="8" customWidth="1"/>
    <col min="12" max="12" width="12.28515625" style="8" customWidth="1"/>
    <col min="13" max="13" width="2.7109375" style="8" customWidth="1"/>
    <col min="14" max="14" width="12.28515625" style="8" customWidth="1"/>
    <col min="15" max="15" width="2.7109375" style="8" customWidth="1"/>
    <col min="16" max="16" width="12.28515625" style="8" customWidth="1"/>
    <col min="17" max="17" width="2.7109375" style="8" customWidth="1"/>
    <col min="18" max="18" width="12.28515625" style="8" customWidth="1"/>
    <col min="19" max="19" width="2.7109375" style="8" customWidth="1"/>
    <col min="20" max="20" width="12.28515625" style="8" customWidth="1"/>
    <col min="21" max="21" width="2.7109375" style="8" customWidth="1"/>
    <col min="22" max="22" width="10.7109375" style="5"/>
    <col min="23" max="23" width="3" style="5" bestFit="1" customWidth="1"/>
    <col min="24" max="16384" width="10.7109375" style="5"/>
  </cols>
  <sheetData>
    <row r="1" spans="1:32">
      <c r="A1" s="90" t="s">
        <v>767</v>
      </c>
      <c r="D1" s="5"/>
      <c r="E1" s="5"/>
      <c r="F1" s="5"/>
      <c r="G1" s="5"/>
      <c r="H1" s="5"/>
      <c r="I1" s="5"/>
      <c r="J1" s="5"/>
      <c r="K1" s="5"/>
      <c r="L1" s="5"/>
      <c r="M1" s="5"/>
      <c r="N1" s="5"/>
      <c r="O1" s="5"/>
      <c r="P1" s="5"/>
      <c r="Q1" s="5"/>
      <c r="R1" s="5"/>
      <c r="S1" s="5"/>
      <c r="T1" s="5"/>
      <c r="U1" s="5"/>
    </row>
    <row r="2" spans="1:32">
      <c r="A2" s="90"/>
      <c r="D2" s="5"/>
      <c r="E2" s="5"/>
      <c r="F2" s="5"/>
      <c r="G2" s="5"/>
      <c r="H2" s="5"/>
      <c r="I2" s="5"/>
      <c r="J2" s="5"/>
      <c r="K2" s="5"/>
      <c r="L2" s="5"/>
      <c r="M2" s="5"/>
      <c r="N2" s="5"/>
      <c r="O2" s="5"/>
      <c r="P2" s="5"/>
      <c r="Q2" s="5"/>
      <c r="R2" s="5"/>
      <c r="S2" s="5"/>
      <c r="T2" s="5"/>
      <c r="U2" s="5"/>
    </row>
    <row r="3" spans="1:32">
      <c r="A3" s="4" t="s">
        <v>768</v>
      </c>
      <c r="C3" t="s">
        <v>769</v>
      </c>
      <c r="D3" s="5" t="s">
        <v>770</v>
      </c>
      <c r="E3" s="22">
        <v>2005</v>
      </c>
      <c r="F3" s="22">
        <v>2006</v>
      </c>
      <c r="G3" s="22">
        <v>2007</v>
      </c>
      <c r="H3" s="22">
        <v>2008</v>
      </c>
      <c r="I3" s="22">
        <v>2009</v>
      </c>
      <c r="J3" s="22">
        <v>2010</v>
      </c>
      <c r="K3" s="22"/>
      <c r="L3" s="22">
        <v>2011</v>
      </c>
      <c r="M3" s="22"/>
      <c r="N3" s="22">
        <v>2012</v>
      </c>
      <c r="O3" s="5"/>
      <c r="P3" s="22">
        <v>2013</v>
      </c>
      <c r="Q3" s="22"/>
      <c r="R3" s="4">
        <v>2014</v>
      </c>
      <c r="S3" s="5"/>
      <c r="T3" s="4">
        <v>2015</v>
      </c>
      <c r="U3" s="5"/>
      <c r="V3" s="353">
        <v>2016</v>
      </c>
      <c r="W3" s="351"/>
    </row>
    <row r="4" spans="1:32">
      <c r="A4" s="4"/>
      <c r="C4" s="8"/>
      <c r="V4" s="347"/>
      <c r="W4" s="347"/>
    </row>
    <row r="5" spans="1:32">
      <c r="A5" s="4" t="s">
        <v>771</v>
      </c>
      <c r="E5" s="5"/>
      <c r="F5" s="5"/>
      <c r="G5" s="5"/>
      <c r="H5" s="5"/>
      <c r="I5" s="5"/>
      <c r="J5" s="5"/>
      <c r="K5" s="5"/>
      <c r="L5" s="5"/>
      <c r="M5" s="5"/>
      <c r="V5" s="347"/>
      <c r="W5" s="347"/>
    </row>
    <row r="6" spans="1:32">
      <c r="A6" s="12" t="s">
        <v>772</v>
      </c>
      <c r="B6" s="5" t="s">
        <v>773</v>
      </c>
      <c r="C6" s="8"/>
      <c r="E6" s="13">
        <v>74</v>
      </c>
      <c r="F6" s="13">
        <v>74</v>
      </c>
      <c r="G6" s="8">
        <v>74</v>
      </c>
      <c r="H6" s="8">
        <v>74</v>
      </c>
      <c r="I6" s="67">
        <v>74</v>
      </c>
      <c r="J6" s="67">
        <v>75</v>
      </c>
      <c r="K6" s="67"/>
      <c r="L6" s="67">
        <v>75</v>
      </c>
      <c r="M6" s="67"/>
      <c r="N6" s="185">
        <v>76</v>
      </c>
      <c r="P6" s="8">
        <v>76</v>
      </c>
      <c r="R6" s="8">
        <v>76</v>
      </c>
      <c r="T6" s="8">
        <v>76.900000000000006</v>
      </c>
      <c r="V6" s="347">
        <v>77.900000000000006</v>
      </c>
      <c r="W6" s="347"/>
    </row>
    <row r="7" spans="1:32">
      <c r="A7" s="12"/>
      <c r="C7" s="8"/>
      <c r="E7" s="13"/>
      <c r="F7" s="13"/>
      <c r="I7" s="67"/>
      <c r="V7" s="347"/>
      <c r="W7" s="347"/>
    </row>
    <row r="8" spans="1:32" s="44" customFormat="1">
      <c r="A8" s="4" t="s">
        <v>774</v>
      </c>
      <c r="C8" s="60"/>
      <c r="D8" s="8"/>
      <c r="E8" s="67"/>
      <c r="F8" s="67"/>
      <c r="G8" s="67"/>
      <c r="H8" s="67"/>
      <c r="I8" s="67"/>
      <c r="J8" s="67"/>
      <c r="K8" s="67"/>
      <c r="L8" s="67"/>
      <c r="M8" s="67"/>
      <c r="N8" s="8"/>
      <c r="O8" s="8"/>
      <c r="P8" s="8"/>
      <c r="Q8" s="8"/>
      <c r="R8" s="8"/>
      <c r="S8" s="8"/>
      <c r="T8" s="8"/>
      <c r="U8" s="8"/>
      <c r="V8" s="347"/>
      <c r="W8" s="347"/>
    </row>
    <row r="9" spans="1:32" s="14" customFormat="1">
      <c r="A9" s="65" t="s">
        <v>775</v>
      </c>
      <c r="B9" s="44" t="s">
        <v>776</v>
      </c>
      <c r="C9" s="185" t="s">
        <v>777</v>
      </c>
      <c r="D9" s="8"/>
      <c r="E9" s="67" t="s">
        <v>2139</v>
      </c>
      <c r="F9" s="79">
        <v>83</v>
      </c>
      <c r="G9" s="67">
        <v>82</v>
      </c>
      <c r="H9" s="67">
        <v>82</v>
      </c>
      <c r="I9" s="67">
        <v>85</v>
      </c>
      <c r="J9" s="67">
        <v>85</v>
      </c>
      <c r="K9" s="67" t="s">
        <v>2170</v>
      </c>
      <c r="L9" s="67">
        <v>86</v>
      </c>
      <c r="M9" s="67" t="s">
        <v>2170</v>
      </c>
      <c r="N9" s="185">
        <v>86</v>
      </c>
      <c r="O9" s="67" t="s">
        <v>2170</v>
      </c>
      <c r="P9" s="8">
        <v>85</v>
      </c>
      <c r="Q9" s="67" t="s">
        <v>2170</v>
      </c>
      <c r="R9" s="8">
        <v>84</v>
      </c>
      <c r="S9" s="8"/>
      <c r="T9" s="8">
        <v>83</v>
      </c>
      <c r="U9" s="8"/>
      <c r="V9" s="347">
        <v>83</v>
      </c>
      <c r="W9" s="347"/>
    </row>
    <row r="10" spans="1:32" s="14" customFormat="1">
      <c r="A10" s="14" t="s">
        <v>778</v>
      </c>
      <c r="B10" s="14" t="s">
        <v>779</v>
      </c>
      <c r="C10" s="17">
        <v>1</v>
      </c>
      <c r="D10" s="22"/>
      <c r="E10" s="67" t="s">
        <v>2139</v>
      </c>
      <c r="F10" s="67">
        <v>47</v>
      </c>
      <c r="G10" s="67">
        <v>47</v>
      </c>
      <c r="H10" s="67">
        <v>46</v>
      </c>
      <c r="I10" s="67">
        <v>46</v>
      </c>
      <c r="J10" s="67">
        <v>45</v>
      </c>
      <c r="K10" s="67" t="s">
        <v>2170</v>
      </c>
      <c r="L10" s="67">
        <v>42</v>
      </c>
      <c r="M10" s="67" t="s">
        <v>2170</v>
      </c>
      <c r="N10" s="185">
        <v>45</v>
      </c>
      <c r="O10" s="67" t="s">
        <v>2170</v>
      </c>
      <c r="P10" s="67">
        <v>18</v>
      </c>
      <c r="Q10" s="67" t="s">
        <v>2171</v>
      </c>
      <c r="R10" s="67">
        <v>17</v>
      </c>
      <c r="S10" s="67" t="s">
        <v>2171</v>
      </c>
      <c r="T10" s="67">
        <v>18.5</v>
      </c>
      <c r="U10" s="67"/>
      <c r="V10" s="350">
        <v>19.399999999999999</v>
      </c>
      <c r="W10" s="350"/>
    </row>
    <row r="11" spans="1:32" s="14" customFormat="1">
      <c r="C11" s="17"/>
      <c r="D11" s="8"/>
      <c r="E11" s="67"/>
      <c r="F11" s="67"/>
      <c r="G11" s="67"/>
      <c r="H11" s="67"/>
      <c r="I11" s="67"/>
      <c r="J11" s="67"/>
      <c r="K11" s="67"/>
      <c r="L11" s="67"/>
      <c r="M11" s="67"/>
      <c r="N11" s="8"/>
      <c r="O11" s="8"/>
      <c r="P11" s="8"/>
      <c r="Q11" s="8"/>
      <c r="R11" s="8"/>
      <c r="S11" s="8"/>
      <c r="T11" s="8"/>
      <c r="U11" s="8"/>
      <c r="V11" s="347"/>
      <c r="W11" s="347"/>
    </row>
    <row r="12" spans="1:32">
      <c r="A12" s="4" t="s">
        <v>780</v>
      </c>
      <c r="E12" s="5"/>
      <c r="F12" s="5"/>
      <c r="G12" s="5"/>
      <c r="H12" s="54"/>
      <c r="I12" s="67"/>
      <c r="J12" s="5"/>
      <c r="K12" s="5"/>
      <c r="L12" s="5"/>
      <c r="M12" s="5"/>
      <c r="V12" s="347"/>
      <c r="W12" s="347"/>
      <c r="X12"/>
      <c r="Y12"/>
      <c r="Z12"/>
      <c r="AA12"/>
      <c r="AB12"/>
      <c r="AC12"/>
      <c r="AD12"/>
      <c r="AE12" s="89"/>
      <c r="AF12" s="89"/>
    </row>
    <row r="13" spans="1:32">
      <c r="A13" s="12" t="s">
        <v>781</v>
      </c>
      <c r="B13" s="5" t="s">
        <v>782</v>
      </c>
      <c r="C13" s="67" t="s">
        <v>783</v>
      </c>
      <c r="E13" s="8">
        <v>6.3</v>
      </c>
      <c r="F13" s="5">
        <v>6.1</v>
      </c>
      <c r="G13" s="5">
        <v>6.3</v>
      </c>
      <c r="H13" s="58">
        <v>6.9</v>
      </c>
      <c r="I13" s="87">
        <v>9</v>
      </c>
      <c r="J13" s="67">
        <v>9.8000000000000007</v>
      </c>
      <c r="K13" s="67"/>
      <c r="L13" s="87">
        <v>10.199999999999999</v>
      </c>
      <c r="M13" s="67"/>
      <c r="N13" s="185">
        <v>10.6</v>
      </c>
      <c r="P13" s="8">
        <v>10.9</v>
      </c>
      <c r="R13" s="8">
        <v>10.9</v>
      </c>
      <c r="T13" s="8">
        <v>10.7</v>
      </c>
      <c r="V13" s="347" t="s">
        <v>2139</v>
      </c>
      <c r="W13" s="350" t="s">
        <v>2128</v>
      </c>
      <c r="X13"/>
      <c r="Y13"/>
      <c r="Z13"/>
      <c r="AA13"/>
      <c r="AB13"/>
      <c r="AC13"/>
      <c r="AD13"/>
      <c r="AE13" s="89"/>
      <c r="AF13" s="89"/>
    </row>
    <row r="14" spans="1:32">
      <c r="A14" s="12"/>
      <c r="F14" s="5"/>
      <c r="G14" s="5"/>
      <c r="H14" s="58"/>
      <c r="I14" s="67"/>
      <c r="J14" s="5"/>
      <c r="K14" s="5"/>
      <c r="L14" s="5"/>
      <c r="M14" s="5"/>
      <c r="V14" s="347"/>
      <c r="W14" s="347"/>
      <c r="X14"/>
      <c r="Y14"/>
      <c r="Z14"/>
      <c r="AA14"/>
      <c r="AB14"/>
      <c r="AC14"/>
      <c r="AD14"/>
      <c r="AE14" s="89"/>
      <c r="AF14" s="89"/>
    </row>
    <row r="15" spans="1:32">
      <c r="A15" s="4" t="s">
        <v>784</v>
      </c>
      <c r="C15" s="8"/>
      <c r="I15" s="67"/>
      <c r="V15" s="347"/>
      <c r="W15" s="347"/>
    </row>
    <row r="16" spans="1:32" ht="38.25">
      <c r="A16" s="175" t="s">
        <v>785</v>
      </c>
      <c r="B16" s="5" t="s">
        <v>786</v>
      </c>
      <c r="C16" s="67" t="s">
        <v>787</v>
      </c>
      <c r="E16" s="13">
        <v>15</v>
      </c>
      <c r="F16" s="13">
        <v>15</v>
      </c>
      <c r="G16" s="8">
        <v>15</v>
      </c>
      <c r="H16" s="8">
        <v>15</v>
      </c>
      <c r="I16" s="67">
        <v>15.67</v>
      </c>
      <c r="J16" s="67">
        <v>16</v>
      </c>
      <c r="K16" s="67"/>
      <c r="L16" s="67">
        <v>16</v>
      </c>
      <c r="M16" s="67"/>
      <c r="N16" s="185">
        <v>15.3</v>
      </c>
      <c r="O16" s="67"/>
      <c r="P16" s="8">
        <v>15.1</v>
      </c>
      <c r="Q16" s="67"/>
      <c r="R16" s="8">
        <v>15.2</v>
      </c>
      <c r="T16" s="8">
        <v>15.3</v>
      </c>
      <c r="U16" s="67"/>
      <c r="V16" s="347">
        <v>16.7</v>
      </c>
      <c r="W16" s="350" t="s">
        <v>2172</v>
      </c>
    </row>
    <row r="17" spans="1:23">
      <c r="A17" s="4"/>
      <c r="C17" s="8"/>
    </row>
    <row r="18" spans="1:23">
      <c r="C18" s="8"/>
    </row>
    <row r="19" spans="1:23">
      <c r="A19" s="481" t="s">
        <v>788</v>
      </c>
      <c r="B19" s="481"/>
      <c r="C19" s="481"/>
      <c r="D19" s="481"/>
      <c r="E19" s="481"/>
      <c r="F19" s="481"/>
      <c r="G19" s="481"/>
      <c r="H19" s="481"/>
      <c r="I19" s="481"/>
      <c r="J19" s="481"/>
      <c r="K19" s="481"/>
      <c r="L19" s="481"/>
      <c r="M19" s="481"/>
      <c r="N19" s="481"/>
      <c r="O19" s="481"/>
      <c r="P19" s="481"/>
      <c r="Q19" s="481"/>
      <c r="R19" s="481"/>
      <c r="S19" s="481"/>
      <c r="T19" s="481"/>
      <c r="U19" s="481"/>
      <c r="V19" s="481"/>
      <c r="W19" s="481"/>
    </row>
    <row r="20" spans="1:23">
      <c r="A20" s="481" t="s">
        <v>789</v>
      </c>
      <c r="B20" s="481"/>
      <c r="C20" s="481"/>
      <c r="D20" s="481"/>
      <c r="E20" s="481"/>
      <c r="F20" s="481"/>
      <c r="G20" s="481"/>
      <c r="H20" s="481"/>
      <c r="I20" s="481"/>
      <c r="J20" s="481"/>
      <c r="K20" s="481"/>
      <c r="L20" s="481"/>
      <c r="M20" s="481"/>
      <c r="N20" s="481"/>
      <c r="O20" s="481"/>
      <c r="P20" s="481"/>
      <c r="Q20" s="481"/>
      <c r="R20" s="481"/>
      <c r="S20" s="481"/>
      <c r="T20" s="481"/>
      <c r="U20" s="481"/>
      <c r="V20" s="481"/>
      <c r="W20" s="481"/>
    </row>
    <row r="21" spans="1:23">
      <c r="A21" s="481" t="s">
        <v>790</v>
      </c>
      <c r="B21" s="481"/>
      <c r="C21" s="481"/>
      <c r="D21" s="481"/>
      <c r="E21" s="481"/>
      <c r="F21" s="481"/>
      <c r="G21" s="481"/>
      <c r="H21" s="481"/>
      <c r="I21" s="481"/>
      <c r="J21" s="481"/>
      <c r="K21" s="481"/>
      <c r="L21" s="481"/>
      <c r="M21" s="481"/>
      <c r="N21" s="481"/>
      <c r="O21" s="481"/>
      <c r="P21" s="481"/>
      <c r="Q21" s="481"/>
      <c r="R21" s="481"/>
      <c r="S21" s="481"/>
      <c r="T21" s="481"/>
      <c r="U21" s="481"/>
      <c r="V21" s="481"/>
      <c r="W21" s="481"/>
    </row>
    <row r="22" spans="1:23">
      <c r="A22" s="481" t="s">
        <v>791</v>
      </c>
      <c r="B22" s="481"/>
      <c r="C22" s="481"/>
      <c r="D22" s="481"/>
      <c r="E22" s="481"/>
      <c r="F22" s="481"/>
      <c r="G22" s="481"/>
      <c r="H22" s="481"/>
      <c r="I22" s="481"/>
      <c r="J22" s="481"/>
      <c r="K22" s="481"/>
      <c r="L22" s="481"/>
      <c r="M22" s="481"/>
      <c r="N22" s="481"/>
      <c r="O22" s="481"/>
      <c r="P22" s="481"/>
      <c r="Q22" s="481"/>
      <c r="R22" s="481"/>
      <c r="S22" s="481"/>
      <c r="T22" s="481"/>
      <c r="U22" s="481"/>
      <c r="V22" s="481"/>
      <c r="W22" s="481"/>
    </row>
    <row r="23" spans="1:23">
      <c r="A23" s="481" t="s">
        <v>792</v>
      </c>
      <c r="B23" s="481"/>
      <c r="C23" s="481"/>
      <c r="D23" s="481"/>
      <c r="E23" s="481"/>
      <c r="F23" s="481"/>
      <c r="G23" s="481"/>
      <c r="H23" s="481"/>
      <c r="I23" s="481"/>
      <c r="J23" s="481"/>
      <c r="K23" s="481"/>
      <c r="L23" s="481"/>
      <c r="M23" s="481"/>
      <c r="N23" s="481"/>
      <c r="O23" s="481"/>
      <c r="P23" s="481"/>
      <c r="Q23" s="481"/>
      <c r="R23" s="481"/>
      <c r="S23" s="481"/>
      <c r="T23" s="481"/>
      <c r="U23" s="481"/>
      <c r="V23" s="481"/>
      <c r="W23" s="481"/>
    </row>
    <row r="24" spans="1:23">
      <c r="A24" s="481" t="s">
        <v>793</v>
      </c>
      <c r="B24" s="481"/>
      <c r="C24" s="481"/>
      <c r="D24" s="481"/>
      <c r="E24" s="481"/>
      <c r="F24" s="481"/>
      <c r="G24" s="481"/>
      <c r="H24" s="481"/>
      <c r="I24" s="481"/>
      <c r="J24" s="481"/>
      <c r="K24" s="481"/>
      <c r="L24" s="481"/>
      <c r="M24" s="481"/>
      <c r="N24" s="481"/>
      <c r="O24" s="481"/>
      <c r="P24" s="481"/>
      <c r="Q24" s="481"/>
      <c r="R24" s="481"/>
      <c r="S24" s="481"/>
      <c r="T24" s="481"/>
      <c r="U24" s="481"/>
      <c r="V24" s="481"/>
      <c r="W24" s="481"/>
    </row>
    <row r="25" spans="1:23">
      <c r="A25" s="481" t="s">
        <v>794</v>
      </c>
      <c r="B25" s="481"/>
      <c r="C25" s="481"/>
      <c r="D25" s="481"/>
      <c r="E25" s="481"/>
      <c r="F25" s="481"/>
      <c r="G25" s="481"/>
      <c r="H25" s="481"/>
      <c r="I25" s="481"/>
      <c r="J25" s="481"/>
      <c r="K25" s="481"/>
      <c r="L25" s="481"/>
      <c r="M25" s="481"/>
      <c r="N25" s="481"/>
      <c r="O25" s="481"/>
      <c r="P25" s="481"/>
      <c r="Q25" s="481"/>
      <c r="R25" s="481"/>
      <c r="S25" s="481"/>
      <c r="T25" s="481"/>
      <c r="U25" s="481"/>
      <c r="V25" s="481"/>
      <c r="W25" s="481"/>
    </row>
    <row r="26" spans="1:23">
      <c r="A26" s="469" t="s">
        <v>795</v>
      </c>
      <c r="B26" s="469"/>
      <c r="C26" s="469"/>
      <c r="D26" s="469"/>
      <c r="E26" s="469"/>
      <c r="F26" s="469"/>
      <c r="G26" s="469"/>
      <c r="H26" s="469"/>
      <c r="I26" s="469"/>
      <c r="J26" s="469"/>
      <c r="K26" s="469"/>
      <c r="L26" s="469"/>
      <c r="M26" s="469"/>
      <c r="N26" s="469"/>
      <c r="O26" s="469"/>
      <c r="P26" s="469"/>
      <c r="Q26" s="469"/>
      <c r="R26" s="469"/>
      <c r="S26" s="469"/>
      <c r="T26" s="469"/>
      <c r="U26" s="469"/>
      <c r="V26" s="469"/>
      <c r="W26" s="469"/>
    </row>
    <row r="27" spans="1:23">
      <c r="A27" s="481" t="s">
        <v>796</v>
      </c>
      <c r="B27" s="481"/>
      <c r="C27" s="481"/>
      <c r="D27" s="481"/>
      <c r="E27" s="481"/>
      <c r="F27" s="481"/>
      <c r="G27" s="481"/>
      <c r="H27" s="481"/>
      <c r="I27" s="481"/>
      <c r="J27" s="481"/>
      <c r="K27" s="481"/>
      <c r="L27" s="481"/>
      <c r="M27" s="481"/>
      <c r="N27" s="481"/>
      <c r="O27" s="481"/>
      <c r="P27" s="481"/>
      <c r="Q27" s="481"/>
      <c r="R27" s="481"/>
      <c r="S27" s="481"/>
      <c r="T27" s="481"/>
      <c r="U27" s="481"/>
      <c r="V27" s="481"/>
      <c r="W27" s="481"/>
    </row>
    <row r="28" spans="1:23">
      <c r="C28" s="8"/>
    </row>
    <row r="37" spans="1:1">
      <c r="A37" s="14"/>
    </row>
    <row r="40" spans="1:1">
      <c r="A40" s="14"/>
    </row>
  </sheetData>
  <mergeCells count="9">
    <mergeCell ref="A25:W25"/>
    <mergeCell ref="A27:W27"/>
    <mergeCell ref="A26:W26"/>
    <mergeCell ref="A19:W19"/>
    <mergeCell ref="A20:W20"/>
    <mergeCell ref="A21:W21"/>
    <mergeCell ref="A23:W23"/>
    <mergeCell ref="A24:W24"/>
    <mergeCell ref="A22:W22"/>
  </mergeCells>
  <phoneticPr fontId="17" type="noConversion"/>
  <conditionalFormatting sqref="L6:M6">
    <cfRule type="cellIs" dxfId="4687" priority="191" stopIfTrue="1" operator="equal">
      <formula>"-"</formula>
    </cfRule>
    <cfRule type="containsText" dxfId="4686" priority="192" stopIfTrue="1" operator="containsText" text="leer">
      <formula>NOT(ISERROR(SEARCH("leer",L6)))</formula>
    </cfRule>
  </conditionalFormatting>
  <conditionalFormatting sqref="L9:M10">
    <cfRule type="cellIs" dxfId="4685" priority="189" stopIfTrue="1" operator="equal">
      <formula>"-"</formula>
    </cfRule>
    <cfRule type="containsText" dxfId="4684" priority="190" stopIfTrue="1" operator="containsText" text="leer">
      <formula>NOT(ISERROR(SEARCH("leer",L9)))</formula>
    </cfRule>
  </conditionalFormatting>
  <conditionalFormatting sqref="L13:M13">
    <cfRule type="cellIs" dxfId="4683" priority="187" stopIfTrue="1" operator="equal">
      <formula>"-"</formula>
    </cfRule>
    <cfRule type="containsText" dxfId="4682" priority="188" stopIfTrue="1" operator="containsText" text="leer">
      <formula>NOT(ISERROR(SEARCH("leer",L13)))</formula>
    </cfRule>
  </conditionalFormatting>
  <conditionalFormatting sqref="L16:M16">
    <cfRule type="cellIs" dxfId="4681" priority="185" stopIfTrue="1" operator="equal">
      <formula>"-"</formula>
    </cfRule>
    <cfRule type="containsText" dxfId="4680" priority="186" stopIfTrue="1" operator="containsText" text="leer">
      <formula>NOT(ISERROR(SEARCH("leer",L16)))</formula>
    </cfRule>
  </conditionalFormatting>
  <conditionalFormatting sqref="L6:M6">
    <cfRule type="cellIs" dxfId="4679" priority="183" stopIfTrue="1" operator="equal">
      <formula>"-"</formula>
    </cfRule>
    <cfRule type="containsText" dxfId="4678" priority="184" stopIfTrue="1" operator="containsText" text="leer">
      <formula>NOT(ISERROR(SEARCH("leer",L6)))</formula>
    </cfRule>
  </conditionalFormatting>
  <conditionalFormatting sqref="L6:M6">
    <cfRule type="cellIs" dxfId="4677" priority="181" stopIfTrue="1" operator="equal">
      <formula>"-"</formula>
    </cfRule>
    <cfRule type="containsText" dxfId="4676" priority="182" stopIfTrue="1" operator="containsText" text="leer">
      <formula>NOT(ISERROR(SEARCH("leer",L6)))</formula>
    </cfRule>
  </conditionalFormatting>
  <conditionalFormatting sqref="L6:M6">
    <cfRule type="cellIs" dxfId="4675" priority="179" stopIfTrue="1" operator="equal">
      <formula>"-"</formula>
    </cfRule>
    <cfRule type="containsText" dxfId="4674" priority="180" stopIfTrue="1" operator="containsText" text="leer">
      <formula>NOT(ISERROR(SEARCH("leer",L6)))</formula>
    </cfRule>
  </conditionalFormatting>
  <conditionalFormatting sqref="L6:M6">
    <cfRule type="cellIs" dxfId="4673" priority="177" stopIfTrue="1" operator="equal">
      <formula>"-"</formula>
    </cfRule>
    <cfRule type="containsText" dxfId="4672" priority="178" stopIfTrue="1" operator="containsText" text="leer">
      <formula>NOT(ISERROR(SEARCH("leer",L6)))</formula>
    </cfRule>
  </conditionalFormatting>
  <conditionalFormatting sqref="L6:M6">
    <cfRule type="cellIs" dxfId="4671" priority="175" stopIfTrue="1" operator="equal">
      <formula>"-"</formula>
    </cfRule>
    <cfRule type="containsText" dxfId="4670" priority="176" stopIfTrue="1" operator="containsText" text="leer">
      <formula>NOT(ISERROR(SEARCH("leer",L6)))</formula>
    </cfRule>
  </conditionalFormatting>
  <conditionalFormatting sqref="L9:M10">
    <cfRule type="cellIs" dxfId="4669" priority="173" stopIfTrue="1" operator="equal">
      <formula>"-"</formula>
    </cfRule>
    <cfRule type="containsText" dxfId="4668" priority="174" stopIfTrue="1" operator="containsText" text="leer">
      <formula>NOT(ISERROR(SEARCH("leer",L9)))</formula>
    </cfRule>
  </conditionalFormatting>
  <conditionalFormatting sqref="L9:M10">
    <cfRule type="cellIs" dxfId="4667" priority="171" stopIfTrue="1" operator="equal">
      <formula>"-"</formula>
    </cfRule>
    <cfRule type="containsText" dxfId="4666" priority="172" stopIfTrue="1" operator="containsText" text="leer">
      <formula>NOT(ISERROR(SEARCH("leer",L9)))</formula>
    </cfRule>
  </conditionalFormatting>
  <conditionalFormatting sqref="L9:M10">
    <cfRule type="cellIs" dxfId="4665" priority="169" stopIfTrue="1" operator="equal">
      <formula>"-"</formula>
    </cfRule>
    <cfRule type="containsText" dxfId="4664" priority="170" stopIfTrue="1" operator="containsText" text="leer">
      <formula>NOT(ISERROR(SEARCH("leer",L9)))</formula>
    </cfRule>
  </conditionalFormatting>
  <conditionalFormatting sqref="L9:M10">
    <cfRule type="cellIs" dxfId="4663" priority="167" stopIfTrue="1" operator="equal">
      <formula>"-"</formula>
    </cfRule>
    <cfRule type="containsText" dxfId="4662" priority="168" stopIfTrue="1" operator="containsText" text="leer">
      <formula>NOT(ISERROR(SEARCH("leer",L9)))</formula>
    </cfRule>
  </conditionalFormatting>
  <conditionalFormatting sqref="L9:M10">
    <cfRule type="cellIs" dxfId="4661" priority="165" stopIfTrue="1" operator="equal">
      <formula>"-"</formula>
    </cfRule>
    <cfRule type="containsText" dxfId="4660" priority="166" stopIfTrue="1" operator="containsText" text="leer">
      <formula>NOT(ISERROR(SEARCH("leer",L9)))</formula>
    </cfRule>
  </conditionalFormatting>
  <conditionalFormatting sqref="L13:M13">
    <cfRule type="cellIs" dxfId="4659" priority="163" stopIfTrue="1" operator="equal">
      <formula>"-"</formula>
    </cfRule>
    <cfRule type="containsText" dxfId="4658" priority="164" stopIfTrue="1" operator="containsText" text="leer">
      <formula>NOT(ISERROR(SEARCH("leer",L13)))</formula>
    </cfRule>
  </conditionalFormatting>
  <conditionalFormatting sqref="L13:M13">
    <cfRule type="cellIs" dxfId="4657" priority="161" stopIfTrue="1" operator="equal">
      <formula>"-"</formula>
    </cfRule>
    <cfRule type="containsText" dxfId="4656" priority="162" stopIfTrue="1" operator="containsText" text="leer">
      <formula>NOT(ISERROR(SEARCH("leer",L13)))</formula>
    </cfRule>
  </conditionalFormatting>
  <conditionalFormatting sqref="L13:M13">
    <cfRule type="cellIs" dxfId="4655" priority="159" stopIfTrue="1" operator="equal">
      <formula>"-"</formula>
    </cfRule>
    <cfRule type="containsText" dxfId="4654" priority="160" stopIfTrue="1" operator="containsText" text="leer">
      <formula>NOT(ISERROR(SEARCH("leer",L13)))</formula>
    </cfRule>
  </conditionalFormatting>
  <conditionalFormatting sqref="L13:M13">
    <cfRule type="cellIs" dxfId="4653" priority="157" stopIfTrue="1" operator="equal">
      <formula>"-"</formula>
    </cfRule>
    <cfRule type="containsText" dxfId="4652" priority="158" stopIfTrue="1" operator="containsText" text="leer">
      <formula>NOT(ISERROR(SEARCH("leer",L13)))</formula>
    </cfRule>
  </conditionalFormatting>
  <conditionalFormatting sqref="L13:M13">
    <cfRule type="cellIs" dxfId="4651" priority="155" stopIfTrue="1" operator="equal">
      <formula>"-"</formula>
    </cfRule>
    <cfRule type="containsText" dxfId="4650" priority="156" stopIfTrue="1" operator="containsText" text="leer">
      <formula>NOT(ISERROR(SEARCH("leer",L13)))</formula>
    </cfRule>
  </conditionalFormatting>
  <conditionalFormatting sqref="L16:M16">
    <cfRule type="cellIs" dxfId="4649" priority="153" stopIfTrue="1" operator="equal">
      <formula>"-"</formula>
    </cfRule>
    <cfRule type="containsText" dxfId="4648" priority="154" stopIfTrue="1" operator="containsText" text="leer">
      <formula>NOT(ISERROR(SEARCH("leer",L16)))</formula>
    </cfRule>
  </conditionalFormatting>
  <conditionalFormatting sqref="L16:M16">
    <cfRule type="cellIs" dxfId="4647" priority="151" stopIfTrue="1" operator="equal">
      <formula>"-"</formula>
    </cfRule>
    <cfRule type="containsText" dxfId="4646" priority="152" stopIfTrue="1" operator="containsText" text="leer">
      <formula>NOT(ISERROR(SEARCH("leer",L16)))</formula>
    </cfRule>
  </conditionalFormatting>
  <conditionalFormatting sqref="L16:M16">
    <cfRule type="cellIs" dxfId="4645" priority="149" stopIfTrue="1" operator="equal">
      <formula>"-"</formula>
    </cfRule>
    <cfRule type="containsText" dxfId="4644" priority="150" stopIfTrue="1" operator="containsText" text="leer">
      <formula>NOT(ISERROR(SEARCH("leer",L16)))</formula>
    </cfRule>
  </conditionalFormatting>
  <conditionalFormatting sqref="L16:M16">
    <cfRule type="cellIs" dxfId="4643" priority="147" stopIfTrue="1" operator="equal">
      <formula>"-"</formula>
    </cfRule>
    <cfRule type="containsText" dxfId="4642" priority="148" stopIfTrue="1" operator="containsText" text="leer">
      <formula>NOT(ISERROR(SEARCH("leer",L16)))</formula>
    </cfRule>
  </conditionalFormatting>
  <conditionalFormatting sqref="L16:M16">
    <cfRule type="cellIs" dxfId="4641" priority="145" stopIfTrue="1" operator="equal">
      <formula>"-"</formula>
    </cfRule>
    <cfRule type="containsText" dxfId="4640" priority="146" stopIfTrue="1" operator="containsText" text="leer">
      <formula>NOT(ISERROR(SEARCH("leer",L16)))</formula>
    </cfRule>
  </conditionalFormatting>
  <conditionalFormatting sqref="M9">
    <cfRule type="cellIs" dxfId="4639" priority="143" stopIfTrue="1" operator="equal">
      <formula>"-"</formula>
    </cfRule>
    <cfRule type="containsText" dxfId="4638" priority="144" stopIfTrue="1" operator="containsText" text="leer">
      <formula>NOT(ISERROR(SEARCH("leer",M9)))</formula>
    </cfRule>
  </conditionalFormatting>
  <conditionalFormatting sqref="M10">
    <cfRule type="cellIs" dxfId="4637" priority="141" stopIfTrue="1" operator="equal">
      <formula>"-"</formula>
    </cfRule>
    <cfRule type="containsText" dxfId="4636" priority="142" stopIfTrue="1" operator="containsText" text="leer">
      <formula>NOT(ISERROR(SEARCH("leer",M10)))</formula>
    </cfRule>
  </conditionalFormatting>
  <conditionalFormatting sqref="M10">
    <cfRule type="cellIs" dxfId="4635" priority="139" stopIfTrue="1" operator="equal">
      <formula>"-"</formula>
    </cfRule>
    <cfRule type="containsText" dxfId="4634" priority="140" stopIfTrue="1" operator="containsText" text="leer">
      <formula>NOT(ISERROR(SEARCH("leer",M10)))</formula>
    </cfRule>
  </conditionalFormatting>
  <conditionalFormatting sqref="M10">
    <cfRule type="cellIs" dxfId="4633" priority="137" stopIfTrue="1" operator="equal">
      <formula>"-"</formula>
    </cfRule>
    <cfRule type="containsText" dxfId="4632" priority="138" stopIfTrue="1" operator="containsText" text="leer">
      <formula>NOT(ISERROR(SEARCH("leer",M10)))</formula>
    </cfRule>
  </conditionalFormatting>
  <conditionalFormatting sqref="K9">
    <cfRule type="cellIs" dxfId="4631" priority="135" stopIfTrue="1" operator="equal">
      <formula>"-"</formula>
    </cfRule>
    <cfRule type="containsText" dxfId="4630" priority="136" stopIfTrue="1" operator="containsText" text="leer">
      <formula>NOT(ISERROR(SEARCH("leer",K9)))</formula>
    </cfRule>
  </conditionalFormatting>
  <conditionalFormatting sqref="K9">
    <cfRule type="cellIs" dxfId="4629" priority="133" stopIfTrue="1" operator="equal">
      <formula>"-"</formula>
    </cfRule>
    <cfRule type="containsText" dxfId="4628" priority="134" stopIfTrue="1" operator="containsText" text="leer">
      <formula>NOT(ISERROR(SEARCH("leer",K9)))</formula>
    </cfRule>
  </conditionalFormatting>
  <conditionalFormatting sqref="K9">
    <cfRule type="cellIs" dxfId="4627" priority="131" stopIfTrue="1" operator="equal">
      <formula>"-"</formula>
    </cfRule>
    <cfRule type="containsText" dxfId="4626" priority="132" stopIfTrue="1" operator="containsText" text="leer">
      <formula>NOT(ISERROR(SEARCH("leer",K9)))</formula>
    </cfRule>
  </conditionalFormatting>
  <conditionalFormatting sqref="K9">
    <cfRule type="cellIs" dxfId="4625" priority="129" stopIfTrue="1" operator="equal">
      <formula>"-"</formula>
    </cfRule>
    <cfRule type="containsText" dxfId="4624" priority="130" stopIfTrue="1" operator="containsText" text="leer">
      <formula>NOT(ISERROR(SEARCH("leer",K9)))</formula>
    </cfRule>
  </conditionalFormatting>
  <conditionalFormatting sqref="K9">
    <cfRule type="cellIs" dxfId="4623" priority="127" stopIfTrue="1" operator="equal">
      <formula>"-"</formula>
    </cfRule>
    <cfRule type="containsText" dxfId="4622" priority="128" stopIfTrue="1" operator="containsText" text="leer">
      <formula>NOT(ISERROR(SEARCH("leer",K9)))</formula>
    </cfRule>
  </conditionalFormatting>
  <conditionalFormatting sqref="K9">
    <cfRule type="cellIs" dxfId="4621" priority="125" stopIfTrue="1" operator="equal">
      <formula>"-"</formula>
    </cfRule>
    <cfRule type="containsText" dxfId="4620" priority="126" stopIfTrue="1" operator="containsText" text="leer">
      <formula>NOT(ISERROR(SEARCH("leer",K9)))</formula>
    </cfRule>
  </conditionalFormatting>
  <conditionalFormatting sqref="K9">
    <cfRule type="cellIs" dxfId="4619" priority="123" stopIfTrue="1" operator="equal">
      <formula>"-"</formula>
    </cfRule>
    <cfRule type="containsText" dxfId="4618" priority="124" stopIfTrue="1" operator="containsText" text="leer">
      <formula>NOT(ISERROR(SEARCH("leer",K9)))</formula>
    </cfRule>
  </conditionalFormatting>
  <conditionalFormatting sqref="K10">
    <cfRule type="cellIs" dxfId="4617" priority="121" stopIfTrue="1" operator="equal">
      <formula>"-"</formula>
    </cfRule>
    <cfRule type="containsText" dxfId="4616" priority="122" stopIfTrue="1" operator="containsText" text="leer">
      <formula>NOT(ISERROR(SEARCH("leer",K10)))</formula>
    </cfRule>
  </conditionalFormatting>
  <conditionalFormatting sqref="K10">
    <cfRule type="cellIs" dxfId="4615" priority="119" stopIfTrue="1" operator="equal">
      <formula>"-"</formula>
    </cfRule>
    <cfRule type="containsText" dxfId="4614" priority="120" stopIfTrue="1" operator="containsText" text="leer">
      <formula>NOT(ISERROR(SEARCH("leer",K10)))</formula>
    </cfRule>
  </conditionalFormatting>
  <conditionalFormatting sqref="K10">
    <cfRule type="cellIs" dxfId="4613" priority="117" stopIfTrue="1" operator="equal">
      <formula>"-"</formula>
    </cfRule>
    <cfRule type="containsText" dxfId="4612" priority="118" stopIfTrue="1" operator="containsText" text="leer">
      <formula>NOT(ISERROR(SEARCH("leer",K10)))</formula>
    </cfRule>
  </conditionalFormatting>
  <conditionalFormatting sqref="K10">
    <cfRule type="cellIs" dxfId="4611" priority="115" stopIfTrue="1" operator="equal">
      <formula>"-"</formula>
    </cfRule>
    <cfRule type="containsText" dxfId="4610" priority="116" stopIfTrue="1" operator="containsText" text="leer">
      <formula>NOT(ISERROR(SEARCH("leer",K10)))</formula>
    </cfRule>
  </conditionalFormatting>
  <conditionalFormatting sqref="K10">
    <cfRule type="cellIs" dxfId="4609" priority="113" stopIfTrue="1" operator="equal">
      <formula>"-"</formula>
    </cfRule>
    <cfRule type="containsText" dxfId="4608" priority="114" stopIfTrue="1" operator="containsText" text="leer">
      <formula>NOT(ISERROR(SEARCH("leer",K10)))</formula>
    </cfRule>
  </conditionalFormatting>
  <conditionalFormatting sqref="K10">
    <cfRule type="cellIs" dxfId="4607" priority="111" stopIfTrue="1" operator="equal">
      <formula>"-"</formula>
    </cfRule>
    <cfRule type="containsText" dxfId="4606" priority="112" stopIfTrue="1" operator="containsText" text="leer">
      <formula>NOT(ISERROR(SEARCH("leer",K10)))</formula>
    </cfRule>
  </conditionalFormatting>
  <conditionalFormatting sqref="K10">
    <cfRule type="cellIs" dxfId="4605" priority="109" stopIfTrue="1" operator="equal">
      <formula>"-"</formula>
    </cfRule>
    <cfRule type="containsText" dxfId="4604" priority="110" stopIfTrue="1" operator="containsText" text="leer">
      <formula>NOT(ISERROR(SEARCH("leer",K10)))</formula>
    </cfRule>
  </conditionalFormatting>
  <conditionalFormatting sqref="N6">
    <cfRule type="cellIs" dxfId="4603" priority="107" stopIfTrue="1" operator="equal">
      <formula>"-"</formula>
    </cfRule>
    <cfRule type="containsText" dxfId="4602" priority="108" stopIfTrue="1" operator="containsText" text="leer">
      <formula>NOT(ISERROR(SEARCH("leer",N6)))</formula>
    </cfRule>
  </conditionalFormatting>
  <conditionalFormatting sqref="N6">
    <cfRule type="cellIs" dxfId="4601" priority="106" stopIfTrue="1" operator="equal">
      <formula>"-"</formula>
    </cfRule>
  </conditionalFormatting>
  <conditionalFormatting sqref="N6">
    <cfRule type="cellIs" dxfId="4600" priority="104" stopIfTrue="1" operator="equal">
      <formula>"-"</formula>
    </cfRule>
    <cfRule type="containsText" dxfId="4599" priority="105" stopIfTrue="1" operator="containsText" text="leer">
      <formula>NOT(ISERROR(SEARCH("leer",N6)))</formula>
    </cfRule>
  </conditionalFormatting>
  <conditionalFormatting sqref="N6">
    <cfRule type="cellIs" dxfId="4598" priority="103" stopIfTrue="1" operator="equal">
      <formula>"-"</formula>
    </cfRule>
  </conditionalFormatting>
  <conditionalFormatting sqref="N9:N10">
    <cfRule type="cellIs" dxfId="4597" priority="101" stopIfTrue="1" operator="equal">
      <formula>"-"</formula>
    </cfRule>
    <cfRule type="containsText" dxfId="4596" priority="102" stopIfTrue="1" operator="containsText" text="leer">
      <formula>NOT(ISERROR(SEARCH("leer",N9)))</formula>
    </cfRule>
  </conditionalFormatting>
  <conditionalFormatting sqref="N9:N10">
    <cfRule type="cellIs" dxfId="4595" priority="100" stopIfTrue="1" operator="equal">
      <formula>"-"</formula>
    </cfRule>
  </conditionalFormatting>
  <conditionalFormatting sqref="N9:N10">
    <cfRule type="cellIs" dxfId="4594" priority="98" stopIfTrue="1" operator="equal">
      <formula>"-"</formula>
    </cfRule>
    <cfRule type="containsText" dxfId="4593" priority="99" stopIfTrue="1" operator="containsText" text="leer">
      <formula>NOT(ISERROR(SEARCH("leer",N9)))</formula>
    </cfRule>
  </conditionalFormatting>
  <conditionalFormatting sqref="N9:N10">
    <cfRule type="cellIs" dxfId="4592" priority="97" stopIfTrue="1" operator="equal">
      <formula>"-"</formula>
    </cfRule>
  </conditionalFormatting>
  <conditionalFormatting sqref="N13">
    <cfRule type="cellIs" dxfId="4591" priority="95" stopIfTrue="1" operator="equal">
      <formula>"-"</formula>
    </cfRule>
    <cfRule type="containsText" dxfId="4590" priority="96" stopIfTrue="1" operator="containsText" text="leer">
      <formula>NOT(ISERROR(SEARCH("leer",N13)))</formula>
    </cfRule>
  </conditionalFormatting>
  <conditionalFormatting sqref="N13">
    <cfRule type="cellIs" dxfId="4589" priority="94" stopIfTrue="1" operator="equal">
      <formula>"-"</formula>
    </cfRule>
  </conditionalFormatting>
  <conditionalFormatting sqref="N13">
    <cfRule type="cellIs" dxfId="4588" priority="92" stopIfTrue="1" operator="equal">
      <formula>"-"</formula>
    </cfRule>
    <cfRule type="containsText" dxfId="4587" priority="93" stopIfTrue="1" operator="containsText" text="leer">
      <formula>NOT(ISERROR(SEARCH("leer",N13)))</formula>
    </cfRule>
  </conditionalFormatting>
  <conditionalFormatting sqref="N13">
    <cfRule type="cellIs" dxfId="4586" priority="91" stopIfTrue="1" operator="equal">
      <formula>"-"</formula>
    </cfRule>
  </conditionalFormatting>
  <conditionalFormatting sqref="N16">
    <cfRule type="cellIs" dxfId="4585" priority="89" stopIfTrue="1" operator="equal">
      <formula>"-"</formula>
    </cfRule>
    <cfRule type="containsText" dxfId="4584" priority="90" stopIfTrue="1" operator="containsText" text="leer">
      <formula>NOT(ISERROR(SEARCH("leer",N16)))</formula>
    </cfRule>
  </conditionalFormatting>
  <conditionalFormatting sqref="N16">
    <cfRule type="cellIs" dxfId="4583" priority="88" stopIfTrue="1" operator="equal">
      <formula>"-"</formula>
    </cfRule>
  </conditionalFormatting>
  <conditionalFormatting sqref="N16">
    <cfRule type="cellIs" dxfId="4582" priority="86" stopIfTrue="1" operator="equal">
      <formula>"-"</formula>
    </cfRule>
    <cfRule type="containsText" dxfId="4581" priority="87" stopIfTrue="1" operator="containsText" text="leer">
      <formula>NOT(ISERROR(SEARCH("leer",N16)))</formula>
    </cfRule>
  </conditionalFormatting>
  <conditionalFormatting sqref="N16">
    <cfRule type="cellIs" dxfId="4580" priority="85" stopIfTrue="1" operator="equal">
      <formula>"-"</formula>
    </cfRule>
  </conditionalFormatting>
  <conditionalFormatting sqref="O9">
    <cfRule type="cellIs" dxfId="4579" priority="83" stopIfTrue="1" operator="equal">
      <formula>"-"</formula>
    </cfRule>
    <cfRule type="containsText" dxfId="4578" priority="84" stopIfTrue="1" operator="containsText" text="leer">
      <formula>NOT(ISERROR(SEARCH("leer",O9)))</formula>
    </cfRule>
  </conditionalFormatting>
  <conditionalFormatting sqref="O9">
    <cfRule type="cellIs" dxfId="4577" priority="81" stopIfTrue="1" operator="equal">
      <formula>"-"</formula>
    </cfRule>
    <cfRule type="containsText" dxfId="4576" priority="82" stopIfTrue="1" operator="containsText" text="leer">
      <formula>NOT(ISERROR(SEARCH("leer",O9)))</formula>
    </cfRule>
  </conditionalFormatting>
  <conditionalFormatting sqref="O9">
    <cfRule type="cellIs" dxfId="4575" priority="79" stopIfTrue="1" operator="equal">
      <formula>"-"</formula>
    </cfRule>
    <cfRule type="containsText" dxfId="4574" priority="80" stopIfTrue="1" operator="containsText" text="leer">
      <formula>NOT(ISERROR(SEARCH("leer",O9)))</formula>
    </cfRule>
  </conditionalFormatting>
  <conditionalFormatting sqref="O9">
    <cfRule type="cellIs" dxfId="4573" priority="77" stopIfTrue="1" operator="equal">
      <formula>"-"</formula>
    </cfRule>
    <cfRule type="containsText" dxfId="4572" priority="78" stopIfTrue="1" operator="containsText" text="leer">
      <formula>NOT(ISERROR(SEARCH("leer",O9)))</formula>
    </cfRule>
  </conditionalFormatting>
  <conditionalFormatting sqref="O9">
    <cfRule type="cellIs" dxfId="4571" priority="75" stopIfTrue="1" operator="equal">
      <formula>"-"</formula>
    </cfRule>
    <cfRule type="containsText" dxfId="4570" priority="76" stopIfTrue="1" operator="containsText" text="leer">
      <formula>NOT(ISERROR(SEARCH("leer",O9)))</formula>
    </cfRule>
  </conditionalFormatting>
  <conditionalFormatting sqref="O9">
    <cfRule type="cellIs" dxfId="4569" priority="73" stopIfTrue="1" operator="equal">
      <formula>"-"</formula>
    </cfRule>
    <cfRule type="containsText" dxfId="4568" priority="74" stopIfTrue="1" operator="containsText" text="leer">
      <formula>NOT(ISERROR(SEARCH("leer",O9)))</formula>
    </cfRule>
  </conditionalFormatting>
  <conditionalFormatting sqref="O9">
    <cfRule type="cellIs" dxfId="4567" priority="71" stopIfTrue="1" operator="equal">
      <formula>"-"</formula>
    </cfRule>
    <cfRule type="containsText" dxfId="4566" priority="72" stopIfTrue="1" operator="containsText" text="leer">
      <formula>NOT(ISERROR(SEARCH("leer",O9)))</formula>
    </cfRule>
  </conditionalFormatting>
  <conditionalFormatting sqref="O10">
    <cfRule type="cellIs" dxfId="4565" priority="69" stopIfTrue="1" operator="equal">
      <formula>"-"</formula>
    </cfRule>
    <cfRule type="containsText" dxfId="4564" priority="70" stopIfTrue="1" operator="containsText" text="leer">
      <formula>NOT(ISERROR(SEARCH("leer",O10)))</formula>
    </cfRule>
  </conditionalFormatting>
  <conditionalFormatting sqref="O10">
    <cfRule type="cellIs" dxfId="4563" priority="67" stopIfTrue="1" operator="equal">
      <formula>"-"</formula>
    </cfRule>
    <cfRule type="containsText" dxfId="4562" priority="68" stopIfTrue="1" operator="containsText" text="leer">
      <formula>NOT(ISERROR(SEARCH("leer",O10)))</formula>
    </cfRule>
  </conditionalFormatting>
  <conditionalFormatting sqref="O10">
    <cfRule type="cellIs" dxfId="4561" priority="65" stopIfTrue="1" operator="equal">
      <formula>"-"</formula>
    </cfRule>
    <cfRule type="containsText" dxfId="4560" priority="66" stopIfTrue="1" operator="containsText" text="leer">
      <formula>NOT(ISERROR(SEARCH("leer",O10)))</formula>
    </cfRule>
  </conditionalFormatting>
  <conditionalFormatting sqref="O10">
    <cfRule type="cellIs" dxfId="4559" priority="63" stopIfTrue="1" operator="equal">
      <formula>"-"</formula>
    </cfRule>
    <cfRule type="containsText" dxfId="4558" priority="64" stopIfTrue="1" operator="containsText" text="leer">
      <formula>NOT(ISERROR(SEARCH("leer",O10)))</formula>
    </cfRule>
  </conditionalFormatting>
  <conditionalFormatting sqref="O10">
    <cfRule type="cellIs" dxfId="4557" priority="61" stopIfTrue="1" operator="equal">
      <formula>"-"</formula>
    </cfRule>
    <cfRule type="containsText" dxfId="4556" priority="62" stopIfTrue="1" operator="containsText" text="leer">
      <formula>NOT(ISERROR(SEARCH("leer",O10)))</formula>
    </cfRule>
  </conditionalFormatting>
  <conditionalFormatting sqref="O10">
    <cfRule type="cellIs" dxfId="4555" priority="59" stopIfTrue="1" operator="equal">
      <formula>"-"</formula>
    </cfRule>
    <cfRule type="containsText" dxfId="4554" priority="60" stopIfTrue="1" operator="containsText" text="leer">
      <formula>NOT(ISERROR(SEARCH("leer",O10)))</formula>
    </cfRule>
  </conditionalFormatting>
  <conditionalFormatting sqref="O10">
    <cfRule type="cellIs" dxfId="4553" priority="57" stopIfTrue="1" operator="equal">
      <formula>"-"</formula>
    </cfRule>
    <cfRule type="containsText" dxfId="4552" priority="58" stopIfTrue="1" operator="containsText" text="leer">
      <formula>NOT(ISERROR(SEARCH("leer",O10)))</formula>
    </cfRule>
  </conditionalFormatting>
  <conditionalFormatting sqref="O10">
    <cfRule type="cellIs" dxfId="4551" priority="55" stopIfTrue="1" operator="equal">
      <formula>"-"</formula>
    </cfRule>
    <cfRule type="containsText" dxfId="4550" priority="56" stopIfTrue="1" operator="containsText" text="leer">
      <formula>NOT(ISERROR(SEARCH("leer",O10)))</formula>
    </cfRule>
  </conditionalFormatting>
  <conditionalFormatting sqref="O10">
    <cfRule type="cellIs" dxfId="4549" priority="53" stopIfTrue="1" operator="equal">
      <formula>"-"</formula>
    </cfRule>
    <cfRule type="containsText" dxfId="4548" priority="54" stopIfTrue="1" operator="containsText" text="leer">
      <formula>NOT(ISERROR(SEARCH("leer",O10)))</formula>
    </cfRule>
  </conditionalFormatting>
  <conditionalFormatting sqref="O10">
    <cfRule type="cellIs" dxfId="4547" priority="51" stopIfTrue="1" operator="equal">
      <formula>"-"</formula>
    </cfRule>
    <cfRule type="containsText" dxfId="4546" priority="52" stopIfTrue="1" operator="containsText" text="leer">
      <formula>NOT(ISERROR(SEARCH("leer",O10)))</formula>
    </cfRule>
  </conditionalFormatting>
  <conditionalFormatting sqref="O10">
    <cfRule type="cellIs" dxfId="4545" priority="49" stopIfTrue="1" operator="equal">
      <formula>"-"</formula>
    </cfRule>
    <cfRule type="containsText" dxfId="4544" priority="50" stopIfTrue="1" operator="containsText" text="leer">
      <formula>NOT(ISERROR(SEARCH("leer",O10)))</formula>
    </cfRule>
  </conditionalFormatting>
  <conditionalFormatting sqref="O10">
    <cfRule type="cellIs" dxfId="4543" priority="47" stopIfTrue="1" operator="equal">
      <formula>"-"</formula>
    </cfRule>
    <cfRule type="containsText" dxfId="4542" priority="48" stopIfTrue="1" operator="containsText" text="leer">
      <formula>NOT(ISERROR(SEARCH("leer",O10)))</formula>
    </cfRule>
  </conditionalFormatting>
  <conditionalFormatting sqref="O10">
    <cfRule type="cellIs" dxfId="4541" priority="45" stopIfTrue="1" operator="equal">
      <formula>"-"</formula>
    </cfRule>
    <cfRule type="containsText" dxfId="4540" priority="46" stopIfTrue="1" operator="containsText" text="leer">
      <formula>NOT(ISERROR(SEARCH("leer",O10)))</formula>
    </cfRule>
  </conditionalFormatting>
  <conditionalFormatting sqref="O10">
    <cfRule type="cellIs" dxfId="4539" priority="43" stopIfTrue="1" operator="equal">
      <formula>"-"</formula>
    </cfRule>
    <cfRule type="containsText" dxfId="4538" priority="44" stopIfTrue="1" operator="containsText" text="leer">
      <formula>NOT(ISERROR(SEARCH("leer",O10)))</formula>
    </cfRule>
  </conditionalFormatting>
  <conditionalFormatting sqref="Q9">
    <cfRule type="cellIs" dxfId="4537" priority="41" stopIfTrue="1" operator="equal">
      <formula>"-"</formula>
    </cfRule>
    <cfRule type="containsText" dxfId="4536" priority="42" stopIfTrue="1" operator="containsText" text="leer">
      <formula>NOT(ISERROR(SEARCH("leer",Q9)))</formula>
    </cfRule>
  </conditionalFormatting>
  <conditionalFormatting sqref="Q9">
    <cfRule type="cellIs" dxfId="4535" priority="39" stopIfTrue="1" operator="equal">
      <formula>"-"</formula>
    </cfRule>
    <cfRule type="containsText" dxfId="4534" priority="40" stopIfTrue="1" operator="containsText" text="leer">
      <formula>NOT(ISERROR(SEARCH("leer",Q9)))</formula>
    </cfRule>
  </conditionalFormatting>
  <conditionalFormatting sqref="Q9">
    <cfRule type="cellIs" dxfId="4533" priority="37" stopIfTrue="1" operator="equal">
      <formula>"-"</formula>
    </cfRule>
    <cfRule type="containsText" dxfId="4532" priority="38" stopIfTrue="1" operator="containsText" text="leer">
      <formula>NOT(ISERROR(SEARCH("leer",Q9)))</formula>
    </cfRule>
  </conditionalFormatting>
  <conditionalFormatting sqref="Q9">
    <cfRule type="cellIs" dxfId="4531" priority="35" stopIfTrue="1" operator="equal">
      <formula>"-"</formula>
    </cfRule>
    <cfRule type="containsText" dxfId="4530" priority="36" stopIfTrue="1" operator="containsText" text="leer">
      <formula>NOT(ISERROR(SEARCH("leer",Q9)))</formula>
    </cfRule>
  </conditionalFormatting>
  <conditionalFormatting sqref="Q9">
    <cfRule type="cellIs" dxfId="4529" priority="33" stopIfTrue="1" operator="equal">
      <formula>"-"</formula>
    </cfRule>
    <cfRule type="containsText" dxfId="4528" priority="34" stopIfTrue="1" operator="containsText" text="leer">
      <formula>NOT(ISERROR(SEARCH("leer",Q9)))</formula>
    </cfRule>
  </conditionalFormatting>
  <conditionalFormatting sqref="Q9">
    <cfRule type="cellIs" dxfId="4527" priority="31" stopIfTrue="1" operator="equal">
      <formula>"-"</formula>
    </cfRule>
    <cfRule type="containsText" dxfId="4526" priority="32" stopIfTrue="1" operator="containsText" text="leer">
      <formula>NOT(ISERROR(SEARCH("leer",Q9)))</formula>
    </cfRule>
  </conditionalFormatting>
  <conditionalFormatting sqref="Q9">
    <cfRule type="cellIs" dxfId="4525" priority="29" stopIfTrue="1" operator="equal">
      <formula>"-"</formula>
    </cfRule>
    <cfRule type="containsText" dxfId="4524" priority="30" stopIfTrue="1" operator="containsText" text="leer">
      <formula>NOT(ISERROR(SEARCH("leer",Q9)))</formula>
    </cfRule>
  </conditionalFormatting>
  <conditionalFormatting sqref="Q10">
    <cfRule type="cellIs" dxfId="4523" priority="27" stopIfTrue="1" operator="equal">
      <formula>"-"</formula>
    </cfRule>
    <cfRule type="containsText" dxfId="4522" priority="28" stopIfTrue="1" operator="containsText" text="leer">
      <formula>NOT(ISERROR(SEARCH("leer",Q10)))</formula>
    </cfRule>
  </conditionalFormatting>
  <conditionalFormatting sqref="Q10">
    <cfRule type="cellIs" dxfId="4521" priority="25" stopIfTrue="1" operator="equal">
      <formula>"-"</formula>
    </cfRule>
    <cfRule type="containsText" dxfId="4520" priority="26" stopIfTrue="1" operator="containsText" text="leer">
      <formula>NOT(ISERROR(SEARCH("leer",Q10)))</formula>
    </cfRule>
  </conditionalFormatting>
  <conditionalFormatting sqref="Q10">
    <cfRule type="cellIs" dxfId="4519" priority="23" stopIfTrue="1" operator="equal">
      <formula>"-"</formula>
    </cfRule>
    <cfRule type="containsText" dxfId="4518" priority="24" stopIfTrue="1" operator="containsText" text="leer">
      <formula>NOT(ISERROR(SEARCH("leer",Q10)))</formula>
    </cfRule>
  </conditionalFormatting>
  <conditionalFormatting sqref="Q10">
    <cfRule type="cellIs" dxfId="4517" priority="21" stopIfTrue="1" operator="equal">
      <formula>"-"</formula>
    </cfRule>
    <cfRule type="containsText" dxfId="4516" priority="22" stopIfTrue="1" operator="containsText" text="leer">
      <formula>NOT(ISERROR(SEARCH("leer",Q10)))</formula>
    </cfRule>
  </conditionalFormatting>
  <conditionalFormatting sqref="Q10">
    <cfRule type="cellIs" dxfId="4515" priority="19" stopIfTrue="1" operator="equal">
      <formula>"-"</formula>
    </cfRule>
    <cfRule type="containsText" dxfId="4514" priority="20" stopIfTrue="1" operator="containsText" text="leer">
      <formula>NOT(ISERROR(SEARCH("leer",Q10)))</formula>
    </cfRule>
  </conditionalFormatting>
  <conditionalFormatting sqref="Q10">
    <cfRule type="cellIs" dxfId="4513" priority="17" stopIfTrue="1" operator="equal">
      <formula>"-"</formula>
    </cfRule>
    <cfRule type="containsText" dxfId="4512" priority="18" stopIfTrue="1" operator="containsText" text="leer">
      <formula>NOT(ISERROR(SEARCH("leer",Q10)))</formula>
    </cfRule>
  </conditionalFormatting>
  <conditionalFormatting sqref="Q10">
    <cfRule type="cellIs" dxfId="4511" priority="15" stopIfTrue="1" operator="equal">
      <formula>"-"</formula>
    </cfRule>
    <cfRule type="containsText" dxfId="4510" priority="16" stopIfTrue="1" operator="containsText" text="leer">
      <formula>NOT(ISERROR(SEARCH("leer",Q10)))</formula>
    </cfRule>
  </conditionalFormatting>
  <conditionalFormatting sqref="Q10">
    <cfRule type="cellIs" dxfId="4509" priority="13" stopIfTrue="1" operator="equal">
      <formula>"-"</formula>
    </cfRule>
    <cfRule type="containsText" dxfId="4508" priority="14" stopIfTrue="1" operator="containsText" text="leer">
      <formula>NOT(ISERROR(SEARCH("leer",Q10)))</formula>
    </cfRule>
  </conditionalFormatting>
  <conditionalFormatting sqref="Q10">
    <cfRule type="cellIs" dxfId="4507" priority="11" stopIfTrue="1" operator="equal">
      <formula>"-"</formula>
    </cfRule>
    <cfRule type="containsText" dxfId="4506" priority="12" stopIfTrue="1" operator="containsText" text="leer">
      <formula>NOT(ISERROR(SEARCH("leer",Q10)))</formula>
    </cfRule>
  </conditionalFormatting>
  <conditionalFormatting sqref="Q10">
    <cfRule type="cellIs" dxfId="4505" priority="9" stopIfTrue="1" operator="equal">
      <formula>"-"</formula>
    </cfRule>
    <cfRule type="containsText" dxfId="4504" priority="10" stopIfTrue="1" operator="containsText" text="leer">
      <formula>NOT(ISERROR(SEARCH("leer",Q10)))</formula>
    </cfRule>
  </conditionalFormatting>
  <conditionalFormatting sqref="Q10">
    <cfRule type="cellIs" dxfId="4503" priority="7" stopIfTrue="1" operator="equal">
      <formula>"-"</formula>
    </cfRule>
    <cfRule type="containsText" dxfId="4502" priority="8" stopIfTrue="1" operator="containsText" text="leer">
      <formula>NOT(ISERROR(SEARCH("leer",Q10)))</formula>
    </cfRule>
  </conditionalFormatting>
  <conditionalFormatting sqref="Q10">
    <cfRule type="cellIs" dxfId="4501" priority="5" stopIfTrue="1" operator="equal">
      <formula>"-"</formula>
    </cfRule>
    <cfRule type="containsText" dxfId="4500" priority="6" stopIfTrue="1" operator="containsText" text="leer">
      <formula>NOT(ISERROR(SEARCH("leer",Q10)))</formula>
    </cfRule>
  </conditionalFormatting>
  <conditionalFormatting sqref="Q10">
    <cfRule type="cellIs" dxfId="4499" priority="3" stopIfTrue="1" operator="equal">
      <formula>"-"</formula>
    </cfRule>
    <cfRule type="containsText" dxfId="4498" priority="4" stopIfTrue="1" operator="containsText" text="leer">
      <formula>NOT(ISERROR(SEARCH("leer",Q10)))</formula>
    </cfRule>
  </conditionalFormatting>
  <conditionalFormatting sqref="Q10">
    <cfRule type="cellIs" dxfId="4497" priority="1" stopIfTrue="1" operator="equal">
      <formula>"-"</formula>
    </cfRule>
    <cfRule type="containsText" dxfId="4496" priority="2" stopIfTrue="1" operator="containsText" text="leer">
      <formula>NOT(ISERROR(SEARCH("leer",Q10)))</formula>
    </cfRule>
  </conditionalFormatting>
  <conditionalFormatting sqref="J6:K6">
    <cfRule type="cellIs" dxfId="4495" priority="199" stopIfTrue="1" operator="equal">
      <formula>"-"</formula>
    </cfRule>
    <cfRule type="containsText" dxfId="4494" priority="200" stopIfTrue="1" operator="containsText" text="leer">
      <formula>NOT(ISERROR(SEARCH("leer",J6)))</formula>
    </cfRule>
  </conditionalFormatting>
  <conditionalFormatting sqref="J9:J10">
    <cfRule type="cellIs" dxfId="4493" priority="197" stopIfTrue="1" operator="equal">
      <formula>"-"</formula>
    </cfRule>
    <cfRule type="containsText" dxfId="4492" priority="198" stopIfTrue="1" operator="containsText" text="leer">
      <formula>NOT(ISERROR(SEARCH("leer",J9)))</formula>
    </cfRule>
  </conditionalFormatting>
  <conditionalFormatting sqref="J13:K13">
    <cfRule type="cellIs" dxfId="4491" priority="195" stopIfTrue="1" operator="equal">
      <formula>"-"</formula>
    </cfRule>
    <cfRule type="containsText" dxfId="4490" priority="196" stopIfTrue="1" operator="containsText" text="leer">
      <formula>NOT(ISERROR(SEARCH("leer",J13)))</formula>
    </cfRule>
  </conditionalFormatting>
  <conditionalFormatting sqref="J16:K16">
    <cfRule type="cellIs" dxfId="4489" priority="193" stopIfTrue="1" operator="equal">
      <formula>"-"</formula>
    </cfRule>
    <cfRule type="containsText" dxfId="4488" priority="194" stopIfTrue="1" operator="containsText" text="leer">
      <formula>NOT(ISERROR(SEARCH("leer",J16)))</formula>
    </cfRule>
  </conditionalFormatting>
  <hyperlinks>
    <hyperlink ref="A1" location="Index!A1" display="zurück"/>
  </hyperlinks>
  <pageMargins left="0.79000000000000015" right="0.79000000000000015" top="0.98" bottom="0.98" header="0.51" footer="0.51"/>
  <pageSetup paperSize="9" scale="40" orientation="portrait" r:id="rId1"/>
  <customProperties>
    <customPr name="_pios_id" r:id="rId2"/>
  </customPropertie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A81"/>
  <sheetViews>
    <sheetView showRuler="0" zoomScaleNormal="100" workbookViewId="0"/>
  </sheetViews>
  <sheetFormatPr baseColWidth="10" defaultColWidth="10.7109375" defaultRowHeight="12.75"/>
  <cols>
    <col min="1" max="1" width="41.42578125" style="5" customWidth="1"/>
    <col min="2" max="2" width="17.5703125" style="5" bestFit="1" customWidth="1"/>
    <col min="3" max="3" width="9.42578125" style="8" customWidth="1"/>
    <col min="4" max="5" width="12.28515625" style="8" customWidth="1"/>
    <col min="6" max="11" width="11.42578125" style="8" customWidth="1"/>
    <col min="12" max="12" width="10.7109375" style="8"/>
    <col min="13" max="16384" width="10.7109375" style="5"/>
  </cols>
  <sheetData>
    <row r="1" spans="1:17">
      <c r="A1" s="90" t="s">
        <v>797</v>
      </c>
      <c r="C1" s="5"/>
      <c r="D1" s="5"/>
      <c r="E1" s="5"/>
      <c r="F1" s="5"/>
      <c r="G1" s="5"/>
      <c r="H1" s="5"/>
      <c r="I1" s="5"/>
      <c r="J1" s="5"/>
      <c r="K1" s="5"/>
      <c r="L1" s="5"/>
    </row>
    <row r="2" spans="1:17">
      <c r="A2" s="90"/>
      <c r="C2" s="5"/>
      <c r="D2" s="5"/>
      <c r="E2" s="5"/>
      <c r="F2" s="5"/>
      <c r="G2" s="5"/>
      <c r="H2" s="5"/>
      <c r="I2" s="5"/>
      <c r="J2" s="5"/>
      <c r="K2" s="5"/>
      <c r="L2" s="5"/>
    </row>
    <row r="3" spans="1:17">
      <c r="A3" s="4" t="s">
        <v>798</v>
      </c>
      <c r="C3" s="5" t="s">
        <v>799</v>
      </c>
      <c r="D3" s="5" t="s">
        <v>800</v>
      </c>
      <c r="E3" s="22">
        <v>2004</v>
      </c>
      <c r="F3" s="22">
        <v>2005</v>
      </c>
      <c r="G3" s="22">
        <v>2006</v>
      </c>
      <c r="H3" s="22">
        <v>2007</v>
      </c>
      <c r="I3" s="22">
        <v>2008</v>
      </c>
      <c r="J3" s="22">
        <v>2009</v>
      </c>
      <c r="K3" s="22">
        <v>2010</v>
      </c>
      <c r="L3" s="22">
        <v>2011</v>
      </c>
      <c r="M3" s="22">
        <v>2012</v>
      </c>
      <c r="N3" s="22">
        <v>2013</v>
      </c>
      <c r="O3" s="4">
        <v>2014</v>
      </c>
      <c r="P3" s="4">
        <v>2015</v>
      </c>
      <c r="Q3" s="352">
        <v>2016</v>
      </c>
    </row>
    <row r="4" spans="1:17">
      <c r="A4" s="4"/>
      <c r="F4" s="22"/>
      <c r="G4" s="22"/>
      <c r="H4" s="22"/>
      <c r="I4" s="22"/>
      <c r="J4" s="22"/>
      <c r="M4" s="8"/>
      <c r="N4" s="8"/>
      <c r="O4" s="8"/>
      <c r="P4" s="8"/>
      <c r="Q4" s="351"/>
    </row>
    <row r="5" spans="1:17">
      <c r="A5" s="4" t="s">
        <v>801</v>
      </c>
      <c r="M5" s="8"/>
      <c r="N5" s="8"/>
      <c r="O5" s="8"/>
      <c r="P5" s="8"/>
      <c r="Q5" s="351"/>
    </row>
    <row r="6" spans="1:17">
      <c r="A6" s="5" t="s">
        <v>802</v>
      </c>
      <c r="B6" s="5" t="s">
        <v>803</v>
      </c>
      <c r="C6" s="8" t="s">
        <v>804</v>
      </c>
      <c r="D6" s="8" t="s">
        <v>805</v>
      </c>
      <c r="E6" s="162">
        <v>42284</v>
      </c>
      <c r="F6" s="162">
        <v>41073</v>
      </c>
      <c r="G6" s="162">
        <v>42178</v>
      </c>
      <c r="H6" s="162">
        <v>43447</v>
      </c>
      <c r="I6" s="162">
        <v>44178</v>
      </c>
      <c r="J6" s="162">
        <v>44803</v>
      </c>
      <c r="K6" s="162">
        <v>45129</v>
      </c>
      <c r="L6" s="162">
        <v>44348</v>
      </c>
      <c r="M6" s="202">
        <v>44605</v>
      </c>
      <c r="N6" s="202">
        <v>44105</v>
      </c>
      <c r="O6" s="19">
        <v>44681</v>
      </c>
      <c r="P6" s="19">
        <v>44131</v>
      </c>
      <c r="Q6" s="390">
        <v>43485</v>
      </c>
    </row>
    <row r="7" spans="1:17">
      <c r="A7" s="155" t="s">
        <v>806</v>
      </c>
      <c r="B7" s="5" t="s">
        <v>807</v>
      </c>
      <c r="C7" s="8" t="s">
        <v>808</v>
      </c>
      <c r="D7" s="8" t="s">
        <v>809</v>
      </c>
      <c r="E7" s="162">
        <v>1158</v>
      </c>
      <c r="F7" s="162">
        <v>1347</v>
      </c>
      <c r="G7" s="162">
        <v>3379</v>
      </c>
      <c r="H7" s="162">
        <v>5513</v>
      </c>
      <c r="I7" s="162">
        <v>6276</v>
      </c>
      <c r="J7" s="162">
        <v>6986</v>
      </c>
      <c r="K7" s="162">
        <v>7255</v>
      </c>
      <c r="L7" s="162">
        <v>6645</v>
      </c>
      <c r="M7" s="202">
        <v>6621</v>
      </c>
      <c r="N7" s="202">
        <v>6779</v>
      </c>
      <c r="O7" s="19">
        <v>7627</v>
      </c>
      <c r="P7" s="19">
        <v>7449</v>
      </c>
      <c r="Q7" s="390">
        <v>7195</v>
      </c>
    </row>
    <row r="8" spans="1:17">
      <c r="A8" s="15" t="s">
        <v>810</v>
      </c>
      <c r="B8" s="5" t="s">
        <v>811</v>
      </c>
      <c r="C8" s="8" t="s">
        <v>812</v>
      </c>
      <c r="D8" s="8" t="s">
        <v>813</v>
      </c>
      <c r="E8" s="67">
        <v>2.7</v>
      </c>
      <c r="F8" s="67">
        <v>3.3</v>
      </c>
      <c r="G8" s="67">
        <v>8</v>
      </c>
      <c r="H8" s="67">
        <v>12.7</v>
      </c>
      <c r="I8" s="67">
        <v>14.2</v>
      </c>
      <c r="J8" s="67">
        <v>15.6</v>
      </c>
      <c r="K8" s="67">
        <v>16.100000000000001</v>
      </c>
      <c r="L8" s="67">
        <v>15</v>
      </c>
      <c r="M8" s="185">
        <v>14.8</v>
      </c>
      <c r="N8" s="8">
        <v>15.4</v>
      </c>
      <c r="O8" s="37">
        <v>17.100000000000001</v>
      </c>
      <c r="P8" s="37">
        <v>16.879673691366399</v>
      </c>
      <c r="Q8" s="395">
        <v>16.5</v>
      </c>
    </row>
    <row r="9" spans="1:17">
      <c r="A9" s="15"/>
      <c r="E9" s="67"/>
      <c r="F9" s="67"/>
      <c r="G9" s="67"/>
      <c r="H9" s="67"/>
      <c r="I9" s="67"/>
      <c r="J9" s="67"/>
      <c r="K9" s="67"/>
      <c r="L9" s="67"/>
      <c r="M9" s="185"/>
      <c r="N9" s="8"/>
      <c r="O9" s="19"/>
      <c r="P9" s="19"/>
      <c r="Q9" s="390"/>
    </row>
    <row r="10" spans="1:17">
      <c r="A10" s="5" t="s">
        <v>814</v>
      </c>
      <c r="B10" s="5" t="s">
        <v>815</v>
      </c>
      <c r="C10" s="8">
        <v>1</v>
      </c>
      <c r="D10" s="8" t="s">
        <v>816</v>
      </c>
      <c r="E10" s="195" t="s">
        <v>2139</v>
      </c>
      <c r="F10" s="195" t="s">
        <v>2139</v>
      </c>
      <c r="G10" s="195" t="s">
        <v>2139</v>
      </c>
      <c r="H10" s="195" t="s">
        <v>2139</v>
      </c>
      <c r="I10" s="195" t="s">
        <v>2139</v>
      </c>
      <c r="J10" s="195">
        <v>62090</v>
      </c>
      <c r="K10" s="195">
        <v>61428</v>
      </c>
      <c r="L10" s="195">
        <v>59612</v>
      </c>
      <c r="M10" s="19">
        <v>62058</v>
      </c>
      <c r="N10" s="19">
        <v>61593</v>
      </c>
      <c r="O10" s="19">
        <v>62983</v>
      </c>
      <c r="P10" s="19">
        <v>62341</v>
      </c>
      <c r="Q10" s="390">
        <v>61265</v>
      </c>
    </row>
    <row r="11" spans="1:17">
      <c r="A11" s="15" t="s">
        <v>817</v>
      </c>
      <c r="B11" s="5" t="s">
        <v>818</v>
      </c>
      <c r="C11" s="8">
        <v>1</v>
      </c>
      <c r="D11" s="8" t="s">
        <v>819</v>
      </c>
      <c r="E11" s="195" t="s">
        <v>2139</v>
      </c>
      <c r="F11" s="195" t="s">
        <v>2139</v>
      </c>
      <c r="G11" s="195" t="s">
        <v>2139</v>
      </c>
      <c r="H11" s="195" t="s">
        <v>2139</v>
      </c>
      <c r="I11" s="195" t="s">
        <v>2139</v>
      </c>
      <c r="J11" s="195">
        <v>8841</v>
      </c>
      <c r="K11" s="195">
        <v>7760</v>
      </c>
      <c r="L11" s="195">
        <v>7054</v>
      </c>
      <c r="M11" s="19">
        <v>7100</v>
      </c>
      <c r="N11" s="19">
        <v>7182</v>
      </c>
      <c r="O11" s="19">
        <v>8008</v>
      </c>
      <c r="P11" s="19">
        <v>7921</v>
      </c>
      <c r="Q11" s="390">
        <v>7720</v>
      </c>
    </row>
    <row r="12" spans="1:17">
      <c r="A12" s="15" t="s">
        <v>820</v>
      </c>
      <c r="B12" s="5" t="s">
        <v>821</v>
      </c>
      <c r="C12" s="8">
        <v>1</v>
      </c>
      <c r="D12" s="8" t="s">
        <v>822</v>
      </c>
      <c r="E12" s="321" t="s">
        <v>2139</v>
      </c>
      <c r="F12" s="321" t="s">
        <v>2139</v>
      </c>
      <c r="G12" s="321" t="s">
        <v>2139</v>
      </c>
      <c r="H12" s="321" t="s">
        <v>2139</v>
      </c>
      <c r="I12" s="321" t="s">
        <v>2139</v>
      </c>
      <c r="J12" s="321">
        <v>14.239007891770012</v>
      </c>
      <c r="K12" s="37">
        <v>12.63267565279677</v>
      </c>
      <c r="L12" s="37">
        <v>11.833187948735153</v>
      </c>
      <c r="M12" s="37">
        <v>11.440910116342776</v>
      </c>
      <c r="N12" s="37">
        <v>11.660415956358678</v>
      </c>
      <c r="O12" s="37">
        <v>12.7</v>
      </c>
      <c r="P12" s="37">
        <v>12.705923870326099</v>
      </c>
      <c r="Q12" s="416">
        <v>12.6</v>
      </c>
    </row>
    <row r="13" spans="1:17">
      <c r="E13" s="195"/>
      <c r="F13" s="195"/>
      <c r="G13" s="195"/>
      <c r="H13" s="195"/>
      <c r="I13" s="195"/>
      <c r="J13" s="195"/>
      <c r="K13" s="19"/>
      <c r="L13" s="19"/>
      <c r="M13" s="19"/>
      <c r="N13" s="19"/>
      <c r="O13" s="19"/>
      <c r="P13" s="19"/>
      <c r="Q13" s="390"/>
    </row>
    <row r="14" spans="1:17">
      <c r="A14" s="4" t="s">
        <v>823</v>
      </c>
      <c r="E14" s="195"/>
      <c r="F14" s="195"/>
      <c r="G14" s="195"/>
      <c r="H14" s="195"/>
      <c r="I14" s="195"/>
      <c r="J14" s="195"/>
      <c r="K14" s="19"/>
      <c r="L14" s="19"/>
      <c r="M14" s="19"/>
      <c r="N14" s="19"/>
      <c r="O14" s="19"/>
      <c r="P14" s="19"/>
      <c r="Q14" s="390"/>
    </row>
    <row r="15" spans="1:17">
      <c r="E15" s="195"/>
      <c r="F15" s="195"/>
      <c r="G15" s="195"/>
      <c r="H15" s="195"/>
      <c r="I15" s="195"/>
      <c r="J15" s="195"/>
      <c r="K15" s="19"/>
      <c r="L15" s="19"/>
      <c r="M15" s="19"/>
      <c r="N15" s="19"/>
      <c r="O15" s="19"/>
      <c r="P15" s="19"/>
      <c r="Q15" s="390"/>
    </row>
    <row r="16" spans="1:17">
      <c r="A16" s="27" t="s">
        <v>824</v>
      </c>
      <c r="B16" s="27" t="s">
        <v>825</v>
      </c>
      <c r="C16" s="8" t="s">
        <v>826</v>
      </c>
      <c r="D16" s="8" t="s">
        <v>827</v>
      </c>
      <c r="E16" s="195" t="s">
        <v>2139</v>
      </c>
      <c r="F16" s="195" t="s">
        <v>2139</v>
      </c>
      <c r="G16" s="195" t="s">
        <v>2139</v>
      </c>
      <c r="H16" s="195" t="s">
        <v>2139</v>
      </c>
      <c r="I16" s="195" t="s">
        <v>2139</v>
      </c>
      <c r="J16" s="195">
        <v>44803</v>
      </c>
      <c r="K16" s="19">
        <v>45129</v>
      </c>
      <c r="L16" s="19">
        <v>44348</v>
      </c>
      <c r="M16" s="19">
        <v>44605</v>
      </c>
      <c r="N16" s="19">
        <v>44105</v>
      </c>
      <c r="O16" s="19">
        <v>44681</v>
      </c>
      <c r="P16" s="19">
        <v>44131</v>
      </c>
      <c r="Q16" s="390">
        <v>43485</v>
      </c>
    </row>
    <row r="17" spans="1:17">
      <c r="A17" s="155" t="s">
        <v>828</v>
      </c>
      <c r="B17" s="27" t="s">
        <v>829</v>
      </c>
      <c r="C17" s="8" t="s">
        <v>830</v>
      </c>
      <c r="D17" s="8" t="s">
        <v>831</v>
      </c>
      <c r="E17" s="195" t="s">
        <v>2139</v>
      </c>
      <c r="F17" s="195" t="s">
        <v>2139</v>
      </c>
      <c r="G17" s="195" t="s">
        <v>2139</v>
      </c>
      <c r="H17" s="195" t="s">
        <v>2139</v>
      </c>
      <c r="I17" s="195" t="s">
        <v>2139</v>
      </c>
      <c r="J17" s="195">
        <v>16996</v>
      </c>
      <c r="K17" s="19">
        <v>17092</v>
      </c>
      <c r="L17" s="19">
        <v>16908</v>
      </c>
      <c r="M17" s="19">
        <v>17912</v>
      </c>
      <c r="N17" s="19">
        <v>17212</v>
      </c>
      <c r="O17" s="19">
        <v>16979</v>
      </c>
      <c r="P17" s="19">
        <v>16494</v>
      </c>
      <c r="Q17" s="390">
        <v>16241</v>
      </c>
    </row>
    <row r="18" spans="1:17">
      <c r="A18" s="155" t="s">
        <v>832</v>
      </c>
      <c r="B18" s="27" t="s">
        <v>833</v>
      </c>
      <c r="C18" s="8" t="s">
        <v>834</v>
      </c>
      <c r="D18" s="8" t="s">
        <v>835</v>
      </c>
      <c r="E18" s="195" t="s">
        <v>2139</v>
      </c>
      <c r="F18" s="195" t="s">
        <v>2139</v>
      </c>
      <c r="G18" s="195" t="s">
        <v>2139</v>
      </c>
      <c r="H18" s="195" t="s">
        <v>2139</v>
      </c>
      <c r="I18" s="195" t="s">
        <v>2139</v>
      </c>
      <c r="J18" s="195">
        <v>6878</v>
      </c>
      <c r="K18" s="19">
        <v>6992</v>
      </c>
      <c r="L18" s="19">
        <v>6407</v>
      </c>
      <c r="M18" s="19">
        <v>6502</v>
      </c>
      <c r="N18" s="19">
        <v>6798</v>
      </c>
      <c r="O18" s="19">
        <v>7466</v>
      </c>
      <c r="P18" s="19">
        <v>7177</v>
      </c>
      <c r="Q18" s="390">
        <v>6803</v>
      </c>
    </row>
    <row r="19" spans="1:17">
      <c r="A19" s="155" t="s">
        <v>836</v>
      </c>
      <c r="B19" s="27" t="s">
        <v>837</v>
      </c>
      <c r="C19" s="8" t="s">
        <v>838</v>
      </c>
      <c r="D19" s="8" t="s">
        <v>839</v>
      </c>
      <c r="E19" s="195" t="s">
        <v>2139</v>
      </c>
      <c r="F19" s="195" t="s">
        <v>2139</v>
      </c>
      <c r="G19" s="195" t="s">
        <v>2139</v>
      </c>
      <c r="H19" s="195" t="s">
        <v>2139</v>
      </c>
      <c r="I19" s="195" t="s">
        <v>2139</v>
      </c>
      <c r="J19" s="195">
        <v>7091</v>
      </c>
      <c r="K19" s="19">
        <v>6928</v>
      </c>
      <c r="L19" s="19">
        <v>6827</v>
      </c>
      <c r="M19" s="19">
        <v>6724</v>
      </c>
      <c r="N19" s="19">
        <v>6591</v>
      </c>
      <c r="O19" s="19">
        <v>6508</v>
      </c>
      <c r="P19" s="19">
        <v>6299</v>
      </c>
      <c r="Q19" s="390">
        <v>6006</v>
      </c>
    </row>
    <row r="20" spans="1:17">
      <c r="A20" s="155" t="s">
        <v>840</v>
      </c>
      <c r="B20" s="27" t="s">
        <v>841</v>
      </c>
      <c r="C20" s="8" t="s">
        <v>842</v>
      </c>
      <c r="D20" s="8" t="s">
        <v>843</v>
      </c>
      <c r="E20" s="195" t="s">
        <v>2139</v>
      </c>
      <c r="F20" s="195" t="s">
        <v>2139</v>
      </c>
      <c r="G20" s="195" t="s">
        <v>2139</v>
      </c>
      <c r="H20" s="195" t="s">
        <v>2139</v>
      </c>
      <c r="I20" s="195" t="s">
        <v>2139</v>
      </c>
      <c r="J20" s="195">
        <v>5489</v>
      </c>
      <c r="K20" s="19">
        <v>5319</v>
      </c>
      <c r="L20" s="19">
        <v>5345</v>
      </c>
      <c r="M20" s="19">
        <v>5520</v>
      </c>
      <c r="N20" s="19">
        <v>5426</v>
      </c>
      <c r="O20" s="19">
        <v>5304</v>
      </c>
      <c r="P20" s="19">
        <v>5219</v>
      </c>
      <c r="Q20" s="390">
        <v>5151</v>
      </c>
    </row>
    <row r="21" spans="1:17">
      <c r="A21" s="155" t="s">
        <v>844</v>
      </c>
      <c r="B21" s="27" t="s">
        <v>845</v>
      </c>
      <c r="C21" s="8" t="s">
        <v>846</v>
      </c>
      <c r="D21" s="8" t="s">
        <v>847</v>
      </c>
      <c r="E21" s="195" t="s">
        <v>2139</v>
      </c>
      <c r="F21" s="195" t="s">
        <v>2139</v>
      </c>
      <c r="G21" s="195" t="s">
        <v>2139</v>
      </c>
      <c r="H21" s="195" t="s">
        <v>2139</v>
      </c>
      <c r="I21" s="195" t="s">
        <v>2139</v>
      </c>
      <c r="J21" s="195">
        <v>3042</v>
      </c>
      <c r="K21" s="19">
        <v>3265</v>
      </c>
      <c r="L21" s="19">
        <v>3425</v>
      </c>
      <c r="M21" s="19">
        <v>3479</v>
      </c>
      <c r="N21" s="19">
        <v>3439</v>
      </c>
      <c r="O21" s="19">
        <v>3466</v>
      </c>
      <c r="P21" s="19">
        <v>3594</v>
      </c>
      <c r="Q21" s="390">
        <v>3614</v>
      </c>
    </row>
    <row r="22" spans="1:17">
      <c r="A22" s="155" t="s">
        <v>848</v>
      </c>
      <c r="B22" s="27" t="s">
        <v>849</v>
      </c>
      <c r="C22" s="8" t="s">
        <v>850</v>
      </c>
      <c r="D22" s="8" t="s">
        <v>851</v>
      </c>
      <c r="E22" s="195" t="s">
        <v>2139</v>
      </c>
      <c r="F22" s="195" t="s">
        <v>2139</v>
      </c>
      <c r="G22" s="195" t="s">
        <v>2139</v>
      </c>
      <c r="H22" s="195" t="s">
        <v>2139</v>
      </c>
      <c r="I22" s="195" t="s">
        <v>2139</v>
      </c>
      <c r="J22" s="195">
        <v>1736</v>
      </c>
      <c r="K22" s="19">
        <v>2012</v>
      </c>
      <c r="L22" s="19">
        <v>2067</v>
      </c>
      <c r="M22" s="19">
        <v>2305</v>
      </c>
      <c r="N22" s="19">
        <v>2487</v>
      </c>
      <c r="O22" s="19">
        <v>2789</v>
      </c>
      <c r="P22" s="19">
        <v>2939</v>
      </c>
      <c r="Q22" s="390">
        <v>3210</v>
      </c>
    </row>
    <row r="23" spans="1:17">
      <c r="A23" s="155" t="s">
        <v>852</v>
      </c>
      <c r="B23" s="27" t="s">
        <v>853</v>
      </c>
      <c r="C23" s="8" t="s">
        <v>854</v>
      </c>
      <c r="D23" s="8" t="s">
        <v>855</v>
      </c>
      <c r="E23" s="195" t="s">
        <v>2139</v>
      </c>
      <c r="F23" s="195" t="s">
        <v>2139</v>
      </c>
      <c r="G23" s="195" t="s">
        <v>2139</v>
      </c>
      <c r="H23" s="195" t="s">
        <v>2139</v>
      </c>
      <c r="I23" s="195" t="s">
        <v>2139</v>
      </c>
      <c r="J23" s="195">
        <v>3571</v>
      </c>
      <c r="K23" s="19">
        <v>3521</v>
      </c>
      <c r="L23" s="19">
        <v>3369</v>
      </c>
      <c r="M23" s="19">
        <v>2163</v>
      </c>
      <c r="N23" s="19">
        <v>2152</v>
      </c>
      <c r="O23" s="19">
        <v>2169</v>
      </c>
      <c r="P23" s="19">
        <v>2409</v>
      </c>
      <c r="Q23" s="390">
        <v>2460</v>
      </c>
    </row>
    <row r="24" spans="1:17">
      <c r="E24" s="195"/>
      <c r="F24" s="195"/>
      <c r="G24" s="195"/>
      <c r="H24" s="195"/>
      <c r="I24" s="195"/>
      <c r="J24" s="195"/>
      <c r="K24" s="19"/>
      <c r="L24" s="19"/>
      <c r="M24" s="19"/>
      <c r="N24" s="19"/>
      <c r="O24" s="19"/>
      <c r="P24" s="19"/>
      <c r="Q24" s="390"/>
    </row>
    <row r="25" spans="1:17">
      <c r="A25" s="27" t="s">
        <v>856</v>
      </c>
      <c r="B25" s="27" t="s">
        <v>857</v>
      </c>
      <c r="C25" s="8">
        <v>1</v>
      </c>
      <c r="D25" s="8" t="s">
        <v>858</v>
      </c>
      <c r="E25" s="195" t="s">
        <v>2139</v>
      </c>
      <c r="F25" s="195" t="s">
        <v>2139</v>
      </c>
      <c r="G25" s="195" t="s">
        <v>2139</v>
      </c>
      <c r="H25" s="195" t="s">
        <v>2139</v>
      </c>
      <c r="I25" s="195" t="s">
        <v>2139</v>
      </c>
      <c r="J25" s="195">
        <v>62090</v>
      </c>
      <c r="K25" s="19">
        <v>61428</v>
      </c>
      <c r="L25" s="19">
        <v>59612</v>
      </c>
      <c r="M25" s="19">
        <v>62058</v>
      </c>
      <c r="N25" s="19">
        <v>61593</v>
      </c>
      <c r="O25" s="19">
        <v>62983</v>
      </c>
      <c r="P25" s="19">
        <v>62341</v>
      </c>
      <c r="Q25" s="390">
        <v>61265</v>
      </c>
    </row>
    <row r="26" spans="1:17">
      <c r="A26" s="155" t="s">
        <v>859</v>
      </c>
      <c r="B26" s="27" t="s">
        <v>860</v>
      </c>
      <c r="C26" s="8">
        <v>1</v>
      </c>
      <c r="D26" s="8" t="s">
        <v>861</v>
      </c>
      <c r="E26" s="195" t="s">
        <v>2139</v>
      </c>
      <c r="F26" s="195" t="s">
        <v>2139</v>
      </c>
      <c r="G26" s="195" t="s">
        <v>2139</v>
      </c>
      <c r="H26" s="195" t="s">
        <v>2139</v>
      </c>
      <c r="I26" s="195" t="s">
        <v>2139</v>
      </c>
      <c r="J26" s="195">
        <v>25645</v>
      </c>
      <c r="K26" s="19">
        <v>27039</v>
      </c>
      <c r="L26" s="19">
        <v>26177</v>
      </c>
      <c r="M26" s="19">
        <v>29492</v>
      </c>
      <c r="N26" s="19">
        <v>29036</v>
      </c>
      <c r="O26" s="19">
        <v>29803</v>
      </c>
      <c r="P26" s="19">
        <v>29257</v>
      </c>
      <c r="Q26" s="390">
        <v>28730</v>
      </c>
    </row>
    <row r="27" spans="1:17">
      <c r="A27" s="155" t="s">
        <v>862</v>
      </c>
      <c r="B27" s="27" t="s">
        <v>863</v>
      </c>
      <c r="C27" s="8">
        <v>1</v>
      </c>
      <c r="D27" s="8" t="s">
        <v>864</v>
      </c>
      <c r="E27" s="195" t="s">
        <v>2139</v>
      </c>
      <c r="F27" s="195" t="s">
        <v>2139</v>
      </c>
      <c r="G27" s="195" t="s">
        <v>2139</v>
      </c>
      <c r="H27" s="195" t="s">
        <v>2139</v>
      </c>
      <c r="I27" s="195" t="s">
        <v>2139</v>
      </c>
      <c r="J27" s="195">
        <v>7623</v>
      </c>
      <c r="K27" s="19">
        <v>7534</v>
      </c>
      <c r="L27" s="19">
        <v>6861</v>
      </c>
      <c r="M27" s="19">
        <v>7014</v>
      </c>
      <c r="N27" s="19">
        <v>7252</v>
      </c>
      <c r="O27" s="19">
        <v>7893</v>
      </c>
      <c r="P27" s="19">
        <v>7685</v>
      </c>
      <c r="Q27" s="390">
        <v>7298</v>
      </c>
    </row>
    <row r="28" spans="1:17">
      <c r="A28" s="155" t="s">
        <v>865</v>
      </c>
      <c r="B28" s="27" t="s">
        <v>866</v>
      </c>
      <c r="C28" s="8">
        <v>1</v>
      </c>
      <c r="D28" s="8" t="s">
        <v>867</v>
      </c>
      <c r="E28" s="195" t="s">
        <v>2139</v>
      </c>
      <c r="F28" s="195" t="s">
        <v>2139</v>
      </c>
      <c r="G28" s="195" t="s">
        <v>2139</v>
      </c>
      <c r="H28" s="195" t="s">
        <v>2139</v>
      </c>
      <c r="I28" s="195" t="s">
        <v>2139</v>
      </c>
      <c r="J28" s="195">
        <v>10770</v>
      </c>
      <c r="K28" s="19">
        <v>10177</v>
      </c>
      <c r="L28" s="19">
        <v>9960</v>
      </c>
      <c r="M28" s="19">
        <v>9726</v>
      </c>
      <c r="N28" s="19">
        <v>9433</v>
      </c>
      <c r="O28" s="19">
        <v>9207</v>
      </c>
      <c r="P28" s="19">
        <v>8838</v>
      </c>
      <c r="Q28" s="390">
        <v>8415</v>
      </c>
    </row>
    <row r="29" spans="1:17">
      <c r="A29" s="155" t="s">
        <v>868</v>
      </c>
      <c r="B29" s="27" t="s">
        <v>869</v>
      </c>
      <c r="C29" s="8">
        <v>1</v>
      </c>
      <c r="D29" s="8" t="s">
        <v>870</v>
      </c>
      <c r="E29" s="195" t="s">
        <v>2139</v>
      </c>
      <c r="F29" s="195" t="s">
        <v>2139</v>
      </c>
      <c r="G29" s="195" t="s">
        <v>2139</v>
      </c>
      <c r="H29" s="195" t="s">
        <v>2139</v>
      </c>
      <c r="I29" s="195" t="s">
        <v>2139</v>
      </c>
      <c r="J29" s="195">
        <v>6162</v>
      </c>
      <c r="K29" s="19">
        <v>5890</v>
      </c>
      <c r="L29" s="19">
        <v>5938</v>
      </c>
      <c r="M29" s="19">
        <v>6146</v>
      </c>
      <c r="N29" s="19">
        <v>6058</v>
      </c>
      <c r="O29" s="19">
        <v>5928</v>
      </c>
      <c r="P29" s="19">
        <v>5839</v>
      </c>
      <c r="Q29" s="390">
        <v>5772</v>
      </c>
    </row>
    <row r="30" spans="1:17">
      <c r="A30" s="155" t="s">
        <v>871</v>
      </c>
      <c r="B30" s="27" t="s">
        <v>872</v>
      </c>
      <c r="C30" s="8">
        <v>1</v>
      </c>
      <c r="D30" s="8" t="s">
        <v>873</v>
      </c>
      <c r="E30" s="195" t="s">
        <v>2139</v>
      </c>
      <c r="F30" s="195" t="s">
        <v>2139</v>
      </c>
      <c r="G30" s="195" t="s">
        <v>2139</v>
      </c>
      <c r="H30" s="195" t="s">
        <v>2139</v>
      </c>
      <c r="I30" s="195" t="s">
        <v>2139</v>
      </c>
      <c r="J30" s="195">
        <v>3478</v>
      </c>
      <c r="K30" s="19">
        <v>3732</v>
      </c>
      <c r="L30" s="19">
        <v>3920</v>
      </c>
      <c r="M30" s="19">
        <v>3983</v>
      </c>
      <c r="N30" s="19">
        <v>3938</v>
      </c>
      <c r="O30" s="19">
        <v>3967</v>
      </c>
      <c r="P30" s="19">
        <v>4111</v>
      </c>
      <c r="Q30" s="390">
        <v>4116</v>
      </c>
    </row>
    <row r="31" spans="1:17">
      <c r="A31" s="155" t="s">
        <v>874</v>
      </c>
      <c r="B31" s="27" t="s">
        <v>875</v>
      </c>
      <c r="C31" s="8">
        <v>1</v>
      </c>
      <c r="D31" s="8" t="s">
        <v>876</v>
      </c>
      <c r="E31" s="195" t="s">
        <v>2139</v>
      </c>
      <c r="F31" s="195" t="s">
        <v>2139</v>
      </c>
      <c r="G31" s="195" t="s">
        <v>2139</v>
      </c>
      <c r="H31" s="195" t="s">
        <v>2139</v>
      </c>
      <c r="I31" s="195" t="s">
        <v>2139</v>
      </c>
      <c r="J31" s="195">
        <v>2079</v>
      </c>
      <c r="K31" s="19">
        <v>2353</v>
      </c>
      <c r="L31" s="19">
        <v>2408</v>
      </c>
      <c r="M31" s="19">
        <v>2710</v>
      </c>
      <c r="N31" s="19">
        <v>2914</v>
      </c>
      <c r="O31" s="19">
        <v>3242</v>
      </c>
      <c r="P31" s="19">
        <v>3444</v>
      </c>
      <c r="Q31" s="390">
        <v>3748</v>
      </c>
    </row>
    <row r="32" spans="1:17">
      <c r="A32" s="155" t="s">
        <v>877</v>
      </c>
      <c r="B32" s="27" t="s">
        <v>878</v>
      </c>
      <c r="C32" s="8">
        <v>1</v>
      </c>
      <c r="D32" s="8" t="s">
        <v>879</v>
      </c>
      <c r="E32" s="195" t="s">
        <v>2139</v>
      </c>
      <c r="F32" s="195" t="s">
        <v>2139</v>
      </c>
      <c r="G32" s="195" t="s">
        <v>2139</v>
      </c>
      <c r="H32" s="195" t="s">
        <v>2139</v>
      </c>
      <c r="I32" s="195" t="s">
        <v>2139</v>
      </c>
      <c r="J32" s="195">
        <v>6333</v>
      </c>
      <c r="K32" s="19">
        <v>4703</v>
      </c>
      <c r="L32" s="19">
        <v>4348</v>
      </c>
      <c r="M32" s="19">
        <v>2987</v>
      </c>
      <c r="N32" s="19">
        <v>2962</v>
      </c>
      <c r="O32" s="19">
        <v>2943</v>
      </c>
      <c r="P32" s="19">
        <v>3167</v>
      </c>
      <c r="Q32" s="390">
        <v>3186</v>
      </c>
    </row>
    <row r="33" spans="1:17">
      <c r="E33" s="417"/>
      <c r="F33" s="417"/>
      <c r="G33" s="417"/>
      <c r="H33" s="417"/>
      <c r="I33" s="67"/>
      <c r="J33" s="67"/>
      <c r="M33" s="8"/>
      <c r="N33" s="8"/>
      <c r="O33" s="19"/>
      <c r="P33" s="19"/>
      <c r="Q33" s="390"/>
    </row>
    <row r="34" spans="1:17">
      <c r="E34" s="417"/>
      <c r="F34" s="417"/>
      <c r="G34" s="417"/>
      <c r="H34" s="417"/>
      <c r="I34" s="67"/>
      <c r="J34" s="67"/>
      <c r="M34" s="8"/>
      <c r="N34" s="8"/>
      <c r="O34" s="19"/>
      <c r="P34" s="19"/>
      <c r="Q34" s="390"/>
    </row>
    <row r="35" spans="1:17">
      <c r="A35" s="10" t="s">
        <v>880</v>
      </c>
      <c r="C35" s="8">
        <v>4</v>
      </c>
      <c r="E35" s="67"/>
      <c r="F35" s="67"/>
      <c r="G35" s="67"/>
      <c r="H35" s="67"/>
      <c r="I35" s="67"/>
      <c r="J35" s="67"/>
      <c r="M35" s="8"/>
      <c r="N35" s="8"/>
      <c r="O35" s="19"/>
      <c r="P35" s="19"/>
      <c r="Q35" s="390"/>
    </row>
    <row r="36" spans="1:17">
      <c r="A36" s="198" t="s">
        <v>881</v>
      </c>
      <c r="B36" s="5" t="s">
        <v>882</v>
      </c>
      <c r="C36" s="8" t="s">
        <v>883</v>
      </c>
      <c r="D36" s="8" t="s">
        <v>884</v>
      </c>
      <c r="E36" s="418" t="s">
        <v>2139</v>
      </c>
      <c r="F36" s="418" t="s">
        <v>2139</v>
      </c>
      <c r="G36" s="418" t="s">
        <v>2139</v>
      </c>
      <c r="H36" s="418" t="s">
        <v>2139</v>
      </c>
      <c r="I36" s="418" t="s">
        <v>2139</v>
      </c>
      <c r="J36" s="418" t="s">
        <v>2139</v>
      </c>
      <c r="K36" s="250">
        <v>32837.25</v>
      </c>
      <c r="L36" s="250">
        <v>33363.916666666664</v>
      </c>
      <c r="M36" s="358">
        <v>32821</v>
      </c>
      <c r="N36" s="357">
        <v>32280.416666666668</v>
      </c>
      <c r="O36" s="357">
        <v>31602</v>
      </c>
      <c r="P36" s="357">
        <v>30986</v>
      </c>
      <c r="Q36" s="390">
        <v>30386</v>
      </c>
    </row>
    <row r="37" spans="1:17">
      <c r="A37" s="199" t="s">
        <v>885</v>
      </c>
      <c r="B37" s="5" t="s">
        <v>886</v>
      </c>
      <c r="C37" s="8" t="s">
        <v>887</v>
      </c>
      <c r="D37" s="8" t="s">
        <v>888</v>
      </c>
      <c r="E37" s="418" t="s">
        <v>2139</v>
      </c>
      <c r="F37" s="418" t="s">
        <v>2139</v>
      </c>
      <c r="G37" s="418" t="s">
        <v>2139</v>
      </c>
      <c r="H37" s="418" t="s">
        <v>2139</v>
      </c>
      <c r="I37" s="418" t="s">
        <v>2139</v>
      </c>
      <c r="J37" s="418" t="s">
        <v>2139</v>
      </c>
      <c r="K37" s="250">
        <v>23500.416666666668</v>
      </c>
      <c r="L37" s="250">
        <v>24204.75</v>
      </c>
      <c r="M37" s="358">
        <v>23707</v>
      </c>
      <c r="N37" s="357">
        <v>23518.666666666668</v>
      </c>
      <c r="O37" s="357">
        <v>22926</v>
      </c>
      <c r="P37" s="357">
        <v>22296</v>
      </c>
      <c r="Q37" s="390">
        <v>21843</v>
      </c>
    </row>
    <row r="38" spans="1:17">
      <c r="A38" s="199" t="s">
        <v>889</v>
      </c>
      <c r="B38" s="5" t="s">
        <v>890</v>
      </c>
      <c r="C38" s="8" t="s">
        <v>891</v>
      </c>
      <c r="D38" s="8" t="s">
        <v>892</v>
      </c>
      <c r="E38" s="418" t="s">
        <v>2139</v>
      </c>
      <c r="F38" s="418" t="s">
        <v>2139</v>
      </c>
      <c r="G38" s="418" t="s">
        <v>2139</v>
      </c>
      <c r="H38" s="418" t="s">
        <v>2139</v>
      </c>
      <c r="I38" s="418" t="s">
        <v>2139</v>
      </c>
      <c r="J38" s="418" t="s">
        <v>2139</v>
      </c>
      <c r="K38" s="250">
        <v>3850</v>
      </c>
      <c r="L38" s="250">
        <v>3720.6666666666665</v>
      </c>
      <c r="M38" s="358">
        <v>3656</v>
      </c>
      <c r="N38" s="357">
        <v>3551.1666666666665</v>
      </c>
      <c r="O38" s="357">
        <v>3375</v>
      </c>
      <c r="P38" s="357">
        <v>3284.6666666666665</v>
      </c>
      <c r="Q38" s="390">
        <v>3120</v>
      </c>
    </row>
    <row r="39" spans="1:17">
      <c r="A39" s="199" t="s">
        <v>893</v>
      </c>
      <c r="B39" s="5" t="s">
        <v>894</v>
      </c>
      <c r="C39" s="8" t="s">
        <v>895</v>
      </c>
      <c r="D39" s="8" t="s">
        <v>896</v>
      </c>
      <c r="E39" s="418" t="s">
        <v>2139</v>
      </c>
      <c r="F39" s="418" t="s">
        <v>2139</v>
      </c>
      <c r="G39" s="418" t="s">
        <v>2139</v>
      </c>
      <c r="H39" s="418" t="s">
        <v>2139</v>
      </c>
      <c r="I39" s="418" t="s">
        <v>2139</v>
      </c>
      <c r="J39" s="418" t="s">
        <v>2139</v>
      </c>
      <c r="K39" s="250">
        <v>1021.0833333333334</v>
      </c>
      <c r="L39" s="250">
        <v>1034.3333333333333</v>
      </c>
      <c r="M39" s="358">
        <v>998</v>
      </c>
      <c r="N39" s="357">
        <v>961</v>
      </c>
      <c r="O39" s="357">
        <v>963</v>
      </c>
      <c r="P39" s="357">
        <v>987.5</v>
      </c>
      <c r="Q39" s="390">
        <v>972</v>
      </c>
    </row>
    <row r="40" spans="1:17">
      <c r="A40" s="199" t="s">
        <v>897</v>
      </c>
      <c r="B40" s="5" t="s">
        <v>898</v>
      </c>
      <c r="C40" s="8" t="s">
        <v>899</v>
      </c>
      <c r="D40" s="8" t="s">
        <v>900</v>
      </c>
      <c r="E40" s="418" t="s">
        <v>2139</v>
      </c>
      <c r="F40" s="418" t="s">
        <v>2139</v>
      </c>
      <c r="G40" s="418" t="s">
        <v>2139</v>
      </c>
      <c r="H40" s="418" t="s">
        <v>2139</v>
      </c>
      <c r="I40" s="418" t="s">
        <v>2139</v>
      </c>
      <c r="J40" s="418" t="s">
        <v>2139</v>
      </c>
      <c r="K40" s="250">
        <v>1379.1666666666667</v>
      </c>
      <c r="L40" s="250">
        <v>1423.75</v>
      </c>
      <c r="M40" s="358">
        <v>1549</v>
      </c>
      <c r="N40" s="357">
        <v>1517.75</v>
      </c>
      <c r="O40" s="357">
        <v>1722</v>
      </c>
      <c r="P40" s="357">
        <v>1819.5833333333333</v>
      </c>
      <c r="Q40" s="390">
        <v>1885</v>
      </c>
    </row>
    <row r="41" spans="1:17">
      <c r="A41" s="199" t="s">
        <v>901</v>
      </c>
      <c r="B41" s="5" t="s">
        <v>902</v>
      </c>
      <c r="C41" s="8" t="s">
        <v>903</v>
      </c>
      <c r="D41" s="8" t="s">
        <v>904</v>
      </c>
      <c r="E41" s="418" t="s">
        <v>2139</v>
      </c>
      <c r="F41" s="418" t="s">
        <v>2139</v>
      </c>
      <c r="G41" s="418" t="s">
        <v>2139</v>
      </c>
      <c r="H41" s="418" t="s">
        <v>2139</v>
      </c>
      <c r="I41" s="418" t="s">
        <v>2139</v>
      </c>
      <c r="J41" s="418" t="s">
        <v>2139</v>
      </c>
      <c r="K41" s="250">
        <v>1108.4166666666667</v>
      </c>
      <c r="L41" s="250">
        <v>1049.1666666666667</v>
      </c>
      <c r="M41" s="358">
        <v>963</v>
      </c>
      <c r="N41" s="357">
        <v>836</v>
      </c>
      <c r="O41" s="357">
        <v>781</v>
      </c>
      <c r="P41" s="357">
        <v>777.66666666666674</v>
      </c>
      <c r="Q41" s="390">
        <v>768</v>
      </c>
    </row>
    <row r="42" spans="1:17">
      <c r="A42" s="199" t="s">
        <v>905</v>
      </c>
      <c r="B42" s="5" t="s">
        <v>906</v>
      </c>
      <c r="C42" s="8" t="s">
        <v>907</v>
      </c>
      <c r="D42" s="8" t="s">
        <v>908</v>
      </c>
      <c r="E42" s="418" t="s">
        <v>2139</v>
      </c>
      <c r="F42" s="418" t="s">
        <v>2139</v>
      </c>
      <c r="G42" s="418" t="s">
        <v>2139</v>
      </c>
      <c r="H42" s="418" t="s">
        <v>2139</v>
      </c>
      <c r="I42" s="418" t="s">
        <v>2139</v>
      </c>
      <c r="J42" s="418" t="s">
        <v>2139</v>
      </c>
      <c r="K42" s="250">
        <v>1978.1666666666642</v>
      </c>
      <c r="L42" s="250">
        <v>1931.2499999999964</v>
      </c>
      <c r="M42" s="358">
        <v>1949</v>
      </c>
      <c r="N42" s="357">
        <v>1895.8333333333335</v>
      </c>
      <c r="O42" s="357">
        <v>1835</v>
      </c>
      <c r="P42" s="357">
        <v>1820.5833333333333</v>
      </c>
      <c r="Q42" s="390">
        <v>1799</v>
      </c>
    </row>
    <row r="43" spans="1:17">
      <c r="A43" s="198" t="s">
        <v>909</v>
      </c>
      <c r="B43" s="5" t="s">
        <v>910</v>
      </c>
      <c r="C43" s="8" t="s">
        <v>911</v>
      </c>
      <c r="D43" s="8" t="s">
        <v>912</v>
      </c>
      <c r="E43" s="418" t="s">
        <v>2139</v>
      </c>
      <c r="F43" s="418" t="s">
        <v>2139</v>
      </c>
      <c r="G43" s="418" t="s">
        <v>2139</v>
      </c>
      <c r="H43" s="418" t="s">
        <v>2139</v>
      </c>
      <c r="I43" s="418" t="s">
        <v>2139</v>
      </c>
      <c r="J43" s="418" t="s">
        <v>2139</v>
      </c>
      <c r="K43" s="250">
        <v>10629</v>
      </c>
      <c r="L43" s="250">
        <v>10546.583333333334</v>
      </c>
      <c r="M43" s="358">
        <v>10345</v>
      </c>
      <c r="N43" s="357">
        <v>10018.25</v>
      </c>
      <c r="O43" s="357">
        <v>9685</v>
      </c>
      <c r="P43" s="357">
        <v>9358.3333333333339</v>
      </c>
      <c r="Q43" s="390">
        <v>8828</v>
      </c>
    </row>
    <row r="44" spans="1:17">
      <c r="A44" s="199" t="s">
        <v>913</v>
      </c>
      <c r="B44" s="5" t="s">
        <v>914</v>
      </c>
      <c r="C44" s="8" t="s">
        <v>915</v>
      </c>
      <c r="D44" s="8" t="s">
        <v>916</v>
      </c>
      <c r="E44" s="418" t="s">
        <v>2139</v>
      </c>
      <c r="F44" s="418" t="s">
        <v>2139</v>
      </c>
      <c r="G44" s="418" t="s">
        <v>2139</v>
      </c>
      <c r="H44" s="418" t="s">
        <v>2139</v>
      </c>
      <c r="I44" s="418" t="s">
        <v>2139</v>
      </c>
      <c r="J44" s="418" t="s">
        <v>2139</v>
      </c>
      <c r="K44" s="250">
        <v>9459</v>
      </c>
      <c r="L44" s="250">
        <v>9320.1666666666661</v>
      </c>
      <c r="M44" s="358">
        <v>9119</v>
      </c>
      <c r="N44" s="357">
        <v>8818.6666666666661</v>
      </c>
      <c r="O44" s="357">
        <v>8576</v>
      </c>
      <c r="P44" s="357">
        <v>8335.3333333333339</v>
      </c>
      <c r="Q44" s="390">
        <v>7899</v>
      </c>
    </row>
    <row r="45" spans="1:17">
      <c r="A45" s="199" t="s">
        <v>917</v>
      </c>
      <c r="B45" s="5" t="s">
        <v>918</v>
      </c>
      <c r="C45" s="8" t="s">
        <v>919</v>
      </c>
      <c r="D45" s="8" t="s">
        <v>920</v>
      </c>
      <c r="E45" s="418" t="s">
        <v>2139</v>
      </c>
      <c r="F45" s="418" t="s">
        <v>2139</v>
      </c>
      <c r="G45" s="418" t="s">
        <v>2139</v>
      </c>
      <c r="H45" s="418" t="s">
        <v>2139</v>
      </c>
      <c r="I45" s="418" t="s">
        <v>2139</v>
      </c>
      <c r="J45" s="418" t="s">
        <v>2139</v>
      </c>
      <c r="K45" s="250">
        <v>1170</v>
      </c>
      <c r="L45" s="250">
        <v>1226.4166666666667</v>
      </c>
      <c r="M45" s="358">
        <v>1226</v>
      </c>
      <c r="N45" s="357">
        <v>1199.5833333333335</v>
      </c>
      <c r="O45" s="357">
        <v>1109</v>
      </c>
      <c r="P45" s="357">
        <v>1023</v>
      </c>
      <c r="Q45" s="390">
        <v>929</v>
      </c>
    </row>
    <row r="46" spans="1:17">
      <c r="A46" s="198" t="s">
        <v>921</v>
      </c>
      <c r="B46" s="5" t="s">
        <v>922</v>
      </c>
      <c r="C46" s="8" t="s">
        <v>923</v>
      </c>
      <c r="D46" s="8" t="s">
        <v>924</v>
      </c>
      <c r="E46" s="418" t="s">
        <v>2139</v>
      </c>
      <c r="F46" s="418" t="s">
        <v>2139</v>
      </c>
      <c r="G46" s="418" t="s">
        <v>2139</v>
      </c>
      <c r="H46" s="418" t="s">
        <v>2139</v>
      </c>
      <c r="I46" s="418" t="s">
        <v>2139</v>
      </c>
      <c r="J46" s="418" t="s">
        <v>2139</v>
      </c>
      <c r="K46" s="250">
        <v>1114.5833333333333</v>
      </c>
      <c r="L46" s="359">
        <v>1203.8333333333333</v>
      </c>
      <c r="M46" s="358">
        <v>1255</v>
      </c>
      <c r="N46" s="357">
        <v>1262.0833333333333</v>
      </c>
      <c r="O46" s="357">
        <v>1344</v>
      </c>
      <c r="P46" s="357">
        <v>1457.1666666666667</v>
      </c>
      <c r="Q46" s="390">
        <v>1570</v>
      </c>
    </row>
    <row r="47" spans="1:17">
      <c r="A47" s="198" t="s">
        <v>925</v>
      </c>
      <c r="B47" s="5" t="s">
        <v>926</v>
      </c>
      <c r="C47" s="8" t="s">
        <v>927</v>
      </c>
      <c r="D47" s="8" t="s">
        <v>928</v>
      </c>
      <c r="E47" s="418" t="s">
        <v>2139</v>
      </c>
      <c r="F47" s="418" t="s">
        <v>2139</v>
      </c>
      <c r="G47" s="418" t="s">
        <v>2139</v>
      </c>
      <c r="H47" s="418" t="s">
        <v>2139</v>
      </c>
      <c r="I47" s="418" t="s">
        <v>2139</v>
      </c>
      <c r="J47" s="418" t="s">
        <v>2139</v>
      </c>
      <c r="K47" s="250">
        <v>1467.9166666666667</v>
      </c>
      <c r="L47" s="250">
        <v>1476.5</v>
      </c>
      <c r="M47" s="358">
        <v>1486</v>
      </c>
      <c r="N47" s="357">
        <v>1515.9166666666667</v>
      </c>
      <c r="O47" s="357">
        <v>1553</v>
      </c>
      <c r="P47" s="357">
        <v>1596.25</v>
      </c>
      <c r="Q47" s="390">
        <v>1596</v>
      </c>
    </row>
    <row r="48" spans="1:17">
      <c r="A48" s="198" t="s">
        <v>929</v>
      </c>
      <c r="B48" s="5" t="s">
        <v>930</v>
      </c>
      <c r="C48" s="8" t="s">
        <v>931</v>
      </c>
      <c r="D48" s="8" t="s">
        <v>932</v>
      </c>
      <c r="E48" s="418" t="s">
        <v>2139</v>
      </c>
      <c r="F48" s="418" t="s">
        <v>2139</v>
      </c>
      <c r="G48" s="418" t="s">
        <v>2139</v>
      </c>
      <c r="H48" s="418" t="s">
        <v>2139</v>
      </c>
      <c r="I48" s="418" t="s">
        <v>2139</v>
      </c>
      <c r="J48" s="418" t="s">
        <v>2139</v>
      </c>
      <c r="K48" s="250">
        <v>2356.75</v>
      </c>
      <c r="L48" s="250">
        <v>2080.9166666666665</v>
      </c>
      <c r="M48" s="358">
        <v>2031</v>
      </c>
      <c r="N48" s="357">
        <v>1999.5803030303059</v>
      </c>
      <c r="O48" s="357">
        <v>1949</v>
      </c>
      <c r="P48" s="357">
        <v>1914.6666666666665</v>
      </c>
      <c r="Q48" s="390">
        <v>1845</v>
      </c>
    </row>
    <row r="49" spans="1:17">
      <c r="A49" s="199" t="s">
        <v>933</v>
      </c>
      <c r="B49" s="5" t="s">
        <v>934</v>
      </c>
      <c r="C49" s="8" t="s">
        <v>935</v>
      </c>
      <c r="D49" s="8" t="s">
        <v>936</v>
      </c>
      <c r="E49" s="418" t="s">
        <v>2139</v>
      </c>
      <c r="F49" s="418" t="s">
        <v>2139</v>
      </c>
      <c r="G49" s="418" t="s">
        <v>2139</v>
      </c>
      <c r="H49" s="418" t="s">
        <v>2139</v>
      </c>
      <c r="I49" s="418" t="s">
        <v>2139</v>
      </c>
      <c r="J49" s="418" t="s">
        <v>2139</v>
      </c>
      <c r="K49" s="250">
        <v>1917.9166666666667</v>
      </c>
      <c r="L49" s="250">
        <v>1655.0833333333335</v>
      </c>
      <c r="M49" s="358">
        <v>1613</v>
      </c>
      <c r="N49" s="357">
        <v>1597.4666666666701</v>
      </c>
      <c r="O49" s="357">
        <v>1588</v>
      </c>
      <c r="P49" s="357">
        <v>1537.75</v>
      </c>
      <c r="Q49" s="390">
        <v>1481</v>
      </c>
    </row>
    <row r="50" spans="1:17">
      <c r="A50" s="199" t="s">
        <v>937</v>
      </c>
      <c r="B50" s="5" t="s">
        <v>938</v>
      </c>
      <c r="C50" s="8" t="s">
        <v>939</v>
      </c>
      <c r="D50" s="8" t="s">
        <v>940</v>
      </c>
      <c r="E50" s="418" t="s">
        <v>2139</v>
      </c>
      <c r="F50" s="418" t="s">
        <v>2139</v>
      </c>
      <c r="G50" s="418" t="s">
        <v>2139</v>
      </c>
      <c r="H50" s="418" t="s">
        <v>2139</v>
      </c>
      <c r="I50" s="418" t="s">
        <v>2139</v>
      </c>
      <c r="J50" s="418" t="s">
        <v>2139</v>
      </c>
      <c r="K50" s="250">
        <v>438.83333333333337</v>
      </c>
      <c r="L50" s="250">
        <v>425.83333333333337</v>
      </c>
      <c r="M50" s="358">
        <v>418</v>
      </c>
      <c r="N50" s="357">
        <v>403</v>
      </c>
      <c r="O50" s="357">
        <v>361</v>
      </c>
      <c r="P50" s="357">
        <v>376.91666666666663</v>
      </c>
      <c r="Q50" s="390">
        <v>363</v>
      </c>
    </row>
    <row r="51" spans="1:17">
      <c r="A51" s="198" t="s">
        <v>941</v>
      </c>
      <c r="B51" s="5" t="s">
        <v>942</v>
      </c>
      <c r="C51" s="8" t="s">
        <v>943</v>
      </c>
      <c r="D51" s="8" t="s">
        <v>944</v>
      </c>
      <c r="E51" s="418" t="s">
        <v>2139</v>
      </c>
      <c r="F51" s="418" t="s">
        <v>2139</v>
      </c>
      <c r="G51" s="418" t="s">
        <v>2139</v>
      </c>
      <c r="H51" s="418" t="s">
        <v>2139</v>
      </c>
      <c r="I51" s="418" t="s">
        <v>2139</v>
      </c>
      <c r="J51" s="418" t="s">
        <v>2139</v>
      </c>
      <c r="K51" s="250">
        <v>2563</v>
      </c>
      <c r="L51" s="250">
        <v>2560</v>
      </c>
      <c r="M51" s="358">
        <v>2606</v>
      </c>
      <c r="N51" s="357">
        <v>2581.3333333333335</v>
      </c>
      <c r="O51" s="357">
        <v>2623</v>
      </c>
      <c r="P51" s="357">
        <v>2757.8333333333335</v>
      </c>
      <c r="Q51" s="390">
        <v>2974</v>
      </c>
    </row>
    <row r="52" spans="1:17">
      <c r="A52" s="198" t="s">
        <v>945</v>
      </c>
      <c r="B52" s="5" t="s">
        <v>946</v>
      </c>
      <c r="C52" s="8" t="s">
        <v>947</v>
      </c>
      <c r="D52" s="8" t="s">
        <v>948</v>
      </c>
      <c r="E52" s="418" t="s">
        <v>2139</v>
      </c>
      <c r="F52" s="418" t="s">
        <v>2139</v>
      </c>
      <c r="G52" s="418" t="s">
        <v>2139</v>
      </c>
      <c r="H52" s="418" t="s">
        <v>2139</v>
      </c>
      <c r="I52" s="418" t="s">
        <v>2139</v>
      </c>
      <c r="J52" s="418" t="s">
        <v>2139</v>
      </c>
      <c r="K52" s="250">
        <v>402</v>
      </c>
      <c r="L52" s="250">
        <v>488</v>
      </c>
      <c r="M52" s="358">
        <v>463</v>
      </c>
      <c r="N52" s="357">
        <v>299.41666666666669</v>
      </c>
      <c r="O52" s="357">
        <v>250</v>
      </c>
      <c r="P52" s="357">
        <v>256.83333333333331</v>
      </c>
      <c r="Q52" s="390">
        <v>286</v>
      </c>
    </row>
    <row r="53" spans="1:17">
      <c r="A53" s="20"/>
      <c r="C53" s="67"/>
      <c r="I53" s="67"/>
      <c r="J53" s="67"/>
      <c r="K53" s="164"/>
      <c r="L53" s="164"/>
      <c r="M53" s="164"/>
      <c r="N53" s="164"/>
      <c r="O53" s="164"/>
      <c r="P53" s="164"/>
    </row>
    <row r="54" spans="1:17">
      <c r="A54" s="10"/>
      <c r="L54" s="17"/>
      <c r="M54" s="14"/>
      <c r="N54" s="14"/>
      <c r="O54" s="14"/>
      <c r="P54" s="14"/>
    </row>
    <row r="55" spans="1:17">
      <c r="A55" s="223" t="s">
        <v>949</v>
      </c>
      <c r="B55" s="218"/>
      <c r="C55" s="218"/>
    </row>
    <row r="56" spans="1:17" ht="13.5" customHeight="1">
      <c r="A56" s="223" t="s">
        <v>950</v>
      </c>
      <c r="B56" s="218"/>
      <c r="C56" s="218"/>
    </row>
    <row r="57" spans="1:17" ht="25.5" customHeight="1">
      <c r="A57" s="471" t="s">
        <v>951</v>
      </c>
      <c r="B57" s="471"/>
      <c r="C57" s="471"/>
      <c r="D57" s="471"/>
      <c r="E57" s="471"/>
      <c r="F57" s="471"/>
      <c r="G57" s="471"/>
      <c r="H57" s="471"/>
      <c r="I57" s="471"/>
      <c r="J57" s="471"/>
      <c r="K57" s="471"/>
      <c r="L57" s="471"/>
      <c r="M57" s="471"/>
      <c r="N57" s="471"/>
      <c r="O57" s="471"/>
      <c r="P57" s="471"/>
      <c r="Q57" s="471"/>
    </row>
    <row r="58" spans="1:17">
      <c r="A58" s="223" t="s">
        <v>952</v>
      </c>
    </row>
    <row r="70" spans="4:53">
      <c r="D70" s="22"/>
      <c r="G70" s="162"/>
      <c r="H70" s="162"/>
      <c r="I70" s="67"/>
      <c r="J70" s="67"/>
      <c r="K70" s="195"/>
      <c r="L70" s="195"/>
      <c r="M70" s="261"/>
      <c r="N70" s="263"/>
      <c r="O70" s="263"/>
      <c r="P70" s="263"/>
      <c r="Q70" s="263"/>
      <c r="R70" s="263"/>
      <c r="S70" s="263"/>
      <c r="T70" s="263"/>
      <c r="U70" s="263"/>
      <c r="V70" s="263"/>
      <c r="W70" s="263"/>
      <c r="X70" s="263"/>
      <c r="Y70" s="263"/>
      <c r="Z70" s="263"/>
      <c r="AA70" s="263"/>
      <c r="AB70" s="263"/>
      <c r="AC70" s="263"/>
      <c r="AD70" s="263"/>
      <c r="AE70" s="263"/>
      <c r="AF70" s="263"/>
      <c r="AG70" s="263"/>
      <c r="AH70" s="104"/>
      <c r="AI70" s="104"/>
      <c r="AJ70" s="17"/>
      <c r="AK70" s="356"/>
      <c r="AL70" s="356"/>
      <c r="AM70" s="356"/>
      <c r="AN70" s="356"/>
      <c r="AO70" s="356"/>
      <c r="AP70" s="356"/>
      <c r="AQ70" s="356"/>
      <c r="AR70" s="356"/>
      <c r="AS70" s="356"/>
      <c r="AT70" s="356"/>
      <c r="AU70" s="356"/>
      <c r="AV70" s="356"/>
      <c r="AW70" s="356"/>
      <c r="AX70" s="356"/>
      <c r="AY70" s="356"/>
      <c r="AZ70" s="356"/>
      <c r="BA70" s="356"/>
    </row>
    <row r="71" spans="4:53">
      <c r="D71" s="22"/>
      <c r="E71" s="22"/>
      <c r="G71" s="162"/>
      <c r="H71" s="162"/>
      <c r="I71" s="67"/>
      <c r="J71" s="67"/>
      <c r="K71" s="195"/>
      <c r="L71" s="195"/>
      <c r="M71" s="261"/>
      <c r="N71" s="263"/>
      <c r="O71" s="263"/>
      <c r="P71" s="263"/>
      <c r="Q71" s="263"/>
      <c r="R71" s="263"/>
      <c r="S71" s="263"/>
      <c r="T71" s="263"/>
      <c r="U71" s="263"/>
      <c r="V71" s="263"/>
      <c r="W71" s="263"/>
      <c r="X71" s="263"/>
      <c r="Y71" s="263"/>
      <c r="Z71" s="263"/>
      <c r="AA71" s="263"/>
      <c r="AB71" s="263"/>
      <c r="AC71" s="263"/>
      <c r="AD71" s="263"/>
      <c r="AE71" s="263"/>
      <c r="AF71" s="263"/>
      <c r="AG71" s="263"/>
      <c r="AH71" s="104"/>
      <c r="AI71" s="104"/>
      <c r="AJ71" s="17"/>
      <c r="AK71" s="356"/>
      <c r="AL71" s="356"/>
      <c r="AM71" s="356"/>
      <c r="AN71" s="356"/>
      <c r="AO71" s="356"/>
      <c r="AP71" s="356"/>
      <c r="AQ71" s="356"/>
      <c r="AR71" s="356"/>
      <c r="AS71" s="356"/>
      <c r="AT71" s="356"/>
      <c r="AU71" s="356"/>
      <c r="AV71" s="356"/>
      <c r="AW71" s="356"/>
      <c r="AX71" s="356"/>
      <c r="AY71" s="356"/>
      <c r="AZ71" s="356"/>
      <c r="BA71" s="356"/>
    </row>
    <row r="72" spans="4:53">
      <c r="D72" s="22"/>
      <c r="E72" s="22"/>
      <c r="G72" s="162"/>
      <c r="H72" s="162"/>
      <c r="I72" s="67"/>
      <c r="J72" s="67"/>
      <c r="K72" s="195"/>
      <c r="L72" s="195"/>
      <c r="M72" s="261"/>
      <c r="N72" s="263"/>
      <c r="O72" s="263"/>
      <c r="P72" s="263"/>
      <c r="Q72" s="263"/>
      <c r="R72" s="263"/>
      <c r="S72" s="263"/>
      <c r="T72" s="263"/>
      <c r="U72" s="263"/>
      <c r="V72" s="263"/>
      <c r="W72" s="263"/>
      <c r="X72" s="263"/>
      <c r="Y72" s="263"/>
      <c r="Z72" s="263"/>
      <c r="AA72" s="263"/>
      <c r="AB72" s="263"/>
      <c r="AC72" s="263"/>
      <c r="AD72" s="263"/>
      <c r="AE72" s="263"/>
      <c r="AF72" s="263"/>
      <c r="AG72" s="263"/>
      <c r="AH72" s="104"/>
      <c r="AI72" s="104"/>
      <c r="AJ72" s="17"/>
      <c r="AK72" s="356"/>
      <c r="AL72" s="356"/>
      <c r="AM72" s="356"/>
      <c r="AN72" s="356"/>
      <c r="AO72" s="356"/>
      <c r="AP72" s="356"/>
      <c r="AQ72" s="356"/>
      <c r="AR72" s="356"/>
      <c r="AS72" s="356"/>
      <c r="AT72" s="356"/>
      <c r="AU72" s="356"/>
      <c r="AV72" s="356"/>
      <c r="AW72" s="356"/>
      <c r="AX72" s="356"/>
      <c r="AY72" s="356"/>
      <c r="AZ72" s="356"/>
      <c r="BA72" s="356"/>
    </row>
    <row r="73" spans="4:53">
      <c r="D73" s="22"/>
      <c r="E73" s="22"/>
      <c r="G73" s="162"/>
      <c r="H73" s="162"/>
      <c r="I73" s="67"/>
      <c r="J73" s="67"/>
      <c r="K73" s="195"/>
      <c r="L73" s="195"/>
      <c r="M73" s="261"/>
      <c r="N73" s="263"/>
      <c r="O73" s="263"/>
      <c r="P73" s="263"/>
      <c r="Q73" s="263"/>
      <c r="R73" s="263"/>
      <c r="S73" s="263"/>
      <c r="T73" s="263"/>
      <c r="U73" s="263"/>
      <c r="V73" s="263"/>
      <c r="W73" s="263"/>
      <c r="X73" s="263"/>
      <c r="Y73" s="263"/>
      <c r="Z73" s="263"/>
      <c r="AA73" s="263"/>
      <c r="AB73" s="263"/>
      <c r="AC73" s="263"/>
      <c r="AD73" s="263"/>
      <c r="AE73" s="263"/>
      <c r="AF73" s="263"/>
      <c r="AG73" s="263"/>
      <c r="AH73" s="104"/>
      <c r="AI73" s="104"/>
      <c r="AJ73" s="17"/>
      <c r="AK73" s="356"/>
      <c r="AL73" s="356"/>
      <c r="AM73" s="356"/>
      <c r="AN73" s="356"/>
      <c r="AO73" s="356"/>
      <c r="AP73" s="356"/>
      <c r="AQ73" s="356"/>
      <c r="AR73" s="356"/>
      <c r="AS73" s="356"/>
      <c r="AT73" s="356"/>
      <c r="AU73" s="356"/>
      <c r="AV73" s="356"/>
      <c r="AW73" s="356"/>
      <c r="AX73" s="356"/>
      <c r="AY73" s="356"/>
      <c r="AZ73" s="356"/>
      <c r="BA73" s="356"/>
    </row>
    <row r="74" spans="4:53">
      <c r="D74" s="22"/>
      <c r="E74" s="22"/>
      <c r="G74" s="162"/>
      <c r="H74" s="162"/>
      <c r="I74" s="67"/>
      <c r="J74" s="67"/>
      <c r="K74" s="195"/>
      <c r="L74" s="195"/>
      <c r="M74" s="261"/>
      <c r="N74" s="263"/>
      <c r="O74" s="263"/>
      <c r="P74" s="263"/>
      <c r="Q74" s="263"/>
      <c r="R74" s="263"/>
      <c r="S74" s="263"/>
      <c r="T74" s="263"/>
      <c r="U74" s="263"/>
      <c r="V74" s="263"/>
      <c r="W74" s="263"/>
      <c r="X74" s="263"/>
      <c r="Y74" s="263"/>
      <c r="Z74" s="263"/>
      <c r="AA74" s="263"/>
      <c r="AB74" s="263"/>
      <c r="AC74" s="263"/>
      <c r="AD74" s="263"/>
      <c r="AE74" s="263"/>
      <c r="AF74" s="263"/>
      <c r="AG74" s="263"/>
      <c r="AH74" s="17"/>
      <c r="AI74" s="17"/>
      <c r="AJ74" s="17"/>
      <c r="AK74" s="356"/>
      <c r="AL74" s="356"/>
      <c r="AM74" s="356"/>
      <c r="AN74" s="356"/>
      <c r="AO74" s="356"/>
      <c r="AP74" s="356"/>
      <c r="AQ74" s="356"/>
      <c r="AR74" s="356"/>
      <c r="AS74" s="356"/>
      <c r="AT74" s="356"/>
      <c r="AU74" s="356"/>
      <c r="AV74" s="356"/>
      <c r="AW74" s="356"/>
      <c r="AX74" s="356"/>
      <c r="AY74" s="356"/>
      <c r="AZ74" s="356"/>
      <c r="BA74" s="356"/>
    </row>
    <row r="75" spans="4:53">
      <c r="D75" s="22"/>
      <c r="E75" s="22"/>
      <c r="G75" s="237"/>
      <c r="H75" s="237"/>
      <c r="I75" s="60"/>
      <c r="J75" s="60"/>
      <c r="K75" s="262"/>
      <c r="L75" s="262"/>
      <c r="M75" s="260"/>
      <c r="N75" s="262"/>
      <c r="O75" s="262"/>
      <c r="P75" s="262"/>
      <c r="Q75" s="262"/>
      <c r="R75" s="262"/>
      <c r="S75" s="262"/>
      <c r="T75" s="262"/>
      <c r="U75" s="262"/>
      <c r="V75" s="262"/>
      <c r="W75" s="262"/>
      <c r="X75" s="262"/>
      <c r="Y75" s="262"/>
      <c r="Z75" s="262"/>
      <c r="AA75" s="262"/>
      <c r="AB75" s="262"/>
      <c r="AC75" s="262"/>
      <c r="AD75" s="262"/>
      <c r="AE75" s="262"/>
      <c r="AF75" s="262"/>
      <c r="AG75" s="262"/>
      <c r="AH75" s="60"/>
      <c r="AI75" s="60"/>
      <c r="AJ75" s="60"/>
      <c r="AK75" s="356"/>
      <c r="AL75" s="356"/>
      <c r="AM75" s="356"/>
      <c r="AN75" s="356"/>
      <c r="AO75" s="356"/>
      <c r="AP75" s="356"/>
      <c r="AQ75" s="356"/>
      <c r="AR75" s="356"/>
      <c r="AS75" s="356"/>
      <c r="AT75" s="356"/>
      <c r="AU75" s="356"/>
      <c r="AV75" s="356"/>
      <c r="AW75" s="356"/>
      <c r="AX75" s="356"/>
      <c r="AY75" s="356"/>
      <c r="AZ75" s="356"/>
      <c r="BA75" s="356"/>
    </row>
    <row r="76" spans="4:53">
      <c r="D76" s="22"/>
      <c r="G76" s="162"/>
      <c r="H76" s="162"/>
      <c r="I76" s="67"/>
      <c r="J76" s="67"/>
      <c r="K76" s="195"/>
      <c r="L76" s="195"/>
      <c r="M76" s="37"/>
      <c r="N76" s="19"/>
      <c r="O76" s="19"/>
      <c r="P76" s="19"/>
      <c r="Q76" s="19"/>
      <c r="R76" s="19"/>
      <c r="S76" s="19"/>
      <c r="T76" s="19"/>
      <c r="U76" s="19"/>
      <c r="V76" s="19"/>
      <c r="W76" s="19"/>
      <c r="X76" s="19"/>
      <c r="Y76" s="19"/>
      <c r="Z76" s="19"/>
      <c r="AA76" s="19"/>
      <c r="AB76" s="19"/>
      <c r="AC76" s="19"/>
      <c r="AD76" s="19"/>
      <c r="AE76" s="19"/>
      <c r="AF76" s="19"/>
      <c r="AG76" s="19"/>
      <c r="AH76" s="8"/>
      <c r="AI76" s="8"/>
      <c r="AJ76" s="8"/>
      <c r="AK76" s="250"/>
      <c r="AL76" s="250"/>
      <c r="AM76" s="250"/>
      <c r="AN76" s="250"/>
      <c r="AO76" s="250"/>
      <c r="AP76" s="250"/>
      <c r="AQ76" s="250"/>
      <c r="AR76" s="250"/>
      <c r="AS76" s="250"/>
      <c r="AT76" s="250"/>
      <c r="AU76" s="250"/>
      <c r="AV76" s="250"/>
      <c r="AW76" s="250"/>
      <c r="AX76" s="250"/>
      <c r="AY76" s="250"/>
      <c r="AZ76" s="250"/>
      <c r="BA76" s="250"/>
    </row>
    <row r="77" spans="4:53">
      <c r="D77" s="22"/>
      <c r="G77" s="162"/>
      <c r="H77" s="162"/>
      <c r="I77" s="67"/>
      <c r="J77" s="67"/>
      <c r="K77" s="195"/>
      <c r="L77" s="195"/>
      <c r="M77" s="37"/>
      <c r="N77" s="19"/>
      <c r="O77" s="19"/>
      <c r="P77" s="19"/>
      <c r="Q77" s="19"/>
      <c r="R77" s="19"/>
      <c r="S77" s="19"/>
      <c r="T77" s="19"/>
      <c r="U77" s="19"/>
      <c r="V77" s="19"/>
      <c r="W77" s="19"/>
      <c r="X77" s="19"/>
      <c r="Y77" s="19"/>
      <c r="Z77" s="19"/>
      <c r="AA77" s="19"/>
      <c r="AB77" s="19"/>
      <c r="AC77" s="19"/>
      <c r="AD77" s="19"/>
      <c r="AE77" s="19"/>
      <c r="AF77" s="19"/>
      <c r="AG77" s="19"/>
      <c r="AH77" s="8"/>
      <c r="AI77" s="8"/>
      <c r="AJ77" s="8"/>
      <c r="AK77" s="250"/>
      <c r="AL77" s="250"/>
      <c r="AM77" s="250"/>
      <c r="AN77" s="250"/>
      <c r="AO77" s="250"/>
      <c r="AP77" s="250"/>
      <c r="AQ77" s="250"/>
      <c r="AR77" s="250"/>
      <c r="AS77" s="250"/>
      <c r="AT77" s="250"/>
      <c r="AU77" s="359"/>
      <c r="AV77" s="250"/>
      <c r="AW77" s="250"/>
      <c r="AX77" s="250"/>
      <c r="AY77" s="250"/>
      <c r="AZ77" s="250"/>
      <c r="BA77" s="250"/>
    </row>
    <row r="78" spans="4:53">
      <c r="D78" s="22"/>
      <c r="G78" s="202"/>
      <c r="H78" s="202"/>
      <c r="I78" s="185"/>
      <c r="J78" s="185"/>
      <c r="K78" s="19"/>
      <c r="L78" s="19"/>
      <c r="M78" s="37"/>
      <c r="N78" s="19"/>
      <c r="O78" s="19"/>
      <c r="P78" s="19"/>
      <c r="Q78" s="19"/>
      <c r="R78" s="19"/>
      <c r="S78" s="19"/>
      <c r="T78" s="19"/>
      <c r="U78" s="19"/>
      <c r="V78" s="19"/>
      <c r="W78" s="19"/>
      <c r="X78" s="19"/>
      <c r="Y78" s="19"/>
      <c r="Z78" s="19"/>
      <c r="AA78" s="19"/>
      <c r="AB78" s="19"/>
      <c r="AC78" s="19"/>
      <c r="AD78" s="19"/>
      <c r="AE78" s="19"/>
      <c r="AF78" s="19"/>
      <c r="AG78" s="19"/>
      <c r="AH78" s="8"/>
      <c r="AI78" s="8"/>
      <c r="AJ78" s="8"/>
      <c r="AK78" s="358"/>
      <c r="AL78" s="358"/>
      <c r="AM78" s="358"/>
      <c r="AN78" s="358"/>
      <c r="AO78" s="358"/>
      <c r="AP78" s="358"/>
      <c r="AQ78" s="358"/>
      <c r="AR78" s="358"/>
      <c r="AS78" s="358"/>
      <c r="AT78" s="358"/>
      <c r="AU78" s="358"/>
      <c r="AV78" s="358"/>
      <c r="AW78" s="358"/>
      <c r="AX78" s="358"/>
      <c r="AY78" s="358"/>
      <c r="AZ78" s="358"/>
      <c r="BA78" s="358"/>
    </row>
    <row r="79" spans="4:53">
      <c r="D79" s="22"/>
      <c r="G79" s="202"/>
      <c r="H79" s="202"/>
      <c r="K79" s="19"/>
      <c r="L79" s="19"/>
      <c r="M79" s="37"/>
      <c r="N79" s="19"/>
      <c r="O79" s="19"/>
      <c r="P79" s="19"/>
      <c r="Q79" s="19"/>
      <c r="R79" s="19"/>
      <c r="S79" s="19"/>
      <c r="T79" s="19"/>
      <c r="U79" s="19"/>
      <c r="V79" s="19"/>
      <c r="W79" s="19"/>
      <c r="X79" s="19"/>
      <c r="Y79" s="19"/>
      <c r="Z79" s="19"/>
      <c r="AA79" s="19"/>
      <c r="AB79" s="19"/>
      <c r="AC79" s="19"/>
      <c r="AD79" s="19"/>
      <c r="AE79" s="19"/>
      <c r="AF79" s="19"/>
      <c r="AG79" s="19"/>
      <c r="AH79" s="8"/>
      <c r="AI79" s="8"/>
      <c r="AJ79" s="8"/>
      <c r="AK79" s="357"/>
      <c r="AL79" s="357"/>
      <c r="AM79" s="357"/>
      <c r="AN79" s="357"/>
      <c r="AO79" s="357"/>
      <c r="AP79" s="357"/>
      <c r="AQ79" s="357"/>
      <c r="AR79" s="357"/>
      <c r="AS79" s="357"/>
      <c r="AT79" s="357"/>
      <c r="AU79" s="357"/>
      <c r="AV79" s="357"/>
      <c r="AW79" s="357"/>
      <c r="AX79" s="357"/>
      <c r="AY79" s="357"/>
      <c r="AZ79" s="357"/>
      <c r="BA79" s="357"/>
    </row>
    <row r="80" spans="4:53">
      <c r="D80" s="4"/>
      <c r="G80" s="19"/>
      <c r="H80" s="19"/>
      <c r="I80" s="37"/>
      <c r="J80" s="19"/>
      <c r="K80" s="19"/>
      <c r="L80" s="19"/>
      <c r="M80" s="37"/>
      <c r="N80" s="19"/>
      <c r="O80" s="19"/>
      <c r="P80" s="19"/>
      <c r="Q80" s="19"/>
      <c r="R80" s="19"/>
      <c r="S80" s="19"/>
      <c r="T80" s="19"/>
      <c r="U80" s="19"/>
      <c r="V80" s="19"/>
      <c r="W80" s="19"/>
      <c r="X80" s="19"/>
      <c r="Y80" s="19"/>
      <c r="Z80" s="19"/>
      <c r="AA80" s="19"/>
      <c r="AB80" s="19"/>
      <c r="AC80" s="19"/>
      <c r="AD80" s="19"/>
      <c r="AE80" s="19"/>
      <c r="AF80" s="19"/>
      <c r="AG80" s="19"/>
      <c r="AH80" s="19"/>
      <c r="AI80" s="19"/>
      <c r="AJ80" s="19"/>
      <c r="AK80" s="357"/>
      <c r="AL80" s="357"/>
      <c r="AM80" s="357"/>
      <c r="AN80" s="357"/>
      <c r="AO80" s="357"/>
      <c r="AP80" s="357"/>
      <c r="AQ80" s="357"/>
      <c r="AR80" s="357"/>
      <c r="AS80" s="357"/>
      <c r="AT80" s="357"/>
      <c r="AU80" s="357"/>
      <c r="AV80" s="357"/>
      <c r="AW80" s="357"/>
      <c r="AX80" s="357"/>
      <c r="AY80" s="357"/>
      <c r="AZ80" s="357"/>
      <c r="BA80" s="357"/>
    </row>
    <row r="81" spans="4:53">
      <c r="D81" s="4"/>
      <c r="G81" s="19"/>
      <c r="H81" s="19"/>
      <c r="I81" s="37"/>
      <c r="J81" s="19"/>
      <c r="K81" s="19"/>
      <c r="L81" s="19"/>
      <c r="M81" s="37"/>
      <c r="N81" s="19"/>
      <c r="O81" s="19"/>
      <c r="P81" s="19"/>
      <c r="Q81" s="19"/>
      <c r="R81" s="19"/>
      <c r="S81" s="19"/>
      <c r="T81" s="19"/>
      <c r="U81" s="19"/>
      <c r="V81" s="19"/>
      <c r="W81" s="19"/>
      <c r="X81" s="19"/>
      <c r="Y81" s="19"/>
      <c r="Z81" s="19"/>
      <c r="AA81" s="19"/>
      <c r="AB81" s="19"/>
      <c r="AC81" s="19"/>
      <c r="AD81" s="19"/>
      <c r="AE81" s="19"/>
      <c r="AF81" s="19"/>
      <c r="AG81" s="19"/>
      <c r="AH81" s="19"/>
      <c r="AI81" s="19"/>
      <c r="AJ81" s="19"/>
      <c r="AK81" s="357"/>
      <c r="AL81" s="357"/>
      <c r="AM81" s="357"/>
      <c r="AN81" s="357"/>
      <c r="AO81" s="357"/>
      <c r="AP81" s="357"/>
      <c r="AQ81" s="357"/>
      <c r="AR81" s="357"/>
      <c r="AS81" s="357"/>
      <c r="AT81" s="357"/>
      <c r="AU81" s="357"/>
      <c r="AV81" s="357"/>
      <c r="AW81" s="357"/>
      <c r="AX81" s="357"/>
      <c r="AY81" s="357"/>
      <c r="AZ81" s="357"/>
      <c r="BA81" s="357"/>
    </row>
  </sheetData>
  <mergeCells count="1">
    <mergeCell ref="A57:Q57"/>
  </mergeCells>
  <phoneticPr fontId="17" type="noConversion"/>
  <conditionalFormatting sqref="K53">
    <cfRule type="cellIs" dxfId="4487" priority="5491" stopIfTrue="1" operator="equal">
      <formula>"-"</formula>
    </cfRule>
  </conditionalFormatting>
  <conditionalFormatting sqref="K53">
    <cfRule type="cellIs" dxfId="4486" priority="5480" stopIfTrue="1" operator="equal">
      <formula>"-"</formula>
    </cfRule>
  </conditionalFormatting>
  <conditionalFormatting sqref="J53">
    <cfRule type="cellIs" dxfId="4485" priority="354" stopIfTrue="1" operator="equal">
      <formula>"-"</formula>
    </cfRule>
    <cfRule type="containsText" dxfId="4484" priority="355" stopIfTrue="1" operator="containsText" text="leer">
      <formula>NOT(ISERROR(SEARCH("leer",J53)))</formula>
    </cfRule>
  </conditionalFormatting>
  <conditionalFormatting sqref="K53">
    <cfRule type="cellIs" dxfId="4483" priority="353" stopIfTrue="1" operator="equal">
      <formula>"-"</formula>
    </cfRule>
  </conditionalFormatting>
  <conditionalFormatting sqref="K53">
    <cfRule type="cellIs" dxfId="4482" priority="352" stopIfTrue="1" operator="equal">
      <formula>"-"</formula>
    </cfRule>
  </conditionalFormatting>
  <conditionalFormatting sqref="I53">
    <cfRule type="cellIs" dxfId="4481" priority="343" stopIfTrue="1" operator="equal">
      <formula>"-"</formula>
    </cfRule>
    <cfRule type="containsText" dxfId="4480" priority="344" stopIfTrue="1" operator="containsText" text="leer">
      <formula>NOT(ISERROR(SEARCH("leer",I53)))</formula>
    </cfRule>
  </conditionalFormatting>
  <conditionalFormatting sqref="I53">
    <cfRule type="cellIs" dxfId="4479" priority="301" stopIfTrue="1" operator="equal">
      <formula>"-"</formula>
    </cfRule>
    <cfRule type="containsText" dxfId="4478" priority="302" stopIfTrue="1" operator="containsText" text="leer">
      <formula>NOT(ISERROR(SEARCH("leer",I53)))</formula>
    </cfRule>
  </conditionalFormatting>
  <conditionalFormatting sqref="I53">
    <cfRule type="cellIs" dxfId="4477" priority="299" stopIfTrue="1" operator="equal">
      <formula>"-"</formula>
    </cfRule>
    <cfRule type="containsText" dxfId="4476" priority="300" stopIfTrue="1" operator="containsText" text="leer">
      <formula>NOT(ISERROR(SEARCH("leer",I53)))</formula>
    </cfRule>
  </conditionalFormatting>
  <conditionalFormatting sqref="I53">
    <cfRule type="cellIs" dxfId="4475" priority="297" stopIfTrue="1" operator="equal">
      <formula>"-"</formula>
    </cfRule>
    <cfRule type="containsText" dxfId="4474" priority="298" stopIfTrue="1" operator="containsText" text="leer">
      <formula>NOT(ISERROR(SEARCH("leer",I53)))</formula>
    </cfRule>
  </conditionalFormatting>
  <conditionalFormatting sqref="I53">
    <cfRule type="cellIs" dxfId="4473" priority="295" stopIfTrue="1" operator="equal">
      <formula>"-"</formula>
    </cfRule>
    <cfRule type="containsText" dxfId="4472" priority="296" stopIfTrue="1" operator="containsText" text="leer">
      <formula>NOT(ISERROR(SEARCH("leer",I53)))</formula>
    </cfRule>
  </conditionalFormatting>
  <conditionalFormatting sqref="I53">
    <cfRule type="cellIs" dxfId="4471" priority="293" stopIfTrue="1" operator="equal">
      <formula>"-"</formula>
    </cfRule>
    <cfRule type="containsText" dxfId="4470" priority="294" stopIfTrue="1" operator="containsText" text="leer">
      <formula>NOT(ISERROR(SEARCH("leer",I53)))</formula>
    </cfRule>
  </conditionalFormatting>
  <conditionalFormatting sqref="G76:AK76">
    <cfRule type="cellIs" dxfId="4469" priority="234" stopIfTrue="1" operator="equal">
      <formula>"-"</formula>
    </cfRule>
  </conditionalFormatting>
  <conditionalFormatting sqref="AK76">
    <cfRule type="cellIs" dxfId="4468" priority="233" stopIfTrue="1" operator="equal">
      <formula>"-"</formula>
    </cfRule>
  </conditionalFormatting>
  <conditionalFormatting sqref="G74:L75">
    <cfRule type="cellIs" dxfId="4467" priority="231" stopIfTrue="1" operator="equal">
      <formula>"-"</formula>
    </cfRule>
    <cfRule type="containsText" dxfId="4466" priority="232" stopIfTrue="1" operator="containsText" text="leer">
      <formula>NOT(ISERROR(SEARCH("leer",G74)))</formula>
    </cfRule>
  </conditionalFormatting>
  <conditionalFormatting sqref="AK75:BA75">
    <cfRule type="cellIs" dxfId="4465" priority="229" stopIfTrue="1" operator="equal">
      <formula>"-"</formula>
    </cfRule>
    <cfRule type="containsText" dxfId="4464" priority="230" stopIfTrue="1" operator="containsText" text="leer">
      <formula>NOT(ISERROR(SEARCH("leer",AK75)))</formula>
    </cfRule>
  </conditionalFormatting>
  <conditionalFormatting sqref="AK76:AK81">
    <cfRule type="cellIs" dxfId="4463" priority="228" stopIfTrue="1" operator="equal">
      <formula>"-"</formula>
    </cfRule>
  </conditionalFormatting>
  <conditionalFormatting sqref="AK76:AK81">
    <cfRule type="cellIs" dxfId="4462" priority="227" stopIfTrue="1" operator="equal">
      <formula>"-"</formula>
    </cfRule>
  </conditionalFormatting>
  <conditionalFormatting sqref="AK74:BA74">
    <cfRule type="cellIs" dxfId="4461" priority="225" stopIfTrue="1" operator="equal">
      <formula>"-"</formula>
    </cfRule>
    <cfRule type="containsText" dxfId="4460" priority="226" stopIfTrue="1" operator="containsText" text="leer">
      <formula>NOT(ISERROR(SEARCH("leer",AK74)))</formula>
    </cfRule>
  </conditionalFormatting>
  <conditionalFormatting sqref="AK74:BA74">
    <cfRule type="cellIs" dxfId="4459" priority="223" stopIfTrue="1" operator="equal">
      <formula>"-"</formula>
    </cfRule>
    <cfRule type="containsText" dxfId="4458" priority="224" stopIfTrue="1" operator="containsText" text="leer">
      <formula>NOT(ISERROR(SEARCH("leer",AK74)))</formula>
    </cfRule>
  </conditionalFormatting>
  <conditionalFormatting sqref="AK74:BA74">
    <cfRule type="cellIs" dxfId="4457" priority="221" stopIfTrue="1" operator="equal">
      <formula>"-"</formula>
    </cfRule>
    <cfRule type="containsText" dxfId="4456" priority="222" stopIfTrue="1" operator="containsText" text="leer">
      <formula>NOT(ISERROR(SEARCH("leer",AK74)))</formula>
    </cfRule>
  </conditionalFormatting>
  <conditionalFormatting sqref="AK74:BA74">
    <cfRule type="cellIs" dxfId="4455" priority="219" stopIfTrue="1" operator="equal">
      <formula>"-"</formula>
    </cfRule>
    <cfRule type="containsText" dxfId="4454" priority="220" stopIfTrue="1" operator="containsText" text="leer">
      <formula>NOT(ISERROR(SEARCH("leer",AK74)))</formula>
    </cfRule>
  </conditionalFormatting>
  <conditionalFormatting sqref="AK74:BA74">
    <cfRule type="cellIs" dxfId="4453" priority="217" stopIfTrue="1" operator="equal">
      <formula>"-"</formula>
    </cfRule>
    <cfRule type="containsText" dxfId="4452" priority="218" stopIfTrue="1" operator="containsText" text="leer">
      <formula>NOT(ISERROR(SEARCH("leer",AK74)))</formula>
    </cfRule>
  </conditionalFormatting>
  <conditionalFormatting sqref="AK74:BA74">
    <cfRule type="cellIs" dxfId="4451" priority="215" stopIfTrue="1" operator="equal">
      <formula>"-"</formula>
    </cfRule>
    <cfRule type="containsText" dxfId="4450" priority="216" stopIfTrue="1" operator="containsText" text="leer">
      <formula>NOT(ISERROR(SEARCH("leer",AK74)))</formula>
    </cfRule>
  </conditionalFormatting>
  <conditionalFormatting sqref="AK75:BA75 AK74:AT74 AV74:BA74">
    <cfRule type="cellIs" dxfId="4449" priority="213" stopIfTrue="1" operator="equal">
      <formula>"-"</formula>
    </cfRule>
    <cfRule type="containsText" dxfId="4448" priority="214" stopIfTrue="1" operator="containsText" text="leer">
      <formula>NOT(ISERROR(SEARCH("leer",AK74)))</formula>
    </cfRule>
  </conditionalFormatting>
  <conditionalFormatting sqref="AK77:AK81">
    <cfRule type="cellIs" dxfId="4447" priority="212" stopIfTrue="1" operator="equal">
      <formula>"-"</formula>
    </cfRule>
  </conditionalFormatting>
  <conditionalFormatting sqref="AK77:AK81">
    <cfRule type="cellIs" dxfId="4446" priority="211" stopIfTrue="1" operator="equal">
      <formula>"-"</formula>
    </cfRule>
  </conditionalFormatting>
  <conditionalFormatting sqref="AL76:BA76">
    <cfRule type="cellIs" dxfId="4445" priority="210" stopIfTrue="1" operator="equal">
      <formula>"-"</formula>
    </cfRule>
  </conditionalFormatting>
  <conditionalFormatting sqref="AL76:BA76">
    <cfRule type="cellIs" dxfId="4444" priority="209" stopIfTrue="1" operator="equal">
      <formula>"-"</formula>
    </cfRule>
  </conditionalFormatting>
  <conditionalFormatting sqref="AL76:BA81">
    <cfRule type="cellIs" dxfId="4443" priority="208" stopIfTrue="1" operator="equal">
      <formula>"-"</formula>
    </cfRule>
  </conditionalFormatting>
  <conditionalFormatting sqref="AL76:BA81">
    <cfRule type="cellIs" dxfId="4442" priority="207" stopIfTrue="1" operator="equal">
      <formula>"-"</formula>
    </cfRule>
  </conditionalFormatting>
  <conditionalFormatting sqref="AL77:BA81">
    <cfRule type="cellIs" dxfId="4441" priority="206" stopIfTrue="1" operator="equal">
      <formula>"-"</formula>
    </cfRule>
  </conditionalFormatting>
  <conditionalFormatting sqref="AL77:BA81">
    <cfRule type="cellIs" dxfId="4440" priority="205" stopIfTrue="1" operator="equal">
      <formula>"-"</formula>
    </cfRule>
  </conditionalFormatting>
  <conditionalFormatting sqref="G73:L73">
    <cfRule type="cellIs" dxfId="4439" priority="203" stopIfTrue="1" operator="equal">
      <formula>"-"</formula>
    </cfRule>
    <cfRule type="containsText" dxfId="4438" priority="204" stopIfTrue="1" operator="containsText" text="leer">
      <formula>NOT(ISERROR(SEARCH("leer",G73)))</formula>
    </cfRule>
  </conditionalFormatting>
  <conditionalFormatting sqref="G73:L73">
    <cfRule type="cellIs" dxfId="4437" priority="202" stopIfTrue="1" operator="equal">
      <formula>"-"</formula>
    </cfRule>
  </conditionalFormatting>
  <conditionalFormatting sqref="G73:L73">
    <cfRule type="cellIs" dxfId="4436" priority="200" stopIfTrue="1" operator="equal">
      <formula>"-"</formula>
    </cfRule>
    <cfRule type="containsText" dxfId="4435" priority="201" stopIfTrue="1" operator="containsText" text="leer">
      <formula>NOT(ISERROR(SEARCH("leer",G73)))</formula>
    </cfRule>
  </conditionalFormatting>
  <conditionalFormatting sqref="G73:L73">
    <cfRule type="cellIs" dxfId="4434" priority="199" stopIfTrue="1" operator="equal">
      <formula>"-"</formula>
    </cfRule>
  </conditionalFormatting>
  <conditionalFormatting sqref="AK73:BA73">
    <cfRule type="cellIs" dxfId="4433" priority="197" stopIfTrue="1" operator="equal">
      <formula>"-"</formula>
    </cfRule>
    <cfRule type="containsText" dxfId="4432" priority="198" stopIfTrue="1" operator="containsText" text="leer">
      <formula>NOT(ISERROR(SEARCH("leer",AK73)))</formula>
    </cfRule>
  </conditionalFormatting>
  <conditionalFormatting sqref="AK73:BA73">
    <cfRule type="cellIs" dxfId="4431" priority="196" stopIfTrue="1" operator="equal">
      <formula>"-"</formula>
    </cfRule>
  </conditionalFormatting>
  <conditionalFormatting sqref="AK73:BA73">
    <cfRule type="cellIs" dxfId="4430" priority="194" stopIfTrue="1" operator="equal">
      <formula>"-"</formula>
    </cfRule>
    <cfRule type="containsText" dxfId="4429" priority="195" stopIfTrue="1" operator="containsText" text="leer">
      <formula>NOT(ISERROR(SEARCH("leer",AK73)))</formula>
    </cfRule>
  </conditionalFormatting>
  <conditionalFormatting sqref="AK73:BA73">
    <cfRule type="cellIs" dxfId="4428" priority="193" stopIfTrue="1" operator="equal">
      <formula>"-"</formula>
    </cfRule>
  </conditionalFormatting>
  <conditionalFormatting sqref="G73:L73">
    <cfRule type="cellIs" dxfId="4427" priority="191" stopIfTrue="1" operator="equal">
      <formula>"-"</formula>
    </cfRule>
    <cfRule type="containsText" dxfId="4426" priority="192" stopIfTrue="1" operator="containsText" text="leer">
      <formula>NOT(ISERROR(SEARCH("leer",G73)))</formula>
    </cfRule>
  </conditionalFormatting>
  <conditionalFormatting sqref="G73:L73">
    <cfRule type="cellIs" dxfId="4425" priority="190" stopIfTrue="1" operator="equal">
      <formula>"-"</formula>
    </cfRule>
  </conditionalFormatting>
  <conditionalFormatting sqref="G73:L73">
    <cfRule type="cellIs" dxfId="4424" priority="188" stopIfTrue="1" operator="equal">
      <formula>"-"</formula>
    </cfRule>
    <cfRule type="containsText" dxfId="4423" priority="189" stopIfTrue="1" operator="containsText" text="leer">
      <formula>NOT(ISERROR(SEARCH("leer",G73)))</formula>
    </cfRule>
  </conditionalFormatting>
  <conditionalFormatting sqref="G73:L73">
    <cfRule type="cellIs" dxfId="4422" priority="187" stopIfTrue="1" operator="equal">
      <formula>"-"</formula>
    </cfRule>
  </conditionalFormatting>
  <conditionalFormatting sqref="AK73:BA73">
    <cfRule type="cellIs" dxfId="4421" priority="185" stopIfTrue="1" operator="equal">
      <formula>"-"</formula>
    </cfRule>
    <cfRule type="containsText" dxfId="4420" priority="186" stopIfTrue="1" operator="containsText" text="leer">
      <formula>NOT(ISERROR(SEARCH("leer",AK73)))</formula>
    </cfRule>
  </conditionalFormatting>
  <conditionalFormatting sqref="AK73:BA73">
    <cfRule type="cellIs" dxfId="4419" priority="184" stopIfTrue="1" operator="equal">
      <formula>"-"</formula>
    </cfRule>
  </conditionalFormatting>
  <conditionalFormatting sqref="AK73:BA73">
    <cfRule type="cellIs" dxfId="4418" priority="182" stopIfTrue="1" operator="equal">
      <formula>"-"</formula>
    </cfRule>
    <cfRule type="containsText" dxfId="4417" priority="183" stopIfTrue="1" operator="containsText" text="leer">
      <formula>NOT(ISERROR(SEARCH("leer",AK73)))</formula>
    </cfRule>
  </conditionalFormatting>
  <conditionalFormatting sqref="AK73:BA73">
    <cfRule type="cellIs" dxfId="4416" priority="181" stopIfTrue="1" operator="equal">
      <formula>"-"</formula>
    </cfRule>
  </conditionalFormatting>
  <conditionalFormatting sqref="G72">
    <cfRule type="cellIs" dxfId="4415" priority="179" stopIfTrue="1" operator="equal">
      <formula>"-"</formula>
    </cfRule>
    <cfRule type="containsText" dxfId="4414" priority="180" stopIfTrue="1" operator="containsText" text="leer">
      <formula>NOT(ISERROR(SEARCH("leer",G72)))</formula>
    </cfRule>
  </conditionalFormatting>
  <conditionalFormatting sqref="G72">
    <cfRule type="cellIs" dxfId="4413" priority="178" stopIfTrue="1" operator="equal">
      <formula>"-"</formula>
    </cfRule>
  </conditionalFormatting>
  <conditionalFormatting sqref="G72">
    <cfRule type="cellIs" dxfId="4412" priority="176" stopIfTrue="1" operator="equal">
      <formula>"-"</formula>
    </cfRule>
    <cfRule type="containsText" dxfId="4411" priority="177" stopIfTrue="1" operator="containsText" text="leer">
      <formula>NOT(ISERROR(SEARCH("leer",G72)))</formula>
    </cfRule>
  </conditionalFormatting>
  <conditionalFormatting sqref="G72">
    <cfRule type="cellIs" dxfId="4410" priority="175" stopIfTrue="1" operator="equal">
      <formula>"-"</formula>
    </cfRule>
  </conditionalFormatting>
  <conditionalFormatting sqref="G72">
    <cfRule type="cellIs" dxfId="4409" priority="173" stopIfTrue="1" operator="equal">
      <formula>"-"</formula>
    </cfRule>
    <cfRule type="containsText" dxfId="4408" priority="174" stopIfTrue="1" operator="containsText" text="leer">
      <formula>NOT(ISERROR(SEARCH("leer",G72)))</formula>
    </cfRule>
  </conditionalFormatting>
  <conditionalFormatting sqref="G72">
    <cfRule type="cellIs" dxfId="4407" priority="172" stopIfTrue="1" operator="equal">
      <formula>"-"</formula>
    </cfRule>
  </conditionalFormatting>
  <conditionalFormatting sqref="G72">
    <cfRule type="cellIs" dxfId="4406" priority="170" stopIfTrue="1" operator="equal">
      <formula>"-"</formula>
    </cfRule>
    <cfRule type="containsText" dxfId="4405" priority="171" stopIfTrue="1" operator="containsText" text="leer">
      <formula>NOT(ISERROR(SEARCH("leer",G72)))</formula>
    </cfRule>
  </conditionalFormatting>
  <conditionalFormatting sqref="G72">
    <cfRule type="cellIs" dxfId="4404" priority="169" stopIfTrue="1" operator="equal">
      <formula>"-"</formula>
    </cfRule>
  </conditionalFormatting>
  <conditionalFormatting sqref="H72">
    <cfRule type="cellIs" dxfId="4403" priority="167" stopIfTrue="1" operator="equal">
      <formula>"-"</formula>
    </cfRule>
    <cfRule type="containsText" dxfId="4402" priority="168" stopIfTrue="1" operator="containsText" text="leer">
      <formula>NOT(ISERROR(SEARCH("leer",H72)))</formula>
    </cfRule>
  </conditionalFormatting>
  <conditionalFormatting sqref="H72">
    <cfRule type="cellIs" dxfId="4401" priority="166" stopIfTrue="1" operator="equal">
      <formula>"-"</formula>
    </cfRule>
  </conditionalFormatting>
  <conditionalFormatting sqref="H72">
    <cfRule type="cellIs" dxfId="4400" priority="164" stopIfTrue="1" operator="equal">
      <formula>"-"</formula>
    </cfRule>
    <cfRule type="containsText" dxfId="4399" priority="165" stopIfTrue="1" operator="containsText" text="leer">
      <formula>NOT(ISERROR(SEARCH("leer",H72)))</formula>
    </cfRule>
  </conditionalFormatting>
  <conditionalFormatting sqref="H72">
    <cfRule type="cellIs" dxfId="4398" priority="163" stopIfTrue="1" operator="equal">
      <formula>"-"</formula>
    </cfRule>
  </conditionalFormatting>
  <conditionalFormatting sqref="H72">
    <cfRule type="cellIs" dxfId="4397" priority="161" stopIfTrue="1" operator="equal">
      <formula>"-"</formula>
    </cfRule>
    <cfRule type="containsText" dxfId="4396" priority="162" stopIfTrue="1" operator="containsText" text="leer">
      <formula>NOT(ISERROR(SEARCH("leer",H72)))</formula>
    </cfRule>
  </conditionalFormatting>
  <conditionalFormatting sqref="H72">
    <cfRule type="cellIs" dxfId="4395" priority="160" stopIfTrue="1" operator="equal">
      <formula>"-"</formula>
    </cfRule>
  </conditionalFormatting>
  <conditionalFormatting sqref="H72">
    <cfRule type="cellIs" dxfId="4394" priority="158" stopIfTrue="1" operator="equal">
      <formula>"-"</formula>
    </cfRule>
    <cfRule type="containsText" dxfId="4393" priority="159" stopIfTrue="1" operator="containsText" text="leer">
      <formula>NOT(ISERROR(SEARCH("leer",H72)))</formula>
    </cfRule>
  </conditionalFormatting>
  <conditionalFormatting sqref="H72">
    <cfRule type="cellIs" dxfId="4392" priority="157" stopIfTrue="1" operator="equal">
      <formula>"-"</formula>
    </cfRule>
  </conditionalFormatting>
  <conditionalFormatting sqref="K6:K36">
    <cfRule type="cellIs" dxfId="4391" priority="78" stopIfTrue="1" operator="equal">
      <formula>"-"</formula>
    </cfRule>
  </conditionalFormatting>
  <conditionalFormatting sqref="K36">
    <cfRule type="cellIs" dxfId="4390" priority="77" stopIfTrue="1" operator="equal">
      <formula>"-"</formula>
    </cfRule>
  </conditionalFormatting>
  <conditionalFormatting sqref="I6:J11">
    <cfRule type="cellIs" dxfId="4389" priority="75" stopIfTrue="1" operator="equal">
      <formula>"-"</formula>
    </cfRule>
    <cfRule type="containsText" dxfId="4388" priority="76" stopIfTrue="1" operator="containsText" text="leer">
      <formula>NOT(ISERROR(SEARCH("leer",I6)))</formula>
    </cfRule>
  </conditionalFormatting>
  <conditionalFormatting sqref="J36:J52">
    <cfRule type="cellIs" dxfId="4387" priority="73" stopIfTrue="1" operator="equal">
      <formula>"-"</formula>
    </cfRule>
    <cfRule type="containsText" dxfId="4386" priority="74" stopIfTrue="1" operator="containsText" text="leer">
      <formula>NOT(ISERROR(SEARCH("leer",J36)))</formula>
    </cfRule>
  </conditionalFormatting>
  <conditionalFormatting sqref="K36:P36">
    <cfRule type="cellIs" dxfId="4385" priority="72" stopIfTrue="1" operator="equal">
      <formula>"-"</formula>
    </cfRule>
  </conditionalFormatting>
  <conditionalFormatting sqref="K36:P36">
    <cfRule type="cellIs" dxfId="4384" priority="71" stopIfTrue="1" operator="equal">
      <formula>"-"</formula>
    </cfRule>
  </conditionalFormatting>
  <conditionalFormatting sqref="I36:I52">
    <cfRule type="cellIs" dxfId="4383" priority="69" stopIfTrue="1" operator="equal">
      <formula>"-"</formula>
    </cfRule>
    <cfRule type="containsText" dxfId="4382" priority="70" stopIfTrue="1" operator="containsText" text="leer">
      <formula>NOT(ISERROR(SEARCH("leer",I36)))</formula>
    </cfRule>
  </conditionalFormatting>
  <conditionalFormatting sqref="I36:I52">
    <cfRule type="cellIs" dxfId="4381" priority="67" stopIfTrue="1" operator="equal">
      <formula>"-"</formula>
    </cfRule>
    <cfRule type="containsText" dxfId="4380" priority="68" stopIfTrue="1" operator="containsText" text="leer">
      <formula>NOT(ISERROR(SEARCH("leer",I36)))</formula>
    </cfRule>
  </conditionalFormatting>
  <conditionalFormatting sqref="I36:I52">
    <cfRule type="cellIs" dxfId="4379" priority="65" stopIfTrue="1" operator="equal">
      <formula>"-"</formula>
    </cfRule>
    <cfRule type="containsText" dxfId="4378" priority="66" stopIfTrue="1" operator="containsText" text="leer">
      <formula>NOT(ISERROR(SEARCH("leer",I36)))</formula>
    </cfRule>
  </conditionalFormatting>
  <conditionalFormatting sqref="I36:I52">
    <cfRule type="cellIs" dxfId="4377" priority="63" stopIfTrue="1" operator="equal">
      <formula>"-"</formula>
    </cfRule>
    <cfRule type="containsText" dxfId="4376" priority="64" stopIfTrue="1" operator="containsText" text="leer">
      <formula>NOT(ISERROR(SEARCH("leer",I36)))</formula>
    </cfRule>
  </conditionalFormatting>
  <conditionalFormatting sqref="I36:I52">
    <cfRule type="cellIs" dxfId="4375" priority="61" stopIfTrue="1" operator="equal">
      <formula>"-"</formula>
    </cfRule>
    <cfRule type="containsText" dxfId="4374" priority="62" stopIfTrue="1" operator="containsText" text="leer">
      <formula>NOT(ISERROR(SEARCH("leer",I36)))</formula>
    </cfRule>
  </conditionalFormatting>
  <conditionalFormatting sqref="I36:I52">
    <cfRule type="cellIs" dxfId="4373" priority="59" stopIfTrue="1" operator="equal">
      <formula>"-"</formula>
    </cfRule>
    <cfRule type="containsText" dxfId="4372" priority="60" stopIfTrue="1" operator="containsText" text="leer">
      <formula>NOT(ISERROR(SEARCH("leer",I36)))</formula>
    </cfRule>
  </conditionalFormatting>
  <conditionalFormatting sqref="J36:J52 I36:I45 I47:I52">
    <cfRule type="cellIs" dxfId="4371" priority="57" stopIfTrue="1" operator="equal">
      <formula>"-"</formula>
    </cfRule>
    <cfRule type="containsText" dxfId="4370" priority="58" stopIfTrue="1" operator="containsText" text="leer">
      <formula>NOT(ISERROR(SEARCH("leer",I36)))</formula>
    </cfRule>
  </conditionalFormatting>
  <conditionalFormatting sqref="L36:P36">
    <cfRule type="cellIs" dxfId="4369" priority="56" stopIfTrue="1" operator="equal">
      <formula>"-"</formula>
    </cfRule>
  </conditionalFormatting>
  <conditionalFormatting sqref="L36:P36">
    <cfRule type="cellIs" dxfId="4368" priority="55" stopIfTrue="1" operator="equal">
      <formula>"-"</formula>
    </cfRule>
  </conditionalFormatting>
  <conditionalFormatting sqref="K37:K52">
    <cfRule type="cellIs" dxfId="4367" priority="54" stopIfTrue="1" operator="equal">
      <formula>"-"</formula>
    </cfRule>
  </conditionalFormatting>
  <conditionalFormatting sqref="K37:K52">
    <cfRule type="cellIs" dxfId="4366" priority="53" stopIfTrue="1" operator="equal">
      <formula>"-"</formula>
    </cfRule>
  </conditionalFormatting>
  <conditionalFormatting sqref="K37:P52">
    <cfRule type="cellIs" dxfId="4365" priority="52" stopIfTrue="1" operator="equal">
      <formula>"-"</formula>
    </cfRule>
  </conditionalFormatting>
  <conditionalFormatting sqref="K37:P52">
    <cfRule type="cellIs" dxfId="4364" priority="51" stopIfTrue="1" operator="equal">
      <formula>"-"</formula>
    </cfRule>
  </conditionalFormatting>
  <conditionalFormatting sqref="L37:P52">
    <cfRule type="cellIs" dxfId="4363" priority="50" stopIfTrue="1" operator="equal">
      <formula>"-"</formula>
    </cfRule>
  </conditionalFormatting>
  <conditionalFormatting sqref="L37:P52">
    <cfRule type="cellIs" dxfId="4362" priority="49" stopIfTrue="1" operator="equal">
      <formula>"-"</formula>
    </cfRule>
  </conditionalFormatting>
  <conditionalFormatting sqref="H6:H11">
    <cfRule type="cellIs" dxfId="4361" priority="47" stopIfTrue="1" operator="equal">
      <formula>"-"</formula>
    </cfRule>
    <cfRule type="containsText" dxfId="4360" priority="48" stopIfTrue="1" operator="containsText" text="leer">
      <formula>NOT(ISERROR(SEARCH("leer",H6)))</formula>
    </cfRule>
  </conditionalFormatting>
  <conditionalFormatting sqref="H6:H11">
    <cfRule type="cellIs" dxfId="4359" priority="46" stopIfTrue="1" operator="equal">
      <formula>"-"</formula>
    </cfRule>
  </conditionalFormatting>
  <conditionalFormatting sqref="H6:H11">
    <cfRule type="cellIs" dxfId="4358" priority="44" stopIfTrue="1" operator="equal">
      <formula>"-"</formula>
    </cfRule>
    <cfRule type="containsText" dxfId="4357" priority="45" stopIfTrue="1" operator="containsText" text="leer">
      <formula>NOT(ISERROR(SEARCH("leer",H6)))</formula>
    </cfRule>
  </conditionalFormatting>
  <conditionalFormatting sqref="H6:H11">
    <cfRule type="cellIs" dxfId="4356" priority="43" stopIfTrue="1" operator="equal">
      <formula>"-"</formula>
    </cfRule>
  </conditionalFormatting>
  <conditionalFormatting sqref="H36:H52">
    <cfRule type="cellIs" dxfId="4355" priority="41" stopIfTrue="1" operator="equal">
      <formula>"-"</formula>
    </cfRule>
    <cfRule type="containsText" dxfId="4354" priority="42" stopIfTrue="1" operator="containsText" text="leer">
      <formula>NOT(ISERROR(SEARCH("leer",H36)))</formula>
    </cfRule>
  </conditionalFormatting>
  <conditionalFormatting sqref="H36:H52">
    <cfRule type="cellIs" dxfId="4353" priority="40" stopIfTrue="1" operator="equal">
      <formula>"-"</formula>
    </cfRule>
  </conditionalFormatting>
  <conditionalFormatting sqref="H36:H52">
    <cfRule type="cellIs" dxfId="4352" priority="38" stopIfTrue="1" operator="equal">
      <formula>"-"</formula>
    </cfRule>
    <cfRule type="containsText" dxfId="4351" priority="39" stopIfTrue="1" operator="containsText" text="leer">
      <formula>NOT(ISERROR(SEARCH("leer",H36)))</formula>
    </cfRule>
  </conditionalFormatting>
  <conditionalFormatting sqref="H36:H52">
    <cfRule type="cellIs" dxfId="4350" priority="37" stopIfTrue="1" operator="equal">
      <formula>"-"</formula>
    </cfRule>
  </conditionalFormatting>
  <conditionalFormatting sqref="H6:H11">
    <cfRule type="cellIs" dxfId="4349" priority="35" stopIfTrue="1" operator="equal">
      <formula>"-"</formula>
    </cfRule>
    <cfRule type="containsText" dxfId="4348" priority="36" stopIfTrue="1" operator="containsText" text="leer">
      <formula>NOT(ISERROR(SEARCH("leer",H6)))</formula>
    </cfRule>
  </conditionalFormatting>
  <conditionalFormatting sqref="H6:H11">
    <cfRule type="cellIs" dxfId="4347" priority="34" stopIfTrue="1" operator="equal">
      <formula>"-"</formula>
    </cfRule>
  </conditionalFormatting>
  <conditionalFormatting sqref="H6:H11">
    <cfRule type="cellIs" dxfId="4346" priority="32" stopIfTrue="1" operator="equal">
      <formula>"-"</formula>
    </cfRule>
    <cfRule type="containsText" dxfId="4345" priority="33" stopIfTrue="1" operator="containsText" text="leer">
      <formula>NOT(ISERROR(SEARCH("leer",H6)))</formula>
    </cfRule>
  </conditionalFormatting>
  <conditionalFormatting sqref="H6:H11">
    <cfRule type="cellIs" dxfId="4344" priority="31" stopIfTrue="1" operator="equal">
      <formula>"-"</formula>
    </cfRule>
  </conditionalFormatting>
  <conditionalFormatting sqref="H36:H52">
    <cfRule type="cellIs" dxfId="4343" priority="29" stopIfTrue="1" operator="equal">
      <formula>"-"</formula>
    </cfRule>
    <cfRule type="containsText" dxfId="4342" priority="30" stopIfTrue="1" operator="containsText" text="leer">
      <formula>NOT(ISERROR(SEARCH("leer",H36)))</formula>
    </cfRule>
  </conditionalFormatting>
  <conditionalFormatting sqref="H36:H52">
    <cfRule type="cellIs" dxfId="4341" priority="28" stopIfTrue="1" operator="equal">
      <formula>"-"</formula>
    </cfRule>
  </conditionalFormatting>
  <conditionalFormatting sqref="H36:H52">
    <cfRule type="cellIs" dxfId="4340" priority="26" stopIfTrue="1" operator="equal">
      <formula>"-"</formula>
    </cfRule>
    <cfRule type="containsText" dxfId="4339" priority="27" stopIfTrue="1" operator="containsText" text="leer">
      <formula>NOT(ISERROR(SEARCH("leer",H36)))</formula>
    </cfRule>
  </conditionalFormatting>
  <conditionalFormatting sqref="H36:H52">
    <cfRule type="cellIs" dxfId="4338" priority="25" stopIfTrue="1" operator="equal">
      <formula>"-"</formula>
    </cfRule>
  </conditionalFormatting>
  <conditionalFormatting sqref="G6">
    <cfRule type="cellIs" dxfId="4337" priority="23" stopIfTrue="1" operator="equal">
      <formula>"-"</formula>
    </cfRule>
    <cfRule type="containsText" dxfId="4336" priority="24" stopIfTrue="1" operator="containsText" text="leer">
      <formula>NOT(ISERROR(SEARCH("leer",G6)))</formula>
    </cfRule>
  </conditionalFormatting>
  <conditionalFormatting sqref="G6">
    <cfRule type="cellIs" dxfId="4335" priority="22" stopIfTrue="1" operator="equal">
      <formula>"-"</formula>
    </cfRule>
  </conditionalFormatting>
  <conditionalFormatting sqref="G6">
    <cfRule type="cellIs" dxfId="4334" priority="20" stopIfTrue="1" operator="equal">
      <formula>"-"</formula>
    </cfRule>
    <cfRule type="containsText" dxfId="4333" priority="21" stopIfTrue="1" operator="containsText" text="leer">
      <formula>NOT(ISERROR(SEARCH("leer",G6)))</formula>
    </cfRule>
  </conditionalFormatting>
  <conditionalFormatting sqref="G6">
    <cfRule type="cellIs" dxfId="4332" priority="19" stopIfTrue="1" operator="equal">
      <formula>"-"</formula>
    </cfRule>
  </conditionalFormatting>
  <conditionalFormatting sqref="G6">
    <cfRule type="cellIs" dxfId="4331" priority="17" stopIfTrue="1" operator="equal">
      <formula>"-"</formula>
    </cfRule>
    <cfRule type="containsText" dxfId="4330" priority="18" stopIfTrue="1" operator="containsText" text="leer">
      <formula>NOT(ISERROR(SEARCH("leer",G6)))</formula>
    </cfRule>
  </conditionalFormatting>
  <conditionalFormatting sqref="G6">
    <cfRule type="cellIs" dxfId="4329" priority="16" stopIfTrue="1" operator="equal">
      <formula>"-"</formula>
    </cfRule>
  </conditionalFormatting>
  <conditionalFormatting sqref="G6">
    <cfRule type="cellIs" dxfId="4328" priority="14" stopIfTrue="1" operator="equal">
      <formula>"-"</formula>
    </cfRule>
    <cfRule type="containsText" dxfId="4327" priority="15" stopIfTrue="1" operator="containsText" text="leer">
      <formula>NOT(ISERROR(SEARCH("leer",G6)))</formula>
    </cfRule>
  </conditionalFormatting>
  <conditionalFormatting sqref="G6">
    <cfRule type="cellIs" dxfId="4326" priority="13" stopIfTrue="1" operator="equal">
      <formula>"-"</formula>
    </cfRule>
  </conditionalFormatting>
  <conditionalFormatting sqref="G7">
    <cfRule type="cellIs" dxfId="4325" priority="11" stopIfTrue="1" operator="equal">
      <formula>"-"</formula>
    </cfRule>
    <cfRule type="containsText" dxfId="4324" priority="12" stopIfTrue="1" operator="containsText" text="leer">
      <formula>NOT(ISERROR(SEARCH("leer",G7)))</formula>
    </cfRule>
  </conditionalFormatting>
  <conditionalFormatting sqref="G7">
    <cfRule type="cellIs" dxfId="4323" priority="10" stopIfTrue="1" operator="equal">
      <formula>"-"</formula>
    </cfRule>
  </conditionalFormatting>
  <conditionalFormatting sqref="G7">
    <cfRule type="cellIs" dxfId="4322" priority="8" stopIfTrue="1" operator="equal">
      <formula>"-"</formula>
    </cfRule>
    <cfRule type="containsText" dxfId="4321" priority="9" stopIfTrue="1" operator="containsText" text="leer">
      <formula>NOT(ISERROR(SEARCH("leer",G7)))</formula>
    </cfRule>
  </conditionalFormatting>
  <conditionalFormatting sqref="G7">
    <cfRule type="cellIs" dxfId="4320" priority="7" stopIfTrue="1" operator="equal">
      <formula>"-"</formula>
    </cfRule>
  </conditionalFormatting>
  <conditionalFormatting sqref="G7">
    <cfRule type="cellIs" dxfId="4319" priority="5" stopIfTrue="1" operator="equal">
      <formula>"-"</formula>
    </cfRule>
    <cfRule type="containsText" dxfId="4318" priority="6" stopIfTrue="1" operator="containsText" text="leer">
      <formula>NOT(ISERROR(SEARCH("leer",G7)))</formula>
    </cfRule>
  </conditionalFormatting>
  <conditionalFormatting sqref="G7">
    <cfRule type="cellIs" dxfId="4317" priority="4" stopIfTrue="1" operator="equal">
      <formula>"-"</formula>
    </cfRule>
  </conditionalFormatting>
  <conditionalFormatting sqref="G7">
    <cfRule type="cellIs" dxfId="4316" priority="2" stopIfTrue="1" operator="equal">
      <formula>"-"</formula>
    </cfRule>
    <cfRule type="containsText" dxfId="4315" priority="3" stopIfTrue="1" operator="containsText" text="leer">
      <formula>NOT(ISERROR(SEARCH("leer",G7)))</formula>
    </cfRule>
  </conditionalFormatting>
  <conditionalFormatting sqref="G7">
    <cfRule type="cellIs" dxfId="4314" priority="1" stopIfTrue="1" operator="equal">
      <formula>"-"</formula>
    </cfRule>
  </conditionalFormatting>
  <hyperlinks>
    <hyperlink ref="A1" location="Index!A1" display="zurück"/>
  </hyperlinks>
  <pageMargins left="0.79000000000000015" right="0.79000000000000015" top="0.98" bottom="0.98" header="0.51" footer="0.51"/>
  <pageSetup paperSize="9" scale="40" orientation="portrait" r:id="rId1"/>
  <customProperties>
    <customPr name="_pios_id" r:id="rId2"/>
  </customPropertie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J123"/>
  <sheetViews>
    <sheetView showRuler="0" zoomScaleNormal="100" workbookViewId="0"/>
  </sheetViews>
  <sheetFormatPr baseColWidth="10" defaultColWidth="10.7109375" defaultRowHeight="12.75"/>
  <cols>
    <col min="1" max="1" width="32.42578125" style="5" customWidth="1"/>
    <col min="2" max="2" width="35.42578125" style="5" customWidth="1"/>
    <col min="3" max="3" width="8.85546875" style="8" bestFit="1" customWidth="1"/>
    <col min="4" max="5" width="12.28515625" style="8" customWidth="1"/>
    <col min="6" max="16" width="11.42578125" style="8" customWidth="1"/>
    <col min="17" max="16384" width="10.7109375" style="5"/>
  </cols>
  <sheetData>
    <row r="1" spans="1:17">
      <c r="A1" s="90" t="s">
        <v>953</v>
      </c>
      <c r="C1" s="5"/>
      <c r="D1" s="5"/>
      <c r="E1" s="5"/>
      <c r="F1" s="5"/>
      <c r="G1" s="5"/>
      <c r="H1" s="5"/>
      <c r="I1" s="5"/>
      <c r="J1" s="5"/>
      <c r="K1" s="5"/>
      <c r="L1" s="5"/>
      <c r="M1" s="5"/>
      <c r="N1" s="5"/>
      <c r="O1" s="5"/>
      <c r="P1" s="5"/>
    </row>
    <row r="2" spans="1:17">
      <c r="A2" s="90"/>
      <c r="C2" s="5"/>
      <c r="D2" s="5"/>
      <c r="E2" s="5"/>
      <c r="F2" s="5"/>
      <c r="G2" s="5"/>
      <c r="H2" s="5"/>
      <c r="I2" s="5"/>
      <c r="J2" s="5"/>
      <c r="K2" s="5"/>
      <c r="L2" s="5"/>
      <c r="M2" s="5"/>
      <c r="N2" s="5"/>
      <c r="O2" s="5"/>
      <c r="P2" s="5"/>
    </row>
    <row r="3" spans="1:17">
      <c r="A3" s="4" t="s">
        <v>954</v>
      </c>
      <c r="C3" s="5" t="s">
        <v>955</v>
      </c>
      <c r="D3" s="5" t="s">
        <v>956</v>
      </c>
      <c r="E3" s="22">
        <v>2004</v>
      </c>
      <c r="F3" s="4">
        <v>2005</v>
      </c>
      <c r="G3" s="4">
        <v>2006</v>
      </c>
      <c r="H3" s="4">
        <v>2007</v>
      </c>
      <c r="I3" s="4">
        <v>2008</v>
      </c>
      <c r="J3" s="4">
        <v>2009</v>
      </c>
      <c r="K3" s="4">
        <v>2010</v>
      </c>
      <c r="L3" s="4">
        <v>2011</v>
      </c>
      <c r="M3" s="4">
        <v>2012</v>
      </c>
      <c r="N3" s="4">
        <v>2013</v>
      </c>
      <c r="O3" s="4">
        <v>2014</v>
      </c>
      <c r="P3" s="4">
        <v>2015</v>
      </c>
      <c r="Q3" s="353">
        <v>2016</v>
      </c>
    </row>
    <row r="4" spans="1:17">
      <c r="F4" s="4"/>
      <c r="G4" s="4"/>
      <c r="H4" s="4"/>
      <c r="I4" s="4"/>
      <c r="J4" s="4"/>
      <c r="Q4" s="351"/>
    </row>
    <row r="5" spans="1:17">
      <c r="A5" s="5" t="s">
        <v>957</v>
      </c>
      <c r="B5" s="5" t="s">
        <v>958</v>
      </c>
      <c r="C5" s="8" t="s">
        <v>959</v>
      </c>
      <c r="D5" s="8" t="s">
        <v>960</v>
      </c>
      <c r="E5" s="419">
        <v>4628</v>
      </c>
      <c r="F5" s="419">
        <v>3643</v>
      </c>
      <c r="G5" s="419">
        <v>3954</v>
      </c>
      <c r="H5" s="419">
        <v>4261</v>
      </c>
      <c r="I5" s="419">
        <v>4823</v>
      </c>
      <c r="J5" s="420">
        <v>3605</v>
      </c>
      <c r="K5" s="252">
        <v>3368</v>
      </c>
      <c r="L5" s="162">
        <v>3648</v>
      </c>
      <c r="M5" s="249">
        <v>3557</v>
      </c>
      <c r="N5" s="8">
        <v>3789</v>
      </c>
      <c r="O5" s="8">
        <v>3514</v>
      </c>
      <c r="P5" s="8">
        <f>SUM(P6:P10,P13)</f>
        <v>3564</v>
      </c>
      <c r="Q5" s="351">
        <v>3412</v>
      </c>
    </row>
    <row r="6" spans="1:17">
      <c r="A6" s="155" t="s">
        <v>961</v>
      </c>
      <c r="B6" s="5" t="s">
        <v>962</v>
      </c>
      <c r="C6" s="8" t="s">
        <v>963</v>
      </c>
      <c r="D6" s="8" t="s">
        <v>964</v>
      </c>
      <c r="E6" s="419">
        <v>1884</v>
      </c>
      <c r="F6" s="419">
        <v>1703</v>
      </c>
      <c r="G6" s="419">
        <v>1630</v>
      </c>
      <c r="H6" s="419">
        <v>2045</v>
      </c>
      <c r="I6" s="419">
        <v>2289</v>
      </c>
      <c r="J6" s="420">
        <v>1376</v>
      </c>
      <c r="K6" s="252">
        <v>1476</v>
      </c>
      <c r="L6" s="162">
        <v>1670</v>
      </c>
      <c r="M6" s="249">
        <v>1548</v>
      </c>
      <c r="N6" s="8">
        <v>1567</v>
      </c>
      <c r="O6" s="8">
        <v>1628</v>
      </c>
      <c r="P6" s="8">
        <v>1502</v>
      </c>
      <c r="Q6" s="351">
        <v>1609</v>
      </c>
    </row>
    <row r="7" spans="1:17">
      <c r="A7" s="15" t="s">
        <v>965</v>
      </c>
      <c r="B7" s="5" t="s">
        <v>966</v>
      </c>
      <c r="C7" s="8" t="s">
        <v>967</v>
      </c>
      <c r="D7" s="8" t="s">
        <v>968</v>
      </c>
      <c r="E7" s="419">
        <v>1136</v>
      </c>
      <c r="F7" s="419">
        <v>876</v>
      </c>
      <c r="G7" s="419">
        <v>1471</v>
      </c>
      <c r="H7" s="419">
        <v>892</v>
      </c>
      <c r="I7" s="419">
        <v>1007</v>
      </c>
      <c r="J7" s="420">
        <v>838</v>
      </c>
      <c r="K7" s="252">
        <v>793</v>
      </c>
      <c r="L7" s="162">
        <v>1055</v>
      </c>
      <c r="M7" s="249">
        <v>918</v>
      </c>
      <c r="N7" s="8">
        <v>1216</v>
      </c>
      <c r="O7" s="282">
        <v>900</v>
      </c>
      <c r="P7" s="282">
        <v>1099</v>
      </c>
      <c r="Q7" s="351">
        <v>800</v>
      </c>
    </row>
    <row r="8" spans="1:17">
      <c r="A8" s="155" t="s">
        <v>969</v>
      </c>
      <c r="B8" s="5" t="s">
        <v>970</v>
      </c>
      <c r="C8" s="8" t="s">
        <v>971</v>
      </c>
      <c r="D8" s="8" t="s">
        <v>972</v>
      </c>
      <c r="E8" s="419">
        <v>233</v>
      </c>
      <c r="F8" s="419">
        <v>218</v>
      </c>
      <c r="G8" s="419">
        <v>217</v>
      </c>
      <c r="H8" s="419">
        <v>197</v>
      </c>
      <c r="I8" s="419">
        <v>265</v>
      </c>
      <c r="J8" s="420">
        <v>414</v>
      </c>
      <c r="K8" s="252">
        <v>325</v>
      </c>
      <c r="L8" s="162">
        <v>237</v>
      </c>
      <c r="M8" s="249">
        <v>232</v>
      </c>
      <c r="N8" s="249">
        <v>255</v>
      </c>
      <c r="O8" s="8">
        <v>249</v>
      </c>
      <c r="P8" s="8">
        <v>243</v>
      </c>
      <c r="Q8" s="351">
        <v>247</v>
      </c>
    </row>
    <row r="9" spans="1:17">
      <c r="A9" s="15" t="s">
        <v>973</v>
      </c>
      <c r="B9" s="5" t="s">
        <v>974</v>
      </c>
      <c r="C9" s="8" t="s">
        <v>975</v>
      </c>
      <c r="D9" s="8" t="s">
        <v>976</v>
      </c>
      <c r="E9" s="419">
        <v>724</v>
      </c>
      <c r="F9" s="419">
        <v>324</v>
      </c>
      <c r="G9" s="419">
        <v>266</v>
      </c>
      <c r="H9" s="419">
        <v>797</v>
      </c>
      <c r="I9" s="419">
        <v>975</v>
      </c>
      <c r="J9" s="420">
        <v>645</v>
      </c>
      <c r="K9" s="252">
        <v>439</v>
      </c>
      <c r="L9" s="162">
        <v>349</v>
      </c>
      <c r="M9" s="249">
        <v>271</v>
      </c>
      <c r="N9" s="8">
        <v>298</v>
      </c>
      <c r="O9" s="8">
        <v>240</v>
      </c>
      <c r="P9" s="8">
        <v>364</v>
      </c>
      <c r="Q9" s="351">
        <v>313</v>
      </c>
    </row>
    <row r="10" spans="1:17">
      <c r="A10" s="15" t="s">
        <v>977</v>
      </c>
      <c r="B10" s="5" t="s">
        <v>978</v>
      </c>
      <c r="C10" s="8" t="s">
        <v>979</v>
      </c>
      <c r="D10" s="8" t="s">
        <v>980</v>
      </c>
      <c r="E10" s="419">
        <v>597</v>
      </c>
      <c r="F10" s="419">
        <v>470</v>
      </c>
      <c r="G10" s="419">
        <v>299</v>
      </c>
      <c r="H10" s="419">
        <v>273</v>
      </c>
      <c r="I10" s="419">
        <v>235</v>
      </c>
      <c r="J10" s="420">
        <v>263</v>
      </c>
      <c r="K10" s="252">
        <v>293</v>
      </c>
      <c r="L10" s="162">
        <v>289</v>
      </c>
      <c r="M10" s="249">
        <v>538</v>
      </c>
      <c r="N10" s="8">
        <v>414</v>
      </c>
      <c r="O10" s="8">
        <v>441</v>
      </c>
      <c r="P10" s="8">
        <v>315</v>
      </c>
      <c r="Q10" s="351">
        <v>404</v>
      </c>
    </row>
    <row r="11" spans="1:17">
      <c r="A11" s="23" t="s">
        <v>981</v>
      </c>
      <c r="B11" s="5" t="s">
        <v>982</v>
      </c>
      <c r="C11" s="8" t="s">
        <v>983</v>
      </c>
      <c r="D11" s="8" t="s">
        <v>984</v>
      </c>
      <c r="E11" s="419">
        <v>173</v>
      </c>
      <c r="F11" s="419">
        <v>172</v>
      </c>
      <c r="G11" s="419">
        <v>86</v>
      </c>
      <c r="H11" s="419">
        <v>110</v>
      </c>
      <c r="I11" s="419">
        <v>97</v>
      </c>
      <c r="J11" s="420">
        <v>99</v>
      </c>
      <c r="K11" s="252">
        <v>116</v>
      </c>
      <c r="L11" s="162">
        <v>95</v>
      </c>
      <c r="M11" s="249">
        <v>315</v>
      </c>
      <c r="N11" s="8">
        <v>180</v>
      </c>
      <c r="O11" s="8">
        <v>168</v>
      </c>
      <c r="P11" s="8">
        <v>78</v>
      </c>
      <c r="Q11" s="351">
        <v>84</v>
      </c>
    </row>
    <row r="12" spans="1:17">
      <c r="A12" s="23" t="s">
        <v>985</v>
      </c>
      <c r="B12" s="5" t="s">
        <v>986</v>
      </c>
      <c r="C12" s="8" t="s">
        <v>987</v>
      </c>
      <c r="D12" s="8" t="s">
        <v>988</v>
      </c>
      <c r="E12" s="419">
        <v>424</v>
      </c>
      <c r="F12" s="419">
        <v>298</v>
      </c>
      <c r="G12" s="419">
        <v>213</v>
      </c>
      <c r="H12" s="419">
        <v>163</v>
      </c>
      <c r="I12" s="419">
        <v>138</v>
      </c>
      <c r="J12" s="420">
        <v>164</v>
      </c>
      <c r="K12" s="252">
        <v>177</v>
      </c>
      <c r="L12" s="162">
        <v>194</v>
      </c>
      <c r="M12" s="249">
        <v>223</v>
      </c>
      <c r="N12" s="8">
        <v>234</v>
      </c>
      <c r="O12" s="8">
        <v>269</v>
      </c>
      <c r="P12" s="8">
        <v>237</v>
      </c>
      <c r="Q12" s="351">
        <v>320</v>
      </c>
    </row>
    <row r="13" spans="1:17">
      <c r="A13" s="15" t="s">
        <v>989</v>
      </c>
      <c r="B13" s="5" t="s">
        <v>990</v>
      </c>
      <c r="C13" s="8" t="s">
        <v>991</v>
      </c>
      <c r="D13" s="8" t="s">
        <v>992</v>
      </c>
      <c r="E13" s="419">
        <v>54</v>
      </c>
      <c r="F13" s="419">
        <v>52</v>
      </c>
      <c r="G13" s="419">
        <v>71</v>
      </c>
      <c r="H13" s="419">
        <v>57</v>
      </c>
      <c r="I13" s="419">
        <v>52</v>
      </c>
      <c r="J13" s="420">
        <v>69</v>
      </c>
      <c r="K13" s="252">
        <v>42</v>
      </c>
      <c r="L13" s="162">
        <v>48</v>
      </c>
      <c r="M13" s="249">
        <v>50</v>
      </c>
      <c r="N13" s="8">
        <v>39</v>
      </c>
      <c r="O13" s="8">
        <v>60</v>
      </c>
      <c r="P13" s="8">
        <v>41</v>
      </c>
      <c r="Q13" s="351">
        <v>39</v>
      </c>
    </row>
    <row r="14" spans="1:17" ht="25.5">
      <c r="A14" s="5" t="s">
        <v>993</v>
      </c>
      <c r="B14" s="12" t="s">
        <v>994</v>
      </c>
      <c r="C14" s="185" t="s">
        <v>995</v>
      </c>
      <c r="D14" s="8" t="s">
        <v>996</v>
      </c>
      <c r="E14" s="421">
        <v>9.4388011238612908</v>
      </c>
      <c r="F14" s="421">
        <v>7.774066850134929</v>
      </c>
      <c r="G14" s="421">
        <v>8.703731587200739</v>
      </c>
      <c r="H14" s="421">
        <v>9.7153999950633132</v>
      </c>
      <c r="I14" s="421">
        <v>11.441971492620675</v>
      </c>
      <c r="J14" s="421">
        <v>8.4414649614616888</v>
      </c>
      <c r="K14" s="67">
        <v>8.8000000000000007</v>
      </c>
      <c r="L14" s="67">
        <v>9.4</v>
      </c>
      <c r="M14" s="228">
        <v>9.5</v>
      </c>
      <c r="N14" s="25">
        <v>9.85</v>
      </c>
      <c r="O14" s="25">
        <v>9.26</v>
      </c>
      <c r="P14" s="25">
        <v>9.15</v>
      </c>
      <c r="Q14" s="392">
        <v>8.68</v>
      </c>
    </row>
    <row r="15" spans="1:17">
      <c r="E15" s="67"/>
      <c r="F15" s="67"/>
      <c r="G15" s="67"/>
      <c r="H15" s="129"/>
      <c r="I15" s="67"/>
      <c r="J15" s="67"/>
      <c r="M15" s="74"/>
      <c r="Q15" s="351"/>
    </row>
    <row r="16" spans="1:17" ht="25.5">
      <c r="A16" s="27" t="s">
        <v>997</v>
      </c>
      <c r="B16" s="12" t="s">
        <v>998</v>
      </c>
      <c r="C16" s="8" t="s">
        <v>999</v>
      </c>
      <c r="D16" s="8" t="s">
        <v>1000</v>
      </c>
      <c r="E16" s="67">
        <v>3.8</v>
      </c>
      <c r="F16" s="67">
        <v>3.6</v>
      </c>
      <c r="G16" s="67">
        <v>3.6</v>
      </c>
      <c r="H16" s="129">
        <v>4.7</v>
      </c>
      <c r="I16" s="67">
        <v>5.3</v>
      </c>
      <c r="J16" s="67">
        <v>3.1</v>
      </c>
      <c r="K16" s="67">
        <v>3.5</v>
      </c>
      <c r="L16" s="87">
        <v>3.9</v>
      </c>
      <c r="M16" s="228">
        <v>3.7</v>
      </c>
      <c r="N16" s="25">
        <v>3.58</v>
      </c>
      <c r="O16" s="25">
        <v>4.05</v>
      </c>
      <c r="P16" s="25">
        <v>3.78</v>
      </c>
      <c r="Q16" s="392">
        <v>3.99</v>
      </c>
    </row>
    <row r="17" spans="1:17">
      <c r="A17" s="27"/>
      <c r="C17" s="22"/>
      <c r="E17" s="67"/>
      <c r="F17" s="67"/>
      <c r="G17" s="67"/>
      <c r="H17" s="129"/>
      <c r="I17" s="67"/>
      <c r="J17" s="67"/>
      <c r="K17" s="22"/>
      <c r="L17" s="22"/>
      <c r="Q17" s="351"/>
    </row>
    <row r="18" spans="1:17">
      <c r="A18" s="14" t="s">
        <v>1001</v>
      </c>
      <c r="B18" s="14" t="s">
        <v>1002</v>
      </c>
      <c r="C18" s="17" t="s">
        <v>1003</v>
      </c>
      <c r="D18" s="8" t="s">
        <v>1004</v>
      </c>
      <c r="E18" s="67">
        <v>1512</v>
      </c>
      <c r="F18" s="133">
        <v>2314</v>
      </c>
      <c r="G18" s="133">
        <v>1797</v>
      </c>
      <c r="H18" s="67">
        <v>2603</v>
      </c>
      <c r="I18" s="67">
        <v>4121</v>
      </c>
      <c r="J18" s="67">
        <v>2002</v>
      </c>
      <c r="K18" s="67">
        <v>2151</v>
      </c>
      <c r="L18" s="67">
        <v>2711</v>
      </c>
      <c r="M18" s="8">
        <v>2146</v>
      </c>
      <c r="N18" s="8">
        <v>2432</v>
      </c>
      <c r="O18" s="8">
        <v>2319</v>
      </c>
      <c r="P18" s="8">
        <v>2404</v>
      </c>
      <c r="Q18" s="351">
        <v>2220</v>
      </c>
    </row>
    <row r="19" spans="1:17">
      <c r="A19" s="223" t="s">
        <v>1005</v>
      </c>
      <c r="B19" s="297" t="s">
        <v>1006</v>
      </c>
      <c r="C19" s="17" t="s">
        <v>1007</v>
      </c>
      <c r="D19" s="8" t="s">
        <v>1008</v>
      </c>
      <c r="E19" s="67">
        <v>812</v>
      </c>
      <c r="F19" s="133">
        <v>1049</v>
      </c>
      <c r="G19" s="133">
        <v>852</v>
      </c>
      <c r="H19" s="67">
        <v>1287</v>
      </c>
      <c r="I19" s="133">
        <v>1920</v>
      </c>
      <c r="J19" s="67">
        <v>850</v>
      </c>
      <c r="K19" s="67">
        <v>922</v>
      </c>
      <c r="L19" s="67">
        <v>1063</v>
      </c>
      <c r="M19" s="8">
        <v>861</v>
      </c>
      <c r="N19" s="8">
        <v>917</v>
      </c>
      <c r="O19" s="8">
        <v>977</v>
      </c>
      <c r="P19" s="8">
        <v>1021</v>
      </c>
      <c r="Q19" s="351">
        <v>921</v>
      </c>
    </row>
    <row r="20" spans="1:17">
      <c r="A20" s="223" t="s">
        <v>1009</v>
      </c>
      <c r="B20" s="218" t="s">
        <v>1010</v>
      </c>
      <c r="C20" s="17" t="s">
        <v>1011</v>
      </c>
      <c r="D20" s="8" t="s">
        <v>1012</v>
      </c>
      <c r="E20" s="67">
        <v>235</v>
      </c>
      <c r="F20" s="133">
        <v>371</v>
      </c>
      <c r="G20" s="133">
        <v>262</v>
      </c>
      <c r="H20" s="67">
        <v>323</v>
      </c>
      <c r="I20" s="67">
        <v>616</v>
      </c>
      <c r="J20" s="67">
        <v>416</v>
      </c>
      <c r="K20" s="67">
        <v>404</v>
      </c>
      <c r="L20" s="67">
        <v>485</v>
      </c>
      <c r="M20" s="8">
        <v>396</v>
      </c>
      <c r="N20" s="8">
        <v>415</v>
      </c>
      <c r="O20" s="8">
        <v>496</v>
      </c>
      <c r="P20" s="8">
        <v>475</v>
      </c>
      <c r="Q20" s="351">
        <v>395</v>
      </c>
    </row>
    <row r="21" spans="1:17">
      <c r="A21" s="223" t="s">
        <v>1013</v>
      </c>
      <c r="B21" s="14" t="s">
        <v>1014</v>
      </c>
      <c r="C21" s="17" t="s">
        <v>1015</v>
      </c>
      <c r="D21" s="8" t="s">
        <v>1016</v>
      </c>
      <c r="E21" s="67">
        <v>476</v>
      </c>
      <c r="F21" s="133">
        <v>563</v>
      </c>
      <c r="G21" s="133">
        <v>498</v>
      </c>
      <c r="H21" s="67">
        <v>700</v>
      </c>
      <c r="I21" s="67">
        <v>976</v>
      </c>
      <c r="J21" s="67">
        <v>367</v>
      </c>
      <c r="K21" s="67">
        <v>444</v>
      </c>
      <c r="L21" s="67">
        <v>512</v>
      </c>
      <c r="M21" s="8">
        <v>405</v>
      </c>
      <c r="N21" s="8">
        <v>440</v>
      </c>
      <c r="O21" s="8">
        <v>399</v>
      </c>
      <c r="P21" s="8">
        <v>470</v>
      </c>
      <c r="Q21" s="351">
        <v>444</v>
      </c>
    </row>
    <row r="22" spans="1:17">
      <c r="A22" s="14" t="s">
        <v>1017</v>
      </c>
      <c r="B22" s="14" t="s">
        <v>1018</v>
      </c>
      <c r="C22" s="17" t="s">
        <v>1019</v>
      </c>
      <c r="D22" s="8" t="s">
        <v>1020</v>
      </c>
      <c r="E22" s="67">
        <v>101</v>
      </c>
      <c r="F22" s="133">
        <v>115</v>
      </c>
      <c r="G22" s="133">
        <v>92</v>
      </c>
      <c r="H22" s="67">
        <v>264</v>
      </c>
      <c r="I22" s="67">
        <v>328</v>
      </c>
      <c r="J22" s="67">
        <v>67</v>
      </c>
      <c r="K22" s="67">
        <v>74</v>
      </c>
      <c r="L22" s="67">
        <v>66</v>
      </c>
      <c r="M22" s="8">
        <v>60</v>
      </c>
      <c r="N22" s="8">
        <v>62</v>
      </c>
      <c r="O22" s="8">
        <v>82</v>
      </c>
      <c r="P22" s="8">
        <v>76</v>
      </c>
      <c r="Q22" s="351">
        <v>82</v>
      </c>
    </row>
    <row r="23" spans="1:17">
      <c r="A23" s="14" t="s">
        <v>1021</v>
      </c>
      <c r="B23" s="14" t="s">
        <v>1022</v>
      </c>
      <c r="C23" s="17" t="s">
        <v>1023</v>
      </c>
      <c r="D23" s="8" t="s">
        <v>1024</v>
      </c>
      <c r="E23" s="67">
        <v>700</v>
      </c>
      <c r="F23" s="133">
        <v>1265</v>
      </c>
      <c r="G23" s="133">
        <v>945</v>
      </c>
      <c r="H23" s="67">
        <v>1316</v>
      </c>
      <c r="I23" s="67">
        <v>2201</v>
      </c>
      <c r="J23" s="67">
        <v>1152</v>
      </c>
      <c r="K23" s="67">
        <v>1229</v>
      </c>
      <c r="L23" s="67">
        <v>1648</v>
      </c>
      <c r="M23" s="8">
        <v>1285</v>
      </c>
      <c r="N23" s="8">
        <v>1515</v>
      </c>
      <c r="O23" s="8">
        <v>1342</v>
      </c>
      <c r="P23" s="8">
        <v>1383</v>
      </c>
      <c r="Q23" s="351">
        <v>1299</v>
      </c>
    </row>
    <row r="24" spans="1:17">
      <c r="A24" s="14" t="s">
        <v>1025</v>
      </c>
      <c r="B24" s="14" t="s">
        <v>1026</v>
      </c>
      <c r="C24" s="17" t="s">
        <v>1027</v>
      </c>
      <c r="D24" s="8" t="s">
        <v>1028</v>
      </c>
      <c r="E24" s="67">
        <v>261</v>
      </c>
      <c r="F24" s="133">
        <v>340</v>
      </c>
      <c r="G24" s="133">
        <v>306</v>
      </c>
      <c r="H24" s="67">
        <v>399</v>
      </c>
      <c r="I24" s="67">
        <v>760</v>
      </c>
      <c r="J24" s="67">
        <v>437</v>
      </c>
      <c r="K24" s="67">
        <v>512</v>
      </c>
      <c r="L24" s="67">
        <v>655</v>
      </c>
      <c r="M24" s="8">
        <v>563</v>
      </c>
      <c r="N24" s="8">
        <v>635</v>
      </c>
      <c r="O24" s="8">
        <v>543</v>
      </c>
      <c r="P24" s="8">
        <v>564</v>
      </c>
      <c r="Q24" s="351">
        <v>551</v>
      </c>
    </row>
    <row r="25" spans="1:17">
      <c r="A25" s="5" t="s">
        <v>1029</v>
      </c>
      <c r="B25" s="5" t="s">
        <v>1030</v>
      </c>
      <c r="C25" s="8" t="s">
        <v>1031</v>
      </c>
      <c r="D25" s="8" t="s">
        <v>1032</v>
      </c>
      <c r="E25" s="8">
        <v>341</v>
      </c>
      <c r="F25" s="8">
        <v>709</v>
      </c>
      <c r="G25" s="8">
        <v>546</v>
      </c>
      <c r="H25" s="8">
        <v>702</v>
      </c>
      <c r="I25" s="8">
        <v>1132</v>
      </c>
      <c r="J25" s="8">
        <v>593</v>
      </c>
      <c r="K25" s="8">
        <v>592</v>
      </c>
      <c r="L25" s="8">
        <v>804</v>
      </c>
      <c r="M25" s="8">
        <v>607</v>
      </c>
      <c r="N25" s="8">
        <v>712</v>
      </c>
      <c r="O25" s="8">
        <v>634</v>
      </c>
      <c r="P25" s="8">
        <v>666</v>
      </c>
      <c r="Q25" s="351">
        <v>602</v>
      </c>
    </row>
    <row r="26" spans="1:17">
      <c r="A26" s="5" t="s">
        <v>1033</v>
      </c>
      <c r="B26" s="5" t="s">
        <v>1034</v>
      </c>
      <c r="C26" s="8" t="s">
        <v>1035</v>
      </c>
      <c r="D26" s="8" t="s">
        <v>1036</v>
      </c>
      <c r="E26" s="8">
        <v>98</v>
      </c>
      <c r="F26" s="8">
        <v>216</v>
      </c>
      <c r="G26" s="8">
        <v>93</v>
      </c>
      <c r="H26" s="8">
        <v>215</v>
      </c>
      <c r="I26" s="8">
        <v>309</v>
      </c>
      <c r="J26" s="8">
        <v>122</v>
      </c>
      <c r="K26" s="8">
        <v>125</v>
      </c>
      <c r="L26" s="8">
        <v>189</v>
      </c>
      <c r="M26" s="8">
        <v>115</v>
      </c>
      <c r="N26" s="8">
        <v>168</v>
      </c>
      <c r="O26" s="8">
        <v>165</v>
      </c>
      <c r="P26" s="8">
        <v>153</v>
      </c>
      <c r="Q26" s="351">
        <v>146</v>
      </c>
    </row>
    <row r="27" spans="1:17">
      <c r="A27" s="5" t="s">
        <v>1037</v>
      </c>
      <c r="B27" s="5" t="s">
        <v>1038</v>
      </c>
      <c r="C27" s="8" t="s">
        <v>1039</v>
      </c>
      <c r="D27" s="8" t="s">
        <v>1040</v>
      </c>
      <c r="E27" s="8">
        <v>1884</v>
      </c>
      <c r="F27" s="8">
        <v>1703</v>
      </c>
      <c r="G27" s="8">
        <v>1630</v>
      </c>
      <c r="H27" s="8">
        <v>2045</v>
      </c>
      <c r="I27" s="8">
        <v>2289</v>
      </c>
      <c r="J27" s="8">
        <v>1376</v>
      </c>
      <c r="K27" s="8">
        <v>1476</v>
      </c>
      <c r="L27" s="8">
        <v>1670</v>
      </c>
      <c r="M27" s="8">
        <v>1548</v>
      </c>
      <c r="N27" s="8">
        <v>1567</v>
      </c>
      <c r="O27" s="8">
        <v>1628</v>
      </c>
      <c r="P27" s="8">
        <v>1502</v>
      </c>
      <c r="Q27" s="351">
        <v>1609</v>
      </c>
    </row>
    <row r="28" spans="1:17">
      <c r="A28" s="5" t="s">
        <v>1041</v>
      </c>
      <c r="B28" s="5" t="s">
        <v>1042</v>
      </c>
      <c r="C28" s="8" t="s">
        <v>1043</v>
      </c>
      <c r="D28" s="8" t="s">
        <v>1044</v>
      </c>
      <c r="E28" s="8">
        <v>1130</v>
      </c>
      <c r="F28" s="8">
        <v>999</v>
      </c>
      <c r="G28" s="8">
        <v>944</v>
      </c>
      <c r="H28" s="8">
        <v>1166</v>
      </c>
      <c r="I28" s="8">
        <v>1296</v>
      </c>
      <c r="J28" s="8">
        <v>804</v>
      </c>
      <c r="K28" s="8">
        <v>774</v>
      </c>
      <c r="L28" s="8">
        <v>901</v>
      </c>
      <c r="M28" s="8">
        <v>798</v>
      </c>
      <c r="N28" s="8">
        <v>804</v>
      </c>
      <c r="O28" s="8">
        <v>880</v>
      </c>
      <c r="P28" s="8">
        <v>815</v>
      </c>
      <c r="Q28" s="351">
        <v>841</v>
      </c>
    </row>
    <row r="29" spans="1:17">
      <c r="A29" s="5" t="s">
        <v>1045</v>
      </c>
      <c r="B29" s="5" t="s">
        <v>1046</v>
      </c>
      <c r="C29" s="8" t="s">
        <v>1047</v>
      </c>
      <c r="D29" s="8" t="s">
        <v>1048</v>
      </c>
      <c r="E29" s="8">
        <v>261</v>
      </c>
      <c r="F29" s="8">
        <v>199</v>
      </c>
      <c r="G29" s="8">
        <v>205</v>
      </c>
      <c r="H29" s="8">
        <v>262</v>
      </c>
      <c r="I29" s="8">
        <v>267</v>
      </c>
      <c r="J29" s="8">
        <v>174</v>
      </c>
      <c r="K29" s="8">
        <v>204</v>
      </c>
      <c r="L29" s="8">
        <v>275</v>
      </c>
      <c r="M29" s="8">
        <v>240</v>
      </c>
      <c r="N29" s="8">
        <v>279</v>
      </c>
      <c r="O29" s="8">
        <v>311</v>
      </c>
      <c r="P29" s="8">
        <v>280</v>
      </c>
      <c r="Q29" s="351">
        <v>297</v>
      </c>
    </row>
    <row r="30" spans="1:17">
      <c r="A30" s="5" t="s">
        <v>1049</v>
      </c>
      <c r="B30" s="5" t="s">
        <v>1050</v>
      </c>
      <c r="C30" s="8" t="s">
        <v>1051</v>
      </c>
      <c r="D30" s="8" t="s">
        <v>1052</v>
      </c>
      <c r="E30" s="8">
        <v>689</v>
      </c>
      <c r="F30" s="8">
        <v>613</v>
      </c>
      <c r="G30" s="8">
        <v>577</v>
      </c>
      <c r="H30" s="8">
        <v>698</v>
      </c>
      <c r="I30" s="8">
        <v>774</v>
      </c>
      <c r="J30" s="8">
        <v>475</v>
      </c>
      <c r="K30" s="8">
        <v>419</v>
      </c>
      <c r="L30" s="8">
        <v>488</v>
      </c>
      <c r="M30" s="8">
        <v>426</v>
      </c>
      <c r="N30" s="8">
        <v>395</v>
      </c>
      <c r="O30" s="8">
        <v>442</v>
      </c>
      <c r="P30" s="8">
        <v>403</v>
      </c>
      <c r="Q30" s="351">
        <v>417</v>
      </c>
    </row>
    <row r="31" spans="1:17">
      <c r="A31" s="5" t="s">
        <v>1053</v>
      </c>
      <c r="B31" s="5" t="s">
        <v>1054</v>
      </c>
      <c r="C31" s="8" t="s">
        <v>1055</v>
      </c>
      <c r="D31" s="8" t="s">
        <v>1056</v>
      </c>
      <c r="E31" s="8">
        <v>180</v>
      </c>
      <c r="F31" s="8">
        <v>187</v>
      </c>
      <c r="G31" s="8">
        <v>162</v>
      </c>
      <c r="H31" s="8">
        <v>206</v>
      </c>
      <c r="I31" s="8">
        <v>255</v>
      </c>
      <c r="J31" s="8">
        <v>155</v>
      </c>
      <c r="K31" s="8">
        <v>151</v>
      </c>
      <c r="L31" s="8">
        <v>138</v>
      </c>
      <c r="M31" s="8">
        <v>132</v>
      </c>
      <c r="N31" s="8">
        <v>130</v>
      </c>
      <c r="O31" s="8">
        <v>127</v>
      </c>
      <c r="P31" s="8">
        <v>132</v>
      </c>
      <c r="Q31" s="351">
        <v>127</v>
      </c>
    </row>
    <row r="32" spans="1:17">
      <c r="A32" s="5" t="s">
        <v>1057</v>
      </c>
      <c r="B32" s="5" t="s">
        <v>1058</v>
      </c>
      <c r="C32" s="8" t="s">
        <v>1059</v>
      </c>
      <c r="D32" s="8" t="s">
        <v>1060</v>
      </c>
      <c r="E32" s="8">
        <v>754</v>
      </c>
      <c r="F32" s="8">
        <v>704</v>
      </c>
      <c r="G32" s="8">
        <v>686</v>
      </c>
      <c r="H32" s="8">
        <v>879</v>
      </c>
      <c r="I32" s="8">
        <v>993</v>
      </c>
      <c r="J32" s="8">
        <v>572</v>
      </c>
      <c r="K32" s="8">
        <v>702</v>
      </c>
      <c r="L32" s="8">
        <v>769</v>
      </c>
      <c r="M32" s="8">
        <v>750</v>
      </c>
      <c r="N32" s="8">
        <v>763</v>
      </c>
      <c r="O32" s="8">
        <v>748</v>
      </c>
      <c r="P32" s="8">
        <v>687</v>
      </c>
      <c r="Q32" s="351">
        <v>768</v>
      </c>
    </row>
    <row r="33" spans="1:17">
      <c r="A33" s="5" t="s">
        <v>1061</v>
      </c>
      <c r="B33" s="5" t="s">
        <v>1062</v>
      </c>
      <c r="C33" s="8" t="s">
        <v>1063</v>
      </c>
      <c r="D33" s="8" t="s">
        <v>1064</v>
      </c>
      <c r="E33" s="8">
        <v>246</v>
      </c>
      <c r="F33" s="8">
        <v>178</v>
      </c>
      <c r="G33" s="8">
        <v>177</v>
      </c>
      <c r="H33" s="8">
        <v>241</v>
      </c>
      <c r="I33" s="8">
        <v>257</v>
      </c>
      <c r="J33" s="8">
        <v>170</v>
      </c>
      <c r="K33" s="8">
        <v>199</v>
      </c>
      <c r="L33" s="8">
        <v>254</v>
      </c>
      <c r="M33" s="8">
        <v>230</v>
      </c>
      <c r="N33" s="8">
        <v>270</v>
      </c>
      <c r="O33" s="8">
        <v>291</v>
      </c>
      <c r="P33" s="8">
        <v>232</v>
      </c>
      <c r="Q33" s="351">
        <v>287</v>
      </c>
    </row>
    <row r="34" spans="1:17">
      <c r="A34" s="5" t="s">
        <v>1065</v>
      </c>
      <c r="B34" s="5" t="s">
        <v>1066</v>
      </c>
      <c r="C34" s="8" t="s">
        <v>1067</v>
      </c>
      <c r="D34" s="8" t="s">
        <v>1068</v>
      </c>
      <c r="E34" s="8">
        <v>441</v>
      </c>
      <c r="F34" s="8">
        <v>454</v>
      </c>
      <c r="G34" s="8">
        <v>437</v>
      </c>
      <c r="H34" s="8">
        <v>561</v>
      </c>
      <c r="I34" s="8">
        <v>643</v>
      </c>
      <c r="J34" s="8">
        <v>331</v>
      </c>
      <c r="K34" s="8">
        <v>419</v>
      </c>
      <c r="L34" s="8">
        <v>451</v>
      </c>
      <c r="M34" s="8">
        <v>440</v>
      </c>
      <c r="N34" s="8">
        <v>426</v>
      </c>
      <c r="O34" s="8">
        <v>381</v>
      </c>
      <c r="P34" s="8">
        <v>377</v>
      </c>
      <c r="Q34" s="351">
        <v>389</v>
      </c>
    </row>
    <row r="35" spans="1:17">
      <c r="A35" s="5" t="s">
        <v>1069</v>
      </c>
      <c r="B35" s="5" t="s">
        <v>1070</v>
      </c>
      <c r="C35" s="8" t="s">
        <v>1071</v>
      </c>
      <c r="D35" s="8" t="s">
        <v>1072</v>
      </c>
      <c r="E35" s="8">
        <v>67</v>
      </c>
      <c r="F35" s="8">
        <v>72</v>
      </c>
      <c r="G35" s="8">
        <v>72</v>
      </c>
      <c r="H35" s="8">
        <v>77</v>
      </c>
      <c r="I35" s="8">
        <v>93</v>
      </c>
      <c r="J35" s="8">
        <v>71</v>
      </c>
      <c r="K35" s="8">
        <v>84</v>
      </c>
      <c r="L35" s="8">
        <v>64</v>
      </c>
      <c r="M35" s="8">
        <v>80</v>
      </c>
      <c r="N35" s="8">
        <v>67</v>
      </c>
      <c r="O35" s="8">
        <v>76</v>
      </c>
      <c r="P35" s="8">
        <v>78</v>
      </c>
      <c r="Q35" s="351">
        <v>92</v>
      </c>
    </row>
    <row r="37" spans="1:17">
      <c r="A37" s="5" t="s">
        <v>1073</v>
      </c>
    </row>
    <row r="38" spans="1:17">
      <c r="A38" s="5" t="s">
        <v>1074</v>
      </c>
    </row>
    <row r="39" spans="1:17" ht="25.5" customHeight="1">
      <c r="A39" s="482" t="s">
        <v>1075</v>
      </c>
      <c r="B39" s="482"/>
      <c r="C39" s="482"/>
      <c r="D39" s="482"/>
      <c r="E39" s="482"/>
      <c r="F39" s="482"/>
      <c r="G39" s="482"/>
      <c r="H39" s="482"/>
      <c r="I39" s="482"/>
      <c r="J39" s="482"/>
      <c r="K39" s="482"/>
      <c r="L39" s="482"/>
      <c r="M39" s="482"/>
      <c r="N39" s="482"/>
      <c r="O39" s="482"/>
      <c r="P39" s="482"/>
      <c r="Q39" s="482"/>
    </row>
    <row r="43" spans="1:17">
      <c r="M43" s="17"/>
      <c r="N43" s="17"/>
      <c r="O43" s="17"/>
      <c r="P43" s="17"/>
    </row>
    <row r="44" spans="1:17">
      <c r="A44" s="4"/>
    </row>
    <row r="45" spans="1:17" s="4" customFormat="1">
      <c r="C45" s="22"/>
      <c r="D45" s="8"/>
      <c r="E45" s="8"/>
      <c r="F45" s="8"/>
      <c r="G45" s="8"/>
      <c r="H45" s="8"/>
      <c r="I45" s="22"/>
      <c r="J45" s="22"/>
      <c r="K45" s="22"/>
      <c r="L45" s="22"/>
      <c r="M45" s="22"/>
      <c r="N45" s="22"/>
      <c r="O45" s="22"/>
      <c r="P45" s="22"/>
    </row>
    <row r="46" spans="1:17">
      <c r="A46" s="4"/>
    </row>
    <row r="47" spans="1:17">
      <c r="A47" s="14"/>
      <c r="B47" s="14"/>
      <c r="C47" s="17"/>
      <c r="I47" s="17"/>
      <c r="J47" s="17"/>
      <c r="K47" s="17"/>
      <c r="M47" s="46"/>
      <c r="N47" s="24"/>
      <c r="O47" s="24"/>
      <c r="P47" s="24"/>
    </row>
    <row r="48" spans="1:17">
      <c r="A48" s="14"/>
      <c r="B48" s="14"/>
    </row>
    <row r="49" spans="1:36">
      <c r="A49" s="47"/>
      <c r="B49" s="14"/>
    </row>
    <row r="50" spans="1:36">
      <c r="A50" s="14"/>
      <c r="B50" s="14"/>
    </row>
    <row r="51" spans="1:36">
      <c r="A51" s="14"/>
      <c r="B51" s="14"/>
    </row>
    <row r="52" spans="1:36">
      <c r="A52" s="14"/>
      <c r="B52" s="14"/>
    </row>
    <row r="53" spans="1:36">
      <c r="A53" s="14"/>
      <c r="B53" s="14"/>
    </row>
    <row r="54" spans="1:36">
      <c r="A54" s="14"/>
      <c r="B54" s="14"/>
      <c r="D54" s="22"/>
      <c r="F54" s="247"/>
      <c r="G54" s="247"/>
      <c r="H54" s="247"/>
      <c r="I54" s="247"/>
      <c r="J54" s="247"/>
      <c r="K54" s="247"/>
      <c r="L54" s="247"/>
      <c r="M54" s="247"/>
      <c r="N54" s="247"/>
      <c r="O54" s="174"/>
      <c r="P54" s="17"/>
      <c r="Q54" s="67"/>
      <c r="R54" s="67"/>
      <c r="S54" s="17"/>
      <c r="T54" s="17"/>
      <c r="U54" s="17"/>
      <c r="V54" s="17"/>
      <c r="W54" s="17"/>
      <c r="X54" s="17"/>
      <c r="Y54" s="17"/>
      <c r="Z54" s="8"/>
      <c r="AA54" s="8"/>
      <c r="AB54" s="8"/>
      <c r="AC54" s="8"/>
      <c r="AD54" s="8"/>
      <c r="AE54" s="8"/>
      <c r="AF54" s="8"/>
      <c r="AG54" s="8"/>
      <c r="AH54" s="8"/>
      <c r="AI54" s="8"/>
      <c r="AJ54" s="8"/>
    </row>
    <row r="55" spans="1:36">
      <c r="A55" s="14"/>
      <c r="B55" s="14"/>
      <c r="D55" s="4"/>
      <c r="E55" s="4"/>
      <c r="F55" s="247"/>
      <c r="G55" s="247"/>
      <c r="H55" s="247"/>
      <c r="I55" s="247"/>
      <c r="J55" s="247"/>
      <c r="K55" s="247"/>
      <c r="L55" s="247"/>
      <c r="M55" s="247"/>
      <c r="N55" s="247"/>
      <c r="O55" s="174"/>
      <c r="P55" s="17"/>
      <c r="Q55" s="67"/>
      <c r="R55" s="67"/>
      <c r="S55" s="298"/>
      <c r="T55" s="298"/>
      <c r="U55" s="298"/>
      <c r="V55" s="298"/>
      <c r="W55" s="298"/>
      <c r="X55" s="298"/>
      <c r="Y55" s="298"/>
      <c r="Z55" s="8"/>
      <c r="AA55" s="8"/>
      <c r="AB55" s="8"/>
      <c r="AC55" s="8"/>
      <c r="AD55" s="8"/>
      <c r="AE55" s="8"/>
      <c r="AF55" s="8"/>
      <c r="AG55" s="8"/>
      <c r="AH55" s="8"/>
      <c r="AI55" s="8"/>
      <c r="AJ55" s="8"/>
    </row>
    <row r="56" spans="1:36">
      <c r="A56" s="14"/>
      <c r="B56" s="14"/>
      <c r="D56" s="4"/>
      <c r="E56" s="4"/>
      <c r="F56" s="247"/>
      <c r="G56" s="247"/>
      <c r="H56" s="247"/>
      <c r="I56" s="247"/>
      <c r="J56" s="247"/>
      <c r="K56" s="247"/>
      <c r="L56" s="247"/>
      <c r="M56" s="247"/>
      <c r="N56" s="247"/>
      <c r="O56" s="174"/>
      <c r="P56" s="17"/>
      <c r="Q56" s="67"/>
      <c r="R56" s="67"/>
      <c r="S56" s="298"/>
      <c r="T56" s="298"/>
      <c r="U56" s="298"/>
      <c r="V56" s="298"/>
      <c r="W56" s="298"/>
      <c r="X56" s="298"/>
      <c r="Y56" s="298"/>
      <c r="Z56" s="8"/>
      <c r="AA56" s="8"/>
      <c r="AB56" s="8"/>
      <c r="AC56" s="8"/>
      <c r="AD56" s="8"/>
      <c r="AE56" s="8"/>
      <c r="AF56" s="8"/>
      <c r="AG56" s="8"/>
      <c r="AH56" s="8"/>
      <c r="AI56" s="8"/>
      <c r="AJ56" s="8"/>
    </row>
    <row r="57" spans="1:36">
      <c r="A57" s="14"/>
      <c r="B57" s="14"/>
      <c r="C57" s="17"/>
      <c r="D57" s="4"/>
      <c r="E57" s="4"/>
      <c r="F57" s="247"/>
      <c r="G57" s="247"/>
      <c r="H57" s="247"/>
      <c r="I57" s="247"/>
      <c r="J57" s="247"/>
      <c r="K57" s="247"/>
      <c r="L57" s="247"/>
      <c r="M57" s="247"/>
      <c r="N57" s="247"/>
      <c r="O57" s="174"/>
      <c r="P57" s="124"/>
      <c r="Q57" s="129"/>
      <c r="R57" s="129"/>
      <c r="S57" s="17"/>
      <c r="T57" s="17"/>
      <c r="U57" s="17"/>
      <c r="V57" s="17"/>
      <c r="W57" s="17"/>
      <c r="X57" s="17"/>
      <c r="Y57" s="17"/>
      <c r="Z57" s="8"/>
      <c r="AA57" s="8"/>
      <c r="AB57" s="8"/>
      <c r="AC57" s="8"/>
      <c r="AD57" s="8"/>
      <c r="AE57" s="8"/>
      <c r="AF57" s="8"/>
      <c r="AG57" s="8"/>
      <c r="AH57" s="8"/>
      <c r="AI57" s="8"/>
      <c r="AJ57" s="8"/>
    </row>
    <row r="58" spans="1:36">
      <c r="A58" s="47"/>
      <c r="B58" s="14"/>
      <c r="D58" s="4"/>
      <c r="E58" s="4"/>
      <c r="F58" s="247"/>
      <c r="G58" s="247"/>
      <c r="H58" s="247"/>
      <c r="I58" s="247"/>
      <c r="J58" s="247"/>
      <c r="K58" s="247"/>
      <c r="L58" s="247"/>
      <c r="M58" s="247"/>
      <c r="N58" s="247"/>
      <c r="O58" s="174"/>
      <c r="P58" s="17"/>
      <c r="Q58" s="67"/>
      <c r="R58" s="67"/>
      <c r="S58" s="17"/>
      <c r="T58" s="298"/>
      <c r="U58" s="17"/>
      <c r="V58" s="17"/>
      <c r="W58" s="17"/>
      <c r="X58" s="17"/>
      <c r="Y58" s="17"/>
      <c r="Z58" s="8"/>
      <c r="AA58" s="8"/>
      <c r="AB58" s="8"/>
      <c r="AC58" s="8"/>
      <c r="AD58" s="8"/>
      <c r="AE58" s="8"/>
      <c r="AF58" s="8"/>
      <c r="AG58" s="8"/>
      <c r="AH58" s="8"/>
      <c r="AI58" s="8"/>
      <c r="AJ58" s="8"/>
    </row>
    <row r="59" spans="1:36">
      <c r="A59" s="14"/>
      <c r="B59" s="14"/>
      <c r="D59" s="4"/>
      <c r="E59" s="4"/>
      <c r="F59" s="360"/>
      <c r="G59" s="360"/>
      <c r="H59" s="360"/>
      <c r="I59" s="360"/>
      <c r="J59" s="360"/>
      <c r="K59" s="360"/>
      <c r="L59" s="360"/>
      <c r="M59" s="360"/>
      <c r="N59" s="360"/>
      <c r="O59" s="174"/>
      <c r="P59" s="60"/>
      <c r="Q59" s="67"/>
      <c r="R59" s="67"/>
      <c r="S59" s="60"/>
      <c r="T59" s="60"/>
      <c r="U59" s="60"/>
      <c r="V59" s="60"/>
      <c r="W59" s="60"/>
      <c r="X59" s="60"/>
      <c r="Y59" s="60"/>
      <c r="Z59" s="8"/>
      <c r="AA59" s="8"/>
      <c r="AB59" s="8"/>
      <c r="AC59" s="8"/>
      <c r="AD59" s="8"/>
      <c r="AE59" s="8"/>
      <c r="AF59" s="8"/>
      <c r="AG59" s="8"/>
      <c r="AH59" s="8"/>
      <c r="AI59" s="8"/>
      <c r="AJ59" s="8"/>
    </row>
    <row r="60" spans="1:36">
      <c r="D60" s="4"/>
      <c r="F60" s="252"/>
      <c r="G60" s="252"/>
      <c r="H60" s="252"/>
      <c r="I60" s="252"/>
      <c r="J60" s="252"/>
      <c r="K60" s="252"/>
      <c r="L60" s="252"/>
      <c r="M60" s="252"/>
      <c r="N60" s="252"/>
      <c r="O60" s="67"/>
      <c r="Q60" s="67"/>
      <c r="R60" s="22"/>
      <c r="S60" s="17"/>
      <c r="T60" s="17"/>
      <c r="U60" s="17"/>
      <c r="V60" s="17"/>
      <c r="W60" s="17"/>
      <c r="X60" s="17"/>
      <c r="Y60" s="17"/>
      <c r="Z60" s="8"/>
      <c r="AA60" s="8"/>
      <c r="AB60" s="8"/>
      <c r="AC60" s="8"/>
      <c r="AD60" s="8"/>
      <c r="AE60" s="8"/>
      <c r="AF60" s="8"/>
      <c r="AG60" s="8"/>
      <c r="AH60" s="8"/>
      <c r="AI60" s="8"/>
      <c r="AJ60" s="8"/>
    </row>
    <row r="61" spans="1:36">
      <c r="A61" s="4"/>
      <c r="D61" s="4"/>
      <c r="F61" s="162"/>
      <c r="G61" s="162"/>
      <c r="H61" s="162"/>
      <c r="I61" s="162"/>
      <c r="J61" s="162"/>
      <c r="K61" s="162"/>
      <c r="L61" s="162"/>
      <c r="M61" s="162"/>
      <c r="N61" s="162"/>
      <c r="O61" s="67"/>
      <c r="Q61" s="87"/>
      <c r="R61" s="22"/>
      <c r="S61" s="17"/>
      <c r="T61" s="17"/>
      <c r="U61" s="17"/>
      <c r="V61" s="17"/>
      <c r="W61" s="17"/>
      <c r="X61" s="17"/>
      <c r="Y61" s="17"/>
      <c r="Z61" s="8"/>
      <c r="AA61" s="8"/>
      <c r="AB61" s="8"/>
      <c r="AC61" s="8"/>
      <c r="AD61" s="8"/>
      <c r="AE61" s="8"/>
      <c r="AF61" s="8"/>
      <c r="AG61" s="8"/>
      <c r="AH61" s="8"/>
      <c r="AI61" s="8"/>
      <c r="AJ61" s="8"/>
    </row>
    <row r="62" spans="1:36">
      <c r="D62" s="4"/>
      <c r="F62" s="249"/>
      <c r="G62" s="249"/>
      <c r="H62" s="249"/>
      <c r="I62" s="249"/>
      <c r="J62" s="249"/>
      <c r="K62" s="249"/>
      <c r="L62" s="249"/>
      <c r="M62" s="249"/>
      <c r="N62" s="249"/>
      <c r="O62" s="228"/>
      <c r="P62" s="74"/>
      <c r="Q62" s="228"/>
      <c r="R62" s="8"/>
      <c r="S62" s="8"/>
      <c r="T62" s="8"/>
      <c r="U62" s="8"/>
      <c r="V62" s="8"/>
      <c r="W62" s="8"/>
      <c r="X62" s="8"/>
      <c r="Y62" s="8"/>
      <c r="Z62" s="8"/>
      <c r="AA62" s="8"/>
      <c r="AB62" s="8"/>
      <c r="AC62" s="8"/>
      <c r="AD62" s="8"/>
      <c r="AE62" s="8"/>
      <c r="AF62" s="8"/>
      <c r="AG62" s="8"/>
      <c r="AH62" s="8"/>
      <c r="AI62" s="8"/>
      <c r="AJ62" s="8"/>
    </row>
    <row r="63" spans="1:36">
      <c r="D63" s="4"/>
      <c r="I63" s="249"/>
      <c r="O63" s="25"/>
      <c r="Q63" s="25"/>
      <c r="R63" s="8"/>
      <c r="S63" s="8"/>
      <c r="T63" s="8"/>
      <c r="U63" s="8"/>
      <c r="V63" s="8"/>
      <c r="W63" s="8"/>
      <c r="X63" s="8"/>
      <c r="Y63" s="8"/>
      <c r="Z63" s="8"/>
      <c r="AA63" s="8"/>
      <c r="AB63" s="8"/>
      <c r="AC63" s="8"/>
      <c r="AD63" s="8"/>
      <c r="AE63" s="8"/>
      <c r="AF63" s="8"/>
      <c r="AG63" s="8"/>
      <c r="AH63" s="8"/>
      <c r="AI63" s="8"/>
      <c r="AJ63" s="8"/>
    </row>
    <row r="64" spans="1:36">
      <c r="D64" s="4"/>
      <c r="H64" s="282"/>
      <c r="O64" s="25"/>
      <c r="Q64" s="25"/>
      <c r="R64" s="8"/>
      <c r="S64" s="8"/>
      <c r="T64" s="8"/>
      <c r="U64" s="8"/>
      <c r="V64" s="8"/>
      <c r="W64" s="8"/>
      <c r="X64" s="8"/>
      <c r="Y64" s="8"/>
      <c r="Z64" s="8"/>
      <c r="AA64" s="8"/>
      <c r="AB64" s="8"/>
      <c r="AC64" s="8"/>
      <c r="AD64" s="8"/>
      <c r="AE64" s="8"/>
      <c r="AF64" s="8"/>
      <c r="AG64" s="8"/>
      <c r="AH64" s="8"/>
      <c r="AI64" s="8"/>
      <c r="AJ64" s="8"/>
    </row>
    <row r="65" spans="1:36">
      <c r="D65" s="4"/>
      <c r="H65" s="282"/>
      <c r="O65" s="25"/>
      <c r="Q65" s="25"/>
      <c r="R65" s="8"/>
      <c r="S65" s="8"/>
      <c r="T65" s="8"/>
      <c r="U65" s="8"/>
      <c r="V65" s="8"/>
      <c r="W65" s="8"/>
      <c r="X65" s="8"/>
      <c r="Y65" s="8"/>
      <c r="Z65" s="8"/>
      <c r="AA65" s="8"/>
      <c r="AB65" s="8"/>
      <c r="AC65" s="8"/>
      <c r="AD65" s="8"/>
      <c r="AE65" s="8"/>
      <c r="AF65" s="8"/>
      <c r="AG65" s="8"/>
      <c r="AH65" s="8"/>
      <c r="AI65" s="8"/>
      <c r="AJ65" s="8"/>
    </row>
    <row r="66" spans="1:36">
      <c r="A66" s="4"/>
    </row>
    <row r="69" spans="1:36">
      <c r="A69" s="4"/>
      <c r="L69" s="22"/>
      <c r="M69" s="22"/>
      <c r="N69" s="22"/>
      <c r="O69" s="22"/>
      <c r="P69" s="22"/>
    </row>
    <row r="71" spans="1:36">
      <c r="A71" s="4"/>
    </row>
    <row r="72" spans="1:36" s="4" customFormat="1">
      <c r="C72" s="22"/>
      <c r="P72" s="22"/>
    </row>
    <row r="73" spans="1:36">
      <c r="A73" s="4"/>
    </row>
    <row r="75" spans="1:36">
      <c r="P75" s="13"/>
    </row>
    <row r="76" spans="1:36">
      <c r="P76" s="13"/>
    </row>
    <row r="77" spans="1:36">
      <c r="P77" s="13"/>
    </row>
    <row r="80" spans="1:36">
      <c r="A80" s="4"/>
    </row>
    <row r="81" spans="1:16">
      <c r="P81" s="13"/>
    </row>
    <row r="82" spans="1:16">
      <c r="P82" s="13"/>
    </row>
    <row r="83" spans="1:16">
      <c r="P83" s="13"/>
    </row>
    <row r="84" spans="1:16">
      <c r="P84" s="13"/>
    </row>
    <row r="85" spans="1:16">
      <c r="P85" s="13"/>
    </row>
    <row r="86" spans="1:16">
      <c r="P86" s="13"/>
    </row>
    <row r="87" spans="1:16">
      <c r="P87" s="13"/>
    </row>
    <row r="88" spans="1:16">
      <c r="A88" s="75"/>
      <c r="P88" s="13"/>
    </row>
    <row r="90" spans="1:16">
      <c r="A90" s="4"/>
    </row>
    <row r="98" spans="1:16">
      <c r="A98" s="75"/>
      <c r="B98" s="75"/>
      <c r="P98" s="13"/>
    </row>
    <row r="100" spans="1:16">
      <c r="A100" s="4"/>
    </row>
    <row r="109" spans="1:16">
      <c r="O109" s="13"/>
      <c r="P109" s="13"/>
    </row>
    <row r="110" spans="1:16">
      <c r="O110" s="13"/>
      <c r="P110" s="13"/>
    </row>
    <row r="111" spans="1:16">
      <c r="O111" s="13"/>
      <c r="P111" s="13"/>
    </row>
    <row r="112" spans="1:16">
      <c r="O112" s="13"/>
      <c r="P112" s="13"/>
    </row>
    <row r="113" spans="1:28">
      <c r="O113" s="13"/>
      <c r="P113" s="13"/>
    </row>
    <row r="116" spans="1:28">
      <c r="A116" s="4"/>
    </row>
    <row r="117" spans="1:28" s="4" customFormat="1">
      <c r="C117" s="22"/>
      <c r="D117" s="8"/>
      <c r="E117" s="8"/>
      <c r="F117" s="8"/>
      <c r="G117" s="8"/>
      <c r="H117" s="8"/>
      <c r="I117" s="22"/>
      <c r="J117" s="22"/>
      <c r="K117" s="22"/>
      <c r="L117" s="22"/>
      <c r="M117" s="22"/>
      <c r="N117" s="22"/>
      <c r="O117" s="22"/>
      <c r="P117" s="22"/>
    </row>
    <row r="118" spans="1:28">
      <c r="A118" s="4"/>
    </row>
    <row r="119" spans="1:28">
      <c r="L119" s="70"/>
    </row>
    <row r="120" spans="1:28" ht="15">
      <c r="A120" s="14"/>
      <c r="L120" s="70"/>
      <c r="Q120" s="76"/>
      <c r="W120" s="44"/>
      <c r="X120" s="44"/>
      <c r="Y120" s="44"/>
      <c r="Z120" s="44"/>
      <c r="AA120" s="44"/>
      <c r="AB120" s="44"/>
    </row>
    <row r="121" spans="1:28">
      <c r="A121" s="48"/>
      <c r="L121" s="77"/>
      <c r="Q121" s="44"/>
    </row>
    <row r="122" spans="1:28">
      <c r="Q122" s="44"/>
      <c r="R122" s="44"/>
    </row>
    <row r="123" spans="1:28">
      <c r="A123" s="4"/>
    </row>
  </sheetData>
  <mergeCells count="1">
    <mergeCell ref="A39:Q39"/>
  </mergeCells>
  <phoneticPr fontId="17" type="noConversion"/>
  <conditionalFormatting sqref="K61:K65 F60:Y60 K59 O61:O65">
    <cfRule type="cellIs" dxfId="4313" priority="135" operator="equal">
      <formula>"-"</formula>
    </cfRule>
  </conditionalFormatting>
  <conditionalFormatting sqref="F59:O59 Q59">
    <cfRule type="cellIs" dxfId="4312" priority="133" stopIfTrue="1" operator="equal">
      <formula>"-"</formula>
    </cfRule>
    <cfRule type="containsText" dxfId="4311" priority="134" stopIfTrue="1" operator="containsText" text="leer">
      <formula>NOT(ISERROR(SEARCH("leer",F59)))</formula>
    </cfRule>
  </conditionalFormatting>
  <conditionalFormatting sqref="F57:O57">
    <cfRule type="cellIs" dxfId="4310" priority="131" stopIfTrue="1" operator="equal">
      <formula>"-"</formula>
    </cfRule>
    <cfRule type="containsText" dxfId="4309" priority="132" stopIfTrue="1" operator="containsText" text="leer">
      <formula>NOT(ISERROR(SEARCH("leer",F57)))</formula>
    </cfRule>
  </conditionalFormatting>
  <conditionalFormatting sqref="F57:O57">
    <cfRule type="cellIs" dxfId="4308" priority="130" stopIfTrue="1" operator="equal">
      <formula>"-"</formula>
    </cfRule>
  </conditionalFormatting>
  <conditionalFormatting sqref="F57:O57">
    <cfRule type="cellIs" dxfId="4307" priority="128" stopIfTrue="1" operator="equal">
      <formula>"-"</formula>
    </cfRule>
    <cfRule type="containsText" dxfId="4306" priority="129" stopIfTrue="1" operator="containsText" text="leer">
      <formula>NOT(ISERROR(SEARCH("leer",F57)))</formula>
    </cfRule>
  </conditionalFormatting>
  <conditionalFormatting sqref="F57:O57">
    <cfRule type="cellIs" dxfId="4305" priority="127" stopIfTrue="1" operator="equal">
      <formula>"-"</formula>
    </cfRule>
  </conditionalFormatting>
  <conditionalFormatting sqref="Q57">
    <cfRule type="cellIs" dxfId="4304" priority="125" stopIfTrue="1" operator="equal">
      <formula>"-"</formula>
    </cfRule>
    <cfRule type="containsText" dxfId="4303" priority="126" stopIfTrue="1" operator="containsText" text="leer">
      <formula>NOT(ISERROR(SEARCH("leer",Q57)))</formula>
    </cfRule>
  </conditionalFormatting>
  <conditionalFormatting sqref="Q57">
    <cfRule type="cellIs" dxfId="4302" priority="124" stopIfTrue="1" operator="equal">
      <formula>"-"</formula>
    </cfRule>
  </conditionalFormatting>
  <conditionalFormatting sqref="Q57">
    <cfRule type="cellIs" dxfId="4301" priority="122" stopIfTrue="1" operator="equal">
      <formula>"-"</formula>
    </cfRule>
    <cfRule type="containsText" dxfId="4300" priority="123" stopIfTrue="1" operator="containsText" text="leer">
      <formula>NOT(ISERROR(SEARCH("leer",Q57)))</formula>
    </cfRule>
  </conditionalFormatting>
  <conditionalFormatting sqref="Q57">
    <cfRule type="cellIs" dxfId="4299" priority="121" stopIfTrue="1" operator="equal">
      <formula>"-"</formula>
    </cfRule>
  </conditionalFormatting>
  <conditionalFormatting sqref="F57:O57">
    <cfRule type="cellIs" dxfId="4298" priority="119" stopIfTrue="1" operator="equal">
      <formula>"-"</formula>
    </cfRule>
    <cfRule type="containsText" dxfId="4297" priority="120" stopIfTrue="1" operator="containsText" text="leer">
      <formula>NOT(ISERROR(SEARCH("leer",F57)))</formula>
    </cfRule>
  </conditionalFormatting>
  <conditionalFormatting sqref="F57:O57">
    <cfRule type="cellIs" dxfId="4296" priority="118" stopIfTrue="1" operator="equal">
      <formula>"-"</formula>
    </cfRule>
  </conditionalFormatting>
  <conditionalFormatting sqref="F57:O57">
    <cfRule type="cellIs" dxfId="4295" priority="116" stopIfTrue="1" operator="equal">
      <formula>"-"</formula>
    </cfRule>
    <cfRule type="containsText" dxfId="4294" priority="117" stopIfTrue="1" operator="containsText" text="leer">
      <formula>NOT(ISERROR(SEARCH("leer",F57)))</formula>
    </cfRule>
  </conditionalFormatting>
  <conditionalFormatting sqref="F57:O57">
    <cfRule type="cellIs" dxfId="4293" priority="115" stopIfTrue="1" operator="equal">
      <formula>"-"</formula>
    </cfRule>
  </conditionalFormatting>
  <conditionalFormatting sqref="Q57">
    <cfRule type="cellIs" dxfId="4292" priority="113" stopIfTrue="1" operator="equal">
      <formula>"-"</formula>
    </cfRule>
    <cfRule type="containsText" dxfId="4291" priority="114" stopIfTrue="1" operator="containsText" text="leer">
      <formula>NOT(ISERROR(SEARCH("leer",Q57)))</formula>
    </cfRule>
  </conditionalFormatting>
  <conditionalFormatting sqref="Q57">
    <cfRule type="cellIs" dxfId="4290" priority="112" stopIfTrue="1" operator="equal">
      <formula>"-"</formula>
    </cfRule>
  </conditionalFormatting>
  <conditionalFormatting sqref="Q57">
    <cfRule type="cellIs" dxfId="4289" priority="110" stopIfTrue="1" operator="equal">
      <formula>"-"</formula>
    </cfRule>
    <cfRule type="containsText" dxfId="4288" priority="111" stopIfTrue="1" operator="containsText" text="leer">
      <formula>NOT(ISERROR(SEARCH("leer",Q57)))</formula>
    </cfRule>
  </conditionalFormatting>
  <conditionalFormatting sqref="Q57">
    <cfRule type="cellIs" dxfId="4287" priority="109" stopIfTrue="1" operator="equal">
      <formula>"-"</formula>
    </cfRule>
  </conditionalFormatting>
  <conditionalFormatting sqref="Q57 F57:O57">
    <cfRule type="cellIs" dxfId="4286" priority="108" operator="equal">
      <formula>"-"</formula>
    </cfRule>
  </conditionalFormatting>
  <conditionalFormatting sqref="F57:O57 Q57">
    <cfRule type="cellIs" dxfId="4285" priority="106" stopIfTrue="1" operator="equal">
      <formula>"-"</formula>
    </cfRule>
    <cfRule type="containsText" dxfId="4284" priority="107" stopIfTrue="1" operator="containsText" text="leer">
      <formula>NOT(ISERROR(SEARCH("leer",F57)))</formula>
    </cfRule>
  </conditionalFormatting>
  <conditionalFormatting sqref="I56">
    <cfRule type="cellIs" dxfId="4283" priority="104" stopIfTrue="1" operator="equal">
      <formula>"-"</formula>
    </cfRule>
    <cfRule type="containsText" dxfId="4282" priority="105" stopIfTrue="1" operator="containsText" text="leer">
      <formula>NOT(ISERROR(SEARCH("leer",I56)))</formula>
    </cfRule>
  </conditionalFormatting>
  <conditionalFormatting sqref="I56">
    <cfRule type="cellIs" dxfId="4281" priority="103" stopIfTrue="1" operator="equal">
      <formula>"-"</formula>
    </cfRule>
  </conditionalFormatting>
  <conditionalFormatting sqref="I56">
    <cfRule type="cellIs" dxfId="4280" priority="101" stopIfTrue="1" operator="equal">
      <formula>"-"</formula>
    </cfRule>
    <cfRule type="containsText" dxfId="4279" priority="102" stopIfTrue="1" operator="containsText" text="leer">
      <formula>NOT(ISERROR(SEARCH("leer",I56)))</formula>
    </cfRule>
  </conditionalFormatting>
  <conditionalFormatting sqref="I56">
    <cfRule type="cellIs" dxfId="4278" priority="100" stopIfTrue="1" operator="equal">
      <formula>"-"</formula>
    </cfRule>
  </conditionalFormatting>
  <conditionalFormatting sqref="I56">
    <cfRule type="cellIs" dxfId="4277" priority="98" stopIfTrue="1" operator="equal">
      <formula>"-"</formula>
    </cfRule>
    <cfRule type="containsText" dxfId="4276" priority="99" stopIfTrue="1" operator="containsText" text="leer">
      <formula>NOT(ISERROR(SEARCH("leer",I56)))</formula>
    </cfRule>
  </conditionalFormatting>
  <conditionalFormatting sqref="I56">
    <cfRule type="cellIs" dxfId="4275" priority="97" stopIfTrue="1" operator="equal">
      <formula>"-"</formula>
    </cfRule>
  </conditionalFormatting>
  <conditionalFormatting sqref="I56">
    <cfRule type="cellIs" dxfId="4274" priority="95" stopIfTrue="1" operator="equal">
      <formula>"-"</formula>
    </cfRule>
    <cfRule type="containsText" dxfId="4273" priority="96" stopIfTrue="1" operator="containsText" text="leer">
      <formula>NOT(ISERROR(SEARCH("leer",I56)))</formula>
    </cfRule>
  </conditionalFormatting>
  <conditionalFormatting sqref="I56">
    <cfRule type="cellIs" dxfId="4272" priority="94" stopIfTrue="1" operator="equal">
      <formula>"-"</formula>
    </cfRule>
  </conditionalFormatting>
  <conditionalFormatting sqref="I56">
    <cfRule type="cellIs" dxfId="4271" priority="93" operator="equal">
      <formula>"-"</formula>
    </cfRule>
  </conditionalFormatting>
  <conditionalFormatting sqref="I56">
    <cfRule type="cellIs" dxfId="4270" priority="91" stopIfTrue="1" operator="equal">
      <formula>"-"</formula>
    </cfRule>
    <cfRule type="containsText" dxfId="4269" priority="92" stopIfTrue="1" operator="containsText" text="leer">
      <formula>NOT(ISERROR(SEARCH("leer",I56)))</formula>
    </cfRule>
  </conditionalFormatting>
  <conditionalFormatting sqref="L10:P10 K5:K24 J10 L14:P14">
    <cfRule type="cellIs" dxfId="4268" priority="45" operator="equal">
      <formula>"-"</formula>
    </cfRule>
  </conditionalFormatting>
  <conditionalFormatting sqref="J5:J14 J16">
    <cfRule type="cellIs" dxfId="4267" priority="43" stopIfTrue="1" operator="equal">
      <formula>"-"</formula>
    </cfRule>
    <cfRule type="containsText" dxfId="4266" priority="44" stopIfTrue="1" operator="containsText" text="leer">
      <formula>NOT(ISERROR(SEARCH("leer",J5)))</formula>
    </cfRule>
  </conditionalFormatting>
  <conditionalFormatting sqref="H5:H14">
    <cfRule type="cellIs" dxfId="4265" priority="41" stopIfTrue="1" operator="equal">
      <formula>"-"</formula>
    </cfRule>
    <cfRule type="containsText" dxfId="4264" priority="42" stopIfTrue="1" operator="containsText" text="leer">
      <formula>NOT(ISERROR(SEARCH("leer",H5)))</formula>
    </cfRule>
  </conditionalFormatting>
  <conditionalFormatting sqref="H5:H14">
    <cfRule type="cellIs" dxfId="4263" priority="40" stopIfTrue="1" operator="equal">
      <formula>"-"</formula>
    </cfRule>
  </conditionalFormatting>
  <conditionalFormatting sqref="H5:H14">
    <cfRule type="cellIs" dxfId="4262" priority="38" stopIfTrue="1" operator="equal">
      <formula>"-"</formula>
    </cfRule>
    <cfRule type="containsText" dxfId="4261" priority="39" stopIfTrue="1" operator="containsText" text="leer">
      <formula>NOT(ISERROR(SEARCH("leer",H5)))</formula>
    </cfRule>
  </conditionalFormatting>
  <conditionalFormatting sqref="H5:H14">
    <cfRule type="cellIs" dxfId="4260" priority="37" stopIfTrue="1" operator="equal">
      <formula>"-"</formula>
    </cfRule>
  </conditionalFormatting>
  <conditionalFormatting sqref="H16">
    <cfRule type="cellIs" dxfId="4259" priority="35" stopIfTrue="1" operator="equal">
      <formula>"-"</formula>
    </cfRule>
    <cfRule type="containsText" dxfId="4258" priority="36" stopIfTrue="1" operator="containsText" text="leer">
      <formula>NOT(ISERROR(SEARCH("leer",H16)))</formula>
    </cfRule>
  </conditionalFormatting>
  <conditionalFormatting sqref="H16">
    <cfRule type="cellIs" dxfId="4257" priority="34" stopIfTrue="1" operator="equal">
      <formula>"-"</formula>
    </cfRule>
  </conditionalFormatting>
  <conditionalFormatting sqref="H16">
    <cfRule type="cellIs" dxfId="4256" priority="32" stopIfTrue="1" operator="equal">
      <formula>"-"</formula>
    </cfRule>
    <cfRule type="containsText" dxfId="4255" priority="33" stopIfTrue="1" operator="containsText" text="leer">
      <formula>NOT(ISERROR(SEARCH("leer",H16)))</formula>
    </cfRule>
  </conditionalFormatting>
  <conditionalFormatting sqref="H16">
    <cfRule type="cellIs" dxfId="4254" priority="31" stopIfTrue="1" operator="equal">
      <formula>"-"</formula>
    </cfRule>
  </conditionalFormatting>
  <conditionalFormatting sqref="H5:H14">
    <cfRule type="cellIs" dxfId="4253" priority="29" stopIfTrue="1" operator="equal">
      <formula>"-"</formula>
    </cfRule>
    <cfRule type="containsText" dxfId="4252" priority="30" stopIfTrue="1" operator="containsText" text="leer">
      <formula>NOT(ISERROR(SEARCH("leer",H5)))</formula>
    </cfRule>
  </conditionalFormatting>
  <conditionalFormatting sqref="H5:H14">
    <cfRule type="cellIs" dxfId="4251" priority="28" stopIfTrue="1" operator="equal">
      <formula>"-"</formula>
    </cfRule>
  </conditionalFormatting>
  <conditionalFormatting sqref="H5:H14">
    <cfRule type="cellIs" dxfId="4250" priority="26" stopIfTrue="1" operator="equal">
      <formula>"-"</formula>
    </cfRule>
    <cfRule type="containsText" dxfId="4249" priority="27" stopIfTrue="1" operator="containsText" text="leer">
      <formula>NOT(ISERROR(SEARCH("leer",H5)))</formula>
    </cfRule>
  </conditionalFormatting>
  <conditionalFormatting sqref="H5:H14">
    <cfRule type="cellIs" dxfId="4248" priority="25" stopIfTrue="1" operator="equal">
      <formula>"-"</formula>
    </cfRule>
  </conditionalFormatting>
  <conditionalFormatting sqref="H16">
    <cfRule type="cellIs" dxfId="4247" priority="23" stopIfTrue="1" operator="equal">
      <formula>"-"</formula>
    </cfRule>
    <cfRule type="containsText" dxfId="4246" priority="24" stopIfTrue="1" operator="containsText" text="leer">
      <formula>NOT(ISERROR(SEARCH("leer",H16)))</formula>
    </cfRule>
  </conditionalFormatting>
  <conditionalFormatting sqref="H16">
    <cfRule type="cellIs" dxfId="4245" priority="22" stopIfTrue="1" operator="equal">
      <formula>"-"</formula>
    </cfRule>
  </conditionalFormatting>
  <conditionalFormatting sqref="H16">
    <cfRule type="cellIs" dxfId="4244" priority="20" stopIfTrue="1" operator="equal">
      <formula>"-"</formula>
    </cfRule>
    <cfRule type="containsText" dxfId="4243" priority="21" stopIfTrue="1" operator="containsText" text="leer">
      <formula>NOT(ISERROR(SEARCH("leer",H16)))</formula>
    </cfRule>
  </conditionalFormatting>
  <conditionalFormatting sqref="H16">
    <cfRule type="cellIs" dxfId="4242" priority="19" stopIfTrue="1" operator="equal">
      <formula>"-"</formula>
    </cfRule>
  </conditionalFormatting>
  <conditionalFormatting sqref="H16 H5:H14">
    <cfRule type="cellIs" dxfId="4241" priority="18" operator="equal">
      <formula>"-"</formula>
    </cfRule>
  </conditionalFormatting>
  <conditionalFormatting sqref="H5:H14 H16">
    <cfRule type="cellIs" dxfId="4240" priority="16" stopIfTrue="1" operator="equal">
      <formula>"-"</formula>
    </cfRule>
    <cfRule type="containsText" dxfId="4239" priority="17" stopIfTrue="1" operator="containsText" text="leer">
      <formula>NOT(ISERROR(SEARCH("leer",H5)))</formula>
    </cfRule>
  </conditionalFormatting>
  <conditionalFormatting sqref="G8">
    <cfRule type="cellIs" dxfId="4238" priority="14" stopIfTrue="1" operator="equal">
      <formula>"-"</formula>
    </cfRule>
    <cfRule type="containsText" dxfId="4237" priority="15" stopIfTrue="1" operator="containsText" text="leer">
      <formula>NOT(ISERROR(SEARCH("leer",G8)))</formula>
    </cfRule>
  </conditionalFormatting>
  <conditionalFormatting sqref="G8">
    <cfRule type="cellIs" dxfId="4236" priority="13" stopIfTrue="1" operator="equal">
      <formula>"-"</formula>
    </cfRule>
  </conditionalFormatting>
  <conditionalFormatting sqref="G8">
    <cfRule type="cellIs" dxfId="4235" priority="11" stopIfTrue="1" operator="equal">
      <formula>"-"</formula>
    </cfRule>
    <cfRule type="containsText" dxfId="4234" priority="12" stopIfTrue="1" operator="containsText" text="leer">
      <formula>NOT(ISERROR(SEARCH("leer",G8)))</formula>
    </cfRule>
  </conditionalFormatting>
  <conditionalFormatting sqref="G8">
    <cfRule type="cellIs" dxfId="4233" priority="10" stopIfTrue="1" operator="equal">
      <formula>"-"</formula>
    </cfRule>
  </conditionalFormatting>
  <conditionalFormatting sqref="G8">
    <cfRule type="cellIs" dxfId="4232" priority="8" stopIfTrue="1" operator="equal">
      <formula>"-"</formula>
    </cfRule>
    <cfRule type="containsText" dxfId="4231" priority="9" stopIfTrue="1" operator="containsText" text="leer">
      <formula>NOT(ISERROR(SEARCH("leer",G8)))</formula>
    </cfRule>
  </conditionalFormatting>
  <conditionalFormatting sqref="G8">
    <cfRule type="cellIs" dxfId="4230" priority="7" stopIfTrue="1" operator="equal">
      <formula>"-"</formula>
    </cfRule>
  </conditionalFormatting>
  <conditionalFormatting sqref="G8">
    <cfRule type="cellIs" dxfId="4229" priority="5" stopIfTrue="1" operator="equal">
      <formula>"-"</formula>
    </cfRule>
    <cfRule type="containsText" dxfId="4228" priority="6" stopIfTrue="1" operator="containsText" text="leer">
      <formula>NOT(ISERROR(SEARCH("leer",G8)))</formula>
    </cfRule>
  </conditionalFormatting>
  <conditionalFormatting sqref="G8">
    <cfRule type="cellIs" dxfId="4227" priority="4" stopIfTrue="1" operator="equal">
      <formula>"-"</formula>
    </cfRule>
  </conditionalFormatting>
  <conditionalFormatting sqref="G8">
    <cfRule type="cellIs" dxfId="4226" priority="3" operator="equal">
      <formula>"-"</formula>
    </cfRule>
  </conditionalFormatting>
  <conditionalFormatting sqref="G8">
    <cfRule type="cellIs" dxfId="4225" priority="1" stopIfTrue="1" operator="equal">
      <formula>"-"</formula>
    </cfRule>
    <cfRule type="containsText" dxfId="4224" priority="2" stopIfTrue="1" operator="containsText" text="leer">
      <formula>NOT(ISERROR(SEARCH("leer",G8)))</formula>
    </cfRule>
  </conditionalFormatting>
  <hyperlinks>
    <hyperlink ref="A1" location="Index!A1" display="zurück"/>
  </hyperlinks>
  <pageMargins left="0.79000000000000015" right="0.79000000000000015" top="0.98" bottom="0.98" header="0.51" footer="0.51"/>
  <pageSetup paperSize="9" scale="38" orientation="portrait" horizontalDpi="4294967292" verticalDpi="4294967292" r:id="rId1"/>
  <customProperties>
    <customPr name="_pios_id" r:id="rId2"/>
  </customProperties>
  <ignoredErrors>
    <ignoredError sqref="C14" twoDigitTextYear="1"/>
  </ignoredError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81"/>
  <sheetViews>
    <sheetView showRuler="0" zoomScaleNormal="100" workbookViewId="0"/>
  </sheetViews>
  <sheetFormatPr baseColWidth="10" defaultColWidth="10.7109375" defaultRowHeight="12.75"/>
  <cols>
    <col min="1" max="1" width="30.42578125" style="5" customWidth="1"/>
    <col min="2" max="2" width="21.7109375" style="5" customWidth="1"/>
    <col min="3" max="3" width="8.85546875" style="8" bestFit="1" customWidth="1"/>
    <col min="4" max="5" width="12.28515625" style="8" customWidth="1"/>
    <col min="6" max="6" width="11.42578125" style="8" customWidth="1"/>
    <col min="7" max="7" width="12.28515625" style="8" customWidth="1"/>
    <col min="8" max="16" width="11.42578125" style="8" customWidth="1"/>
    <col min="17" max="16384" width="10.7109375" style="5"/>
  </cols>
  <sheetData>
    <row r="1" spans="1:17">
      <c r="A1" s="90" t="s">
        <v>1076</v>
      </c>
      <c r="D1" s="5"/>
      <c r="E1" s="5"/>
      <c r="F1" s="5"/>
      <c r="G1" s="5"/>
      <c r="H1" s="5"/>
    </row>
    <row r="2" spans="1:17">
      <c r="D2" s="5"/>
      <c r="E2" s="5"/>
      <c r="F2" s="5"/>
      <c r="G2" s="5"/>
      <c r="H2" s="5"/>
    </row>
    <row r="3" spans="1:17">
      <c r="A3" s="4" t="s">
        <v>1077</v>
      </c>
      <c r="C3" s="5" t="s">
        <v>1078</v>
      </c>
      <c r="D3" s="5" t="s">
        <v>1079</v>
      </c>
      <c r="E3" s="22">
        <v>2004</v>
      </c>
      <c r="F3" s="22">
        <v>2005</v>
      </c>
      <c r="G3" s="22">
        <v>2006</v>
      </c>
      <c r="H3" s="22">
        <v>2007</v>
      </c>
      <c r="I3" s="22">
        <v>2008</v>
      </c>
      <c r="J3" s="22">
        <v>2009</v>
      </c>
      <c r="K3" s="22">
        <v>2010</v>
      </c>
      <c r="L3" s="22">
        <v>2011</v>
      </c>
      <c r="M3" s="22">
        <v>2012</v>
      </c>
      <c r="N3" s="22">
        <v>2013</v>
      </c>
      <c r="O3" s="4">
        <v>2014</v>
      </c>
      <c r="P3" s="4">
        <v>2015</v>
      </c>
      <c r="Q3" s="352">
        <v>2016</v>
      </c>
    </row>
    <row r="4" spans="1:17">
      <c r="Q4" s="351"/>
    </row>
    <row r="5" spans="1:17" s="75" customFormat="1">
      <c r="A5" s="75" t="s">
        <v>1080</v>
      </c>
      <c r="B5" s="273" t="s">
        <v>1081</v>
      </c>
      <c r="C5" s="8">
        <v>1</v>
      </c>
      <c r="D5" s="8" t="s">
        <v>1082</v>
      </c>
      <c r="E5" s="202">
        <v>1556</v>
      </c>
      <c r="F5" s="202">
        <v>1465</v>
      </c>
      <c r="G5" s="202">
        <v>1429</v>
      </c>
      <c r="H5" s="202">
        <v>1473</v>
      </c>
      <c r="I5" s="202">
        <v>1571</v>
      </c>
      <c r="J5" s="202">
        <v>1690</v>
      </c>
      <c r="K5" s="202">
        <v>1824</v>
      </c>
      <c r="L5" s="162">
        <v>1942</v>
      </c>
      <c r="M5" s="202">
        <v>2015</v>
      </c>
      <c r="N5" s="8">
        <v>2024</v>
      </c>
      <c r="O5" s="8">
        <v>2035</v>
      </c>
      <c r="P5" s="21">
        <v>2077.1603333333333</v>
      </c>
      <c r="Q5" s="373">
        <v>2118</v>
      </c>
    </row>
    <row r="6" spans="1:17">
      <c r="A6" s="155" t="s">
        <v>1083</v>
      </c>
      <c r="B6" s="273" t="s">
        <v>1084</v>
      </c>
      <c r="C6" s="8">
        <v>1</v>
      </c>
      <c r="D6" s="8" t="s">
        <v>1085</v>
      </c>
      <c r="E6" s="79">
        <v>236</v>
      </c>
      <c r="F6" s="79">
        <v>377</v>
      </c>
      <c r="G6" s="79">
        <v>469</v>
      </c>
      <c r="H6" s="67">
        <v>514</v>
      </c>
      <c r="I6" s="67">
        <v>572</v>
      </c>
      <c r="J6" s="67">
        <v>645</v>
      </c>
      <c r="K6" s="67">
        <v>734</v>
      </c>
      <c r="L6" s="67">
        <v>814</v>
      </c>
      <c r="M6" s="185">
        <v>858</v>
      </c>
      <c r="N6" s="21">
        <v>854</v>
      </c>
      <c r="O6" s="21">
        <v>827</v>
      </c>
      <c r="P6" s="21">
        <v>792.56275000000005</v>
      </c>
      <c r="Q6" s="351">
        <v>730</v>
      </c>
    </row>
    <row r="7" spans="1:17">
      <c r="A7" s="274" t="s">
        <v>1086</v>
      </c>
      <c r="B7" s="273" t="s">
        <v>1087</v>
      </c>
      <c r="E7" s="422" t="s">
        <v>2140</v>
      </c>
      <c r="F7" s="422" t="s">
        <v>2140</v>
      </c>
      <c r="G7" s="422" t="s">
        <v>2140</v>
      </c>
      <c r="H7" s="422" t="s">
        <v>2140</v>
      </c>
      <c r="I7" s="422" t="s">
        <v>2140</v>
      </c>
      <c r="J7" s="422" t="s">
        <v>2140</v>
      </c>
      <c r="K7" s="422" t="s">
        <v>2140</v>
      </c>
      <c r="L7" s="422" t="s">
        <v>2140</v>
      </c>
      <c r="M7" s="422" t="s">
        <v>2140</v>
      </c>
      <c r="N7" s="423">
        <v>4</v>
      </c>
      <c r="O7" s="21">
        <v>9</v>
      </c>
      <c r="P7" s="21">
        <v>20</v>
      </c>
      <c r="Q7" s="351">
        <v>33</v>
      </c>
    </row>
    <row r="8" spans="1:17">
      <c r="A8" s="155" t="s">
        <v>1088</v>
      </c>
      <c r="B8" s="273" t="s">
        <v>1089</v>
      </c>
      <c r="C8" s="8">
        <v>1</v>
      </c>
      <c r="D8" s="8" t="s">
        <v>1090</v>
      </c>
      <c r="E8" s="67">
        <v>329</v>
      </c>
      <c r="F8" s="67">
        <v>212</v>
      </c>
      <c r="G8" s="67">
        <v>170</v>
      </c>
      <c r="H8" s="67">
        <v>196</v>
      </c>
      <c r="I8" s="67">
        <v>213</v>
      </c>
      <c r="J8" s="67">
        <v>219</v>
      </c>
      <c r="K8" s="67">
        <v>227</v>
      </c>
      <c r="L8" s="67">
        <v>240</v>
      </c>
      <c r="M8" s="185">
        <v>251</v>
      </c>
      <c r="N8" s="21">
        <v>257</v>
      </c>
      <c r="O8" s="21">
        <v>255</v>
      </c>
      <c r="P8" s="21">
        <v>268.50883333333331</v>
      </c>
      <c r="Q8" s="351">
        <v>286</v>
      </c>
    </row>
    <row r="9" spans="1:17">
      <c r="A9" s="155" t="s">
        <v>1091</v>
      </c>
      <c r="B9" s="273" t="s">
        <v>1092</v>
      </c>
      <c r="C9" s="8">
        <v>1</v>
      </c>
      <c r="D9" s="8" t="s">
        <v>1093</v>
      </c>
      <c r="E9" s="67">
        <v>50</v>
      </c>
      <c r="F9" s="67">
        <v>42</v>
      </c>
      <c r="G9" s="67">
        <v>34</v>
      </c>
      <c r="H9" s="67">
        <v>34</v>
      </c>
      <c r="I9" s="67">
        <v>35</v>
      </c>
      <c r="J9" s="67">
        <v>35</v>
      </c>
      <c r="K9" s="67">
        <v>36</v>
      </c>
      <c r="L9" s="67">
        <v>37</v>
      </c>
      <c r="M9" s="185">
        <v>43</v>
      </c>
      <c r="N9" s="21">
        <v>46</v>
      </c>
      <c r="O9" s="21">
        <v>49</v>
      </c>
      <c r="P9" s="21">
        <v>53.676416666666242</v>
      </c>
      <c r="Q9" s="351">
        <v>69</v>
      </c>
    </row>
    <row r="10" spans="1:17">
      <c r="A10" s="155" t="s">
        <v>1094</v>
      </c>
      <c r="B10" s="273" t="s">
        <v>1095</v>
      </c>
      <c r="C10" s="8">
        <v>1</v>
      </c>
      <c r="D10" s="8" t="s">
        <v>1096</v>
      </c>
      <c r="E10" s="67">
        <v>611</v>
      </c>
      <c r="F10" s="67">
        <v>568</v>
      </c>
      <c r="G10" s="67">
        <v>541</v>
      </c>
      <c r="H10" s="67">
        <v>506</v>
      </c>
      <c r="I10" s="67">
        <v>514</v>
      </c>
      <c r="J10" s="67">
        <v>539</v>
      </c>
      <c r="K10" s="67">
        <v>564</v>
      </c>
      <c r="L10" s="67">
        <v>580</v>
      </c>
      <c r="M10" s="185">
        <v>578</v>
      </c>
      <c r="N10" s="21">
        <v>574</v>
      </c>
      <c r="O10" s="21">
        <v>608</v>
      </c>
      <c r="P10" s="21">
        <v>657.55058333333329</v>
      </c>
      <c r="Q10" s="351">
        <v>705</v>
      </c>
    </row>
    <row r="11" spans="1:17">
      <c r="A11" s="155" t="s">
        <v>1097</v>
      </c>
      <c r="B11" s="273" t="s">
        <v>1098</v>
      </c>
      <c r="C11" s="8">
        <v>1</v>
      </c>
      <c r="D11" s="8" t="s">
        <v>1099</v>
      </c>
      <c r="E11" s="67">
        <v>110</v>
      </c>
      <c r="F11" s="67">
        <v>90</v>
      </c>
      <c r="G11" s="67">
        <v>74</v>
      </c>
      <c r="H11" s="67">
        <v>74</v>
      </c>
      <c r="I11" s="67">
        <v>78</v>
      </c>
      <c r="J11" s="67">
        <v>83</v>
      </c>
      <c r="K11" s="67">
        <v>92</v>
      </c>
      <c r="L11" s="67">
        <v>102</v>
      </c>
      <c r="M11" s="185">
        <v>116</v>
      </c>
      <c r="N11" s="21">
        <v>122</v>
      </c>
      <c r="O11" s="21">
        <v>119</v>
      </c>
      <c r="P11" s="21">
        <v>112.87958333333333</v>
      </c>
      <c r="Q11" s="351">
        <v>119</v>
      </c>
    </row>
    <row r="12" spans="1:17">
      <c r="A12" s="155" t="s">
        <v>1100</v>
      </c>
      <c r="B12" s="273" t="s">
        <v>1101</v>
      </c>
      <c r="C12" s="8">
        <v>1</v>
      </c>
      <c r="D12" s="8" t="s">
        <v>1102</v>
      </c>
      <c r="E12" s="67">
        <v>6</v>
      </c>
      <c r="F12" s="67">
        <v>8</v>
      </c>
      <c r="G12" s="67">
        <v>11</v>
      </c>
      <c r="H12" s="67">
        <v>12</v>
      </c>
      <c r="I12" s="67">
        <v>14</v>
      </c>
      <c r="J12" s="67">
        <v>17</v>
      </c>
      <c r="K12" s="67">
        <v>15</v>
      </c>
      <c r="L12" s="67">
        <v>16</v>
      </c>
      <c r="M12" s="185">
        <v>17</v>
      </c>
      <c r="N12" s="21">
        <v>11</v>
      </c>
      <c r="O12" s="21">
        <v>7</v>
      </c>
      <c r="P12" s="21">
        <v>4.583333333333333</v>
      </c>
      <c r="Q12" s="351">
        <v>5</v>
      </c>
    </row>
    <row r="13" spans="1:17">
      <c r="A13" s="155" t="s">
        <v>1103</v>
      </c>
      <c r="B13" s="273" t="s">
        <v>1104</v>
      </c>
      <c r="C13" s="8">
        <v>1</v>
      </c>
      <c r="D13" s="8" t="s">
        <v>1105</v>
      </c>
      <c r="E13" s="67">
        <v>33</v>
      </c>
      <c r="F13" s="67">
        <v>32</v>
      </c>
      <c r="G13" s="67">
        <v>32</v>
      </c>
      <c r="H13" s="67">
        <v>30</v>
      </c>
      <c r="I13" s="67">
        <v>33</v>
      </c>
      <c r="J13" s="67">
        <v>37</v>
      </c>
      <c r="K13" s="67">
        <v>36</v>
      </c>
      <c r="L13" s="67">
        <v>32</v>
      </c>
      <c r="M13" s="185">
        <v>28</v>
      </c>
      <c r="N13" s="21">
        <v>28</v>
      </c>
      <c r="O13" s="21">
        <v>24</v>
      </c>
      <c r="P13" s="21">
        <v>18.002666666666666</v>
      </c>
      <c r="Q13" s="351">
        <v>8</v>
      </c>
    </row>
    <row r="14" spans="1:17">
      <c r="A14" s="155" t="s">
        <v>1106</v>
      </c>
      <c r="B14" s="273" t="s">
        <v>1107</v>
      </c>
      <c r="C14" s="8">
        <v>1</v>
      </c>
      <c r="D14" s="8" t="s">
        <v>1108</v>
      </c>
      <c r="E14" s="67">
        <v>89</v>
      </c>
      <c r="F14" s="67">
        <v>74</v>
      </c>
      <c r="G14" s="67">
        <v>72</v>
      </c>
      <c r="H14" s="67">
        <v>80</v>
      </c>
      <c r="I14" s="67">
        <v>84</v>
      </c>
      <c r="J14" s="67">
        <v>80</v>
      </c>
      <c r="K14" s="67">
        <v>80</v>
      </c>
      <c r="L14" s="67">
        <v>79</v>
      </c>
      <c r="M14" s="185">
        <v>82</v>
      </c>
      <c r="N14" s="21">
        <v>85</v>
      </c>
      <c r="O14" s="21">
        <v>89</v>
      </c>
      <c r="P14" s="21">
        <v>98.014750000000006</v>
      </c>
      <c r="Q14" s="351">
        <v>105</v>
      </c>
    </row>
    <row r="15" spans="1:17">
      <c r="A15" s="63" t="s">
        <v>1109</v>
      </c>
      <c r="B15" s="273" t="s">
        <v>1110</v>
      </c>
      <c r="C15" s="8">
        <v>1</v>
      </c>
      <c r="D15" s="8" t="s">
        <v>1111</v>
      </c>
      <c r="E15" s="79" t="s">
        <v>2140</v>
      </c>
      <c r="F15" s="79" t="s">
        <v>2140</v>
      </c>
      <c r="G15" s="79" t="s">
        <v>2140</v>
      </c>
      <c r="H15" s="79" t="s">
        <v>2140</v>
      </c>
      <c r="I15" s="79" t="s">
        <v>2140</v>
      </c>
      <c r="J15" s="67">
        <v>8</v>
      </c>
      <c r="K15" s="67">
        <v>14</v>
      </c>
      <c r="L15" s="67">
        <v>16</v>
      </c>
      <c r="M15" s="185">
        <v>16</v>
      </c>
      <c r="N15" s="21">
        <v>17</v>
      </c>
      <c r="O15" s="21">
        <v>19</v>
      </c>
      <c r="P15" s="21">
        <v>22.75</v>
      </c>
      <c r="Q15" s="351">
        <v>26</v>
      </c>
    </row>
    <row r="16" spans="1:17">
      <c r="A16" s="155" t="s">
        <v>1112</v>
      </c>
      <c r="B16" s="273" t="s">
        <v>1113</v>
      </c>
      <c r="C16" s="8">
        <v>1</v>
      </c>
      <c r="D16" s="8" t="s">
        <v>1114</v>
      </c>
      <c r="E16" s="67">
        <v>20</v>
      </c>
      <c r="F16" s="67">
        <v>20</v>
      </c>
      <c r="G16" s="67">
        <v>18</v>
      </c>
      <c r="H16" s="67">
        <v>17</v>
      </c>
      <c r="I16" s="67">
        <v>17</v>
      </c>
      <c r="J16" s="67">
        <v>15</v>
      </c>
      <c r="K16" s="67">
        <v>13</v>
      </c>
      <c r="L16" s="67">
        <v>13</v>
      </c>
      <c r="M16" s="185">
        <v>14</v>
      </c>
      <c r="N16" s="21">
        <v>16</v>
      </c>
      <c r="O16" s="21">
        <v>18</v>
      </c>
      <c r="P16" s="21">
        <v>17.569916666666668</v>
      </c>
      <c r="Q16" s="351">
        <v>19</v>
      </c>
    </row>
    <row r="17" spans="1:17">
      <c r="A17" s="155" t="s">
        <v>1115</v>
      </c>
      <c r="B17" s="273" t="s">
        <v>1116</v>
      </c>
      <c r="C17" s="8">
        <v>1</v>
      </c>
      <c r="D17" s="8" t="s">
        <v>1117</v>
      </c>
      <c r="E17" s="67">
        <v>1</v>
      </c>
      <c r="F17" s="67">
        <v>4</v>
      </c>
      <c r="G17" s="67">
        <v>8</v>
      </c>
      <c r="H17" s="67">
        <v>10</v>
      </c>
      <c r="I17" s="67">
        <v>9</v>
      </c>
      <c r="J17" s="67">
        <v>9</v>
      </c>
      <c r="K17" s="67">
        <v>10</v>
      </c>
      <c r="L17" s="67">
        <v>10</v>
      </c>
      <c r="M17" s="185">
        <v>10</v>
      </c>
      <c r="N17" s="21">
        <v>10</v>
      </c>
      <c r="O17" s="21">
        <v>11</v>
      </c>
      <c r="P17" s="21">
        <v>11.061500000000001</v>
      </c>
      <c r="Q17" s="351">
        <v>12</v>
      </c>
    </row>
    <row r="18" spans="1:17">
      <c r="A18" s="155" t="s">
        <v>1118</v>
      </c>
      <c r="B18" s="27" t="s">
        <v>1119</v>
      </c>
      <c r="C18" s="8">
        <v>1</v>
      </c>
      <c r="D18" s="8" t="s">
        <v>1120</v>
      </c>
      <c r="E18" s="79" t="s">
        <v>2140</v>
      </c>
      <c r="F18" s="79" t="s">
        <v>2140</v>
      </c>
      <c r="G18" s="79" t="s">
        <v>2140</v>
      </c>
      <c r="H18" s="79" t="s">
        <v>2140</v>
      </c>
      <c r="I18" s="67">
        <v>2</v>
      </c>
      <c r="J18" s="67">
        <v>3</v>
      </c>
      <c r="K18" s="67">
        <v>3</v>
      </c>
      <c r="L18" s="67">
        <v>3</v>
      </c>
      <c r="M18" s="185">
        <v>2</v>
      </c>
      <c r="N18" s="67" t="s">
        <v>2140</v>
      </c>
      <c r="O18" s="67" t="s">
        <v>2140</v>
      </c>
      <c r="P18" s="67" t="s">
        <v>2140</v>
      </c>
      <c r="Q18" s="347" t="s">
        <v>2140</v>
      </c>
    </row>
    <row r="19" spans="1:17">
      <c r="A19" s="29"/>
      <c r="B19" s="29"/>
      <c r="C19" s="74"/>
      <c r="D19" s="74"/>
      <c r="E19" s="74"/>
      <c r="F19" s="74"/>
      <c r="G19" s="74"/>
      <c r="H19" s="74"/>
      <c r="I19" s="74"/>
      <c r="J19" s="74"/>
      <c r="K19" s="74"/>
      <c r="L19" s="74"/>
      <c r="M19" s="74"/>
      <c r="N19" s="74"/>
      <c r="O19" s="74"/>
      <c r="P19" s="74"/>
      <c r="Q19" s="380"/>
    </row>
    <row r="20" spans="1:17">
      <c r="A20" s="5" t="s">
        <v>1121</v>
      </c>
      <c r="B20" s="5" t="s">
        <v>1122</v>
      </c>
      <c r="C20" s="8" t="s">
        <v>1123</v>
      </c>
      <c r="D20" s="8" t="s">
        <v>1124</v>
      </c>
      <c r="E20" s="8">
        <v>3.8</v>
      </c>
      <c r="F20" s="8">
        <v>3.7</v>
      </c>
      <c r="G20" s="8">
        <v>3.7</v>
      </c>
      <c r="H20" s="8">
        <v>3.9</v>
      </c>
      <c r="I20" s="8">
        <v>4.0999999999999996</v>
      </c>
      <c r="J20" s="25">
        <v>4.5</v>
      </c>
      <c r="K20" s="67">
        <v>4.8</v>
      </c>
      <c r="L20" s="87">
        <v>5.1515088307931398</v>
      </c>
      <c r="M20" s="185">
        <v>5.3</v>
      </c>
      <c r="N20" s="8">
        <v>5.4</v>
      </c>
      <c r="O20" s="8">
        <v>5.5</v>
      </c>
      <c r="P20" s="8">
        <v>5.7</v>
      </c>
      <c r="Q20" s="351">
        <v>5.8</v>
      </c>
    </row>
    <row r="21" spans="1:17">
      <c r="A21" s="5" t="s">
        <v>1125</v>
      </c>
      <c r="B21" s="5" t="s">
        <v>1126</v>
      </c>
      <c r="C21" s="8">
        <v>3</v>
      </c>
      <c r="D21" s="8" t="s">
        <v>1127</v>
      </c>
      <c r="E21" s="8">
        <v>479</v>
      </c>
      <c r="F21" s="8">
        <v>512</v>
      </c>
      <c r="G21" s="8">
        <v>566</v>
      </c>
      <c r="H21" s="8">
        <v>606</v>
      </c>
      <c r="I21" s="8">
        <v>633</v>
      </c>
      <c r="J21" s="67">
        <v>720</v>
      </c>
      <c r="K21" s="67">
        <v>748</v>
      </c>
      <c r="L21" s="67">
        <v>755</v>
      </c>
      <c r="M21" s="13">
        <v>775</v>
      </c>
      <c r="N21" s="8">
        <v>778</v>
      </c>
      <c r="O21" s="8">
        <v>803</v>
      </c>
      <c r="P21" s="8">
        <v>837</v>
      </c>
      <c r="Q21" s="351">
        <v>836</v>
      </c>
    </row>
    <row r="22" spans="1:17">
      <c r="A22" s="5" t="s">
        <v>1128</v>
      </c>
      <c r="B22" s="5" t="s">
        <v>1129</v>
      </c>
      <c r="C22" s="8" t="s">
        <v>1130</v>
      </c>
      <c r="D22" s="8" t="s">
        <v>1131</v>
      </c>
      <c r="E22" s="8">
        <v>83</v>
      </c>
      <c r="F22" s="8">
        <v>81</v>
      </c>
      <c r="G22" s="8">
        <v>92</v>
      </c>
      <c r="H22" s="8">
        <v>91</v>
      </c>
      <c r="I22" s="8">
        <v>91</v>
      </c>
      <c r="J22" s="67">
        <v>82</v>
      </c>
      <c r="K22" s="67">
        <v>90</v>
      </c>
      <c r="L22" s="67">
        <v>90</v>
      </c>
      <c r="M22" s="185">
        <v>83</v>
      </c>
      <c r="N22" s="185">
        <v>83</v>
      </c>
      <c r="O22" s="8">
        <v>87</v>
      </c>
      <c r="P22" s="8">
        <v>84</v>
      </c>
      <c r="Q22" s="351">
        <v>68</v>
      </c>
    </row>
    <row r="23" spans="1:17">
      <c r="C23" s="5"/>
      <c r="D23" s="5"/>
      <c r="E23" s="5"/>
      <c r="F23" s="5"/>
      <c r="G23" s="5"/>
      <c r="H23" s="5"/>
      <c r="I23" s="5"/>
      <c r="J23" s="5"/>
      <c r="K23" s="5"/>
      <c r="L23" s="5"/>
      <c r="M23" s="5"/>
      <c r="N23" s="5"/>
      <c r="O23" s="5"/>
      <c r="P23" s="5"/>
    </row>
    <row r="24" spans="1:17">
      <c r="A24" s="4"/>
    </row>
    <row r="25" spans="1:17">
      <c r="A25" s="223" t="s">
        <v>1132</v>
      </c>
      <c r="B25" s="209"/>
      <c r="C25" s="209"/>
    </row>
    <row r="26" spans="1:17">
      <c r="A26" s="132" t="s">
        <v>1133</v>
      </c>
      <c r="B26" s="206"/>
      <c r="C26" s="206"/>
    </row>
    <row r="27" spans="1:17">
      <c r="A27" s="132" t="s">
        <v>1134</v>
      </c>
      <c r="B27" s="209"/>
      <c r="C27" s="209"/>
      <c r="L27" s="22"/>
      <c r="M27" s="22"/>
      <c r="N27" s="22"/>
      <c r="O27" s="22"/>
      <c r="P27" s="22"/>
    </row>
    <row r="28" spans="1:17">
      <c r="A28" s="132" t="s">
        <v>1135</v>
      </c>
      <c r="B28" s="132"/>
      <c r="C28" s="132"/>
    </row>
    <row r="29" spans="1:17">
      <c r="B29" s="209"/>
      <c r="C29" s="209"/>
    </row>
    <row r="30" spans="1:17" s="4" customFormat="1">
      <c r="C30" s="22"/>
      <c r="D30" s="8"/>
      <c r="E30" s="8"/>
      <c r="F30" s="8"/>
      <c r="G30" s="8"/>
      <c r="H30" s="8"/>
      <c r="I30" s="22"/>
      <c r="J30" s="22"/>
      <c r="K30" s="22"/>
      <c r="L30" s="22"/>
      <c r="M30" s="22"/>
      <c r="N30" s="22"/>
      <c r="O30" s="22"/>
      <c r="P30" s="22"/>
    </row>
    <row r="31" spans="1:17">
      <c r="A31" s="4"/>
    </row>
    <row r="33" spans="1:24">
      <c r="O33" s="13"/>
      <c r="P33" s="13"/>
    </row>
    <row r="34" spans="1:24">
      <c r="O34" s="13"/>
      <c r="P34" s="13"/>
    </row>
    <row r="35" spans="1:24">
      <c r="O35" s="13"/>
      <c r="P35" s="13"/>
    </row>
    <row r="36" spans="1:24">
      <c r="L36" s="25"/>
      <c r="M36" s="25"/>
    </row>
    <row r="38" spans="1:24">
      <c r="A38" s="4"/>
    </row>
    <row r="39" spans="1:24">
      <c r="O39" s="13"/>
      <c r="P39" s="13"/>
    </row>
    <row r="40" spans="1:24">
      <c r="O40" s="13"/>
      <c r="P40" s="13"/>
    </row>
    <row r="41" spans="1:24">
      <c r="O41" s="13"/>
      <c r="P41" s="13"/>
    </row>
    <row r="42" spans="1:24">
      <c r="O42" s="13"/>
      <c r="P42" s="13"/>
    </row>
    <row r="43" spans="1:24">
      <c r="O43" s="13"/>
      <c r="P43" s="13"/>
    </row>
    <row r="44" spans="1:24">
      <c r="O44" s="13"/>
      <c r="P44" s="13"/>
    </row>
    <row r="45" spans="1:24">
      <c r="E45" s="22"/>
      <c r="G45" s="202"/>
      <c r="H45" s="79"/>
      <c r="I45" s="267"/>
      <c r="J45" s="67"/>
      <c r="K45" s="67"/>
      <c r="L45" s="67"/>
      <c r="M45" s="67"/>
      <c r="N45" s="67"/>
      <c r="O45" s="67"/>
      <c r="P45" s="67"/>
      <c r="Q45" s="120"/>
      <c r="R45" s="67"/>
      <c r="S45" s="67"/>
      <c r="T45" s="79"/>
      <c r="U45" s="74"/>
      <c r="V45" s="8"/>
      <c r="W45" s="8"/>
      <c r="X45" s="8"/>
    </row>
    <row r="46" spans="1:24">
      <c r="A46" s="75"/>
      <c r="E46" s="22"/>
      <c r="G46" s="202"/>
      <c r="H46" s="79"/>
      <c r="I46" s="267"/>
      <c r="J46" s="67"/>
      <c r="K46" s="67"/>
      <c r="L46" s="67"/>
      <c r="M46" s="67"/>
      <c r="N46" s="67"/>
      <c r="O46" s="67"/>
      <c r="P46" s="67"/>
      <c r="Q46" s="120"/>
      <c r="R46" s="67"/>
      <c r="S46" s="67"/>
      <c r="T46" s="79"/>
      <c r="U46" s="74"/>
      <c r="V46" s="8"/>
      <c r="W46" s="8"/>
      <c r="X46" s="8"/>
    </row>
    <row r="47" spans="1:24">
      <c r="E47" s="22"/>
      <c r="G47" s="202"/>
      <c r="H47" s="79"/>
      <c r="I47" s="267"/>
      <c r="J47" s="67"/>
      <c r="K47" s="67"/>
      <c r="L47" s="67"/>
      <c r="M47" s="67"/>
      <c r="N47" s="67"/>
      <c r="O47" s="67"/>
      <c r="P47" s="67"/>
      <c r="Q47" s="120"/>
      <c r="R47" s="67"/>
      <c r="S47" s="67"/>
      <c r="T47" s="79"/>
      <c r="U47" s="74"/>
      <c r="V47" s="8"/>
      <c r="W47" s="8"/>
      <c r="X47" s="8"/>
    </row>
    <row r="48" spans="1:24">
      <c r="A48" s="4"/>
      <c r="E48" s="22"/>
      <c r="G48" s="202"/>
      <c r="H48" s="67"/>
      <c r="I48" s="267"/>
      <c r="J48" s="67"/>
      <c r="K48" s="67"/>
      <c r="L48" s="67"/>
      <c r="M48" s="67"/>
      <c r="N48" s="67"/>
      <c r="O48" s="67"/>
      <c r="P48" s="67"/>
      <c r="Q48" s="120"/>
      <c r="R48" s="67"/>
      <c r="S48" s="67"/>
      <c r="T48" s="79"/>
      <c r="U48" s="74"/>
      <c r="V48" s="8"/>
      <c r="W48" s="8"/>
      <c r="X48" s="8"/>
    </row>
    <row r="49" spans="1:24">
      <c r="E49" s="22"/>
      <c r="G49" s="202"/>
      <c r="H49" s="67"/>
      <c r="I49" s="267"/>
      <c r="J49" s="67"/>
      <c r="K49" s="67"/>
      <c r="L49" s="67"/>
      <c r="M49" s="67"/>
      <c r="N49" s="67"/>
      <c r="O49" s="67"/>
      <c r="P49" s="67"/>
      <c r="Q49" s="120"/>
      <c r="R49" s="67"/>
      <c r="S49" s="67"/>
      <c r="T49" s="67"/>
      <c r="U49" s="74"/>
      <c r="V49" s="8"/>
      <c r="W49" s="8"/>
      <c r="X49" s="8"/>
    </row>
    <row r="50" spans="1:24">
      <c r="E50" s="22"/>
      <c r="G50" s="202"/>
      <c r="H50" s="60"/>
      <c r="I50" s="267"/>
      <c r="J50" s="60"/>
      <c r="K50" s="60"/>
      <c r="L50" s="60"/>
      <c r="M50" s="60"/>
      <c r="N50" s="60"/>
      <c r="O50" s="60"/>
      <c r="P50" s="60"/>
      <c r="Q50" s="60"/>
      <c r="R50" s="60"/>
      <c r="S50" s="60"/>
      <c r="T50" s="60"/>
      <c r="U50" s="74"/>
      <c r="V50" s="25"/>
      <c r="W50" s="60"/>
      <c r="X50" s="60"/>
    </row>
    <row r="51" spans="1:24">
      <c r="E51" s="22"/>
      <c r="G51" s="202"/>
      <c r="H51" s="67"/>
      <c r="I51" s="267"/>
      <c r="J51" s="67"/>
      <c r="K51" s="67"/>
      <c r="L51" s="67"/>
      <c r="M51" s="67"/>
      <c r="N51" s="67"/>
      <c r="O51" s="67"/>
      <c r="P51" s="67"/>
      <c r="Q51" s="67"/>
      <c r="R51" s="67"/>
      <c r="S51" s="67"/>
      <c r="T51" s="67"/>
      <c r="U51" s="74"/>
      <c r="V51" s="67"/>
      <c r="W51" s="67"/>
      <c r="X51" s="67"/>
    </row>
    <row r="52" spans="1:24">
      <c r="E52" s="22"/>
      <c r="G52" s="162"/>
      <c r="H52" s="67"/>
      <c r="I52" s="267"/>
      <c r="J52" s="67"/>
      <c r="K52" s="67"/>
      <c r="L52" s="67"/>
      <c r="M52" s="67"/>
      <c r="N52" s="67"/>
      <c r="O52" s="67"/>
      <c r="P52" s="67"/>
      <c r="Q52" s="67"/>
      <c r="R52" s="67"/>
      <c r="S52" s="67"/>
      <c r="T52" s="67"/>
      <c r="U52" s="74"/>
      <c r="V52" s="87"/>
      <c r="W52" s="67"/>
      <c r="X52" s="67"/>
    </row>
    <row r="53" spans="1:24">
      <c r="E53" s="22"/>
      <c r="G53" s="202"/>
      <c r="H53" s="185"/>
      <c r="I53" s="267"/>
      <c r="J53" s="185"/>
      <c r="K53" s="185"/>
      <c r="L53" s="185"/>
      <c r="M53" s="185"/>
      <c r="N53" s="185"/>
      <c r="O53" s="185"/>
      <c r="P53" s="185"/>
      <c r="Q53" s="185"/>
      <c r="R53" s="185"/>
      <c r="S53" s="185"/>
      <c r="T53" s="185"/>
      <c r="U53" s="74"/>
      <c r="V53" s="185"/>
      <c r="W53" s="13"/>
      <c r="X53" s="185"/>
    </row>
    <row r="54" spans="1:24">
      <c r="E54" s="22"/>
      <c r="H54" s="21"/>
      <c r="I54" s="269"/>
      <c r="J54" s="21"/>
      <c r="K54" s="21"/>
      <c r="L54" s="21"/>
      <c r="M54" s="21"/>
      <c r="N54" s="21"/>
      <c r="O54" s="21"/>
      <c r="P54" s="21"/>
      <c r="Q54" s="21"/>
      <c r="R54" s="21"/>
      <c r="S54" s="21"/>
      <c r="T54" s="67"/>
      <c r="U54" s="74"/>
      <c r="V54" s="8"/>
      <c r="W54" s="8"/>
      <c r="X54" s="185"/>
    </row>
    <row r="55" spans="1:24">
      <c r="E55" s="4"/>
      <c r="H55" s="21"/>
      <c r="I55" s="21"/>
      <c r="J55" s="21"/>
      <c r="K55" s="21"/>
      <c r="L55" s="21"/>
      <c r="M55" s="21"/>
      <c r="N55" s="21"/>
      <c r="O55" s="21"/>
      <c r="P55" s="21"/>
      <c r="Q55" s="21"/>
      <c r="R55" s="21"/>
      <c r="S55" s="21"/>
      <c r="T55" s="67"/>
      <c r="U55" s="74"/>
      <c r="V55" s="8"/>
      <c r="W55" s="8"/>
      <c r="X55" s="8"/>
    </row>
    <row r="56" spans="1:24">
      <c r="A56" s="75"/>
      <c r="B56" s="75"/>
      <c r="E56" s="4"/>
      <c r="G56" s="21"/>
      <c r="H56" s="21"/>
      <c r="I56" s="21"/>
      <c r="J56" s="21"/>
      <c r="K56" s="21"/>
      <c r="L56" s="21"/>
      <c r="M56" s="21"/>
      <c r="N56" s="21"/>
      <c r="O56" s="21"/>
      <c r="P56" s="21"/>
      <c r="Q56" s="21"/>
      <c r="R56" s="21"/>
      <c r="S56" s="21"/>
      <c r="T56" s="67"/>
      <c r="U56" s="74"/>
      <c r="V56" s="8"/>
      <c r="W56" s="8"/>
      <c r="X56" s="8"/>
    </row>
    <row r="58" spans="1:24">
      <c r="A58" s="4"/>
    </row>
    <row r="74" spans="1:28">
      <c r="A74" s="4"/>
    </row>
    <row r="75" spans="1:28" s="4" customFormat="1">
      <c r="C75" s="22"/>
      <c r="D75" s="8"/>
    </row>
    <row r="76" spans="1:28">
      <c r="A76" s="4"/>
    </row>
    <row r="78" spans="1:28" ht="15">
      <c r="A78" s="14"/>
      <c r="Q78" s="76"/>
      <c r="W78" s="44"/>
      <c r="X78" s="44"/>
      <c r="Y78" s="44"/>
      <c r="Z78" s="44"/>
      <c r="AA78" s="44"/>
      <c r="AB78" s="44"/>
    </row>
    <row r="79" spans="1:28">
      <c r="A79" s="48"/>
      <c r="Q79" s="44"/>
    </row>
    <row r="80" spans="1:28">
      <c r="Q80" s="44"/>
      <c r="R80" s="44"/>
    </row>
    <row r="81" spans="1:1">
      <c r="A81" s="4"/>
    </row>
  </sheetData>
  <phoneticPr fontId="17" type="noConversion"/>
  <conditionalFormatting sqref="V51:X51 G51:H51 J51:T51">
    <cfRule type="cellIs" dxfId="4223" priority="387" stopIfTrue="1" operator="equal">
      <formula>"-"</formula>
    </cfRule>
  </conditionalFormatting>
  <conditionalFormatting sqref="Q51">
    <cfRule type="cellIs" dxfId="4222" priority="386" stopIfTrue="1" operator="equal">
      <formula>"-"</formula>
    </cfRule>
  </conditionalFormatting>
  <conditionalFormatting sqref="H51 J51:P51">
    <cfRule type="cellIs" dxfId="4221" priority="385" stopIfTrue="1" operator="equal">
      <formula>"-"</formula>
    </cfRule>
  </conditionalFormatting>
  <conditionalFormatting sqref="R51:T51">
    <cfRule type="cellIs" dxfId="4220" priority="384" stopIfTrue="1" operator="equal">
      <formula>"-"</formula>
    </cfRule>
  </conditionalFormatting>
  <conditionalFormatting sqref="W51:X51">
    <cfRule type="cellIs" dxfId="4219" priority="383" stopIfTrue="1" operator="equal">
      <formula>"-"</formula>
    </cfRule>
  </conditionalFormatting>
  <conditionalFormatting sqref="G50:H50 J50:T50">
    <cfRule type="cellIs" dxfId="4218" priority="381" stopIfTrue="1" operator="equal">
      <formula>"-"</formula>
    </cfRule>
    <cfRule type="containsText" dxfId="4217" priority="382" stopIfTrue="1" operator="containsText" text="leer">
      <formula>NOT(ISERROR(SEARCH("leer",G50)))</formula>
    </cfRule>
  </conditionalFormatting>
  <conditionalFormatting sqref="G50:H50 J50:T50">
    <cfRule type="cellIs" dxfId="4216" priority="379" stopIfTrue="1" operator="equal">
      <formula>"-"</formula>
    </cfRule>
    <cfRule type="containsText" dxfId="4215" priority="380" stopIfTrue="1" operator="containsText" text="leer">
      <formula>NOT(ISERROR(SEARCH("leer",G50)))</formula>
    </cfRule>
  </conditionalFormatting>
  <conditionalFormatting sqref="V50:X50">
    <cfRule type="cellIs" dxfId="4214" priority="377" stopIfTrue="1" operator="equal">
      <formula>"-"</formula>
    </cfRule>
    <cfRule type="containsText" dxfId="4213" priority="378" stopIfTrue="1" operator="containsText" text="leer">
      <formula>NOT(ISERROR(SEARCH("leer",V50)))</formula>
    </cfRule>
  </conditionalFormatting>
  <conditionalFormatting sqref="V50:X50">
    <cfRule type="cellIs" dxfId="4212" priority="375" stopIfTrue="1" operator="equal">
      <formula>"-"</formula>
    </cfRule>
    <cfRule type="containsText" dxfId="4211" priority="376" stopIfTrue="1" operator="containsText" text="leer">
      <formula>NOT(ISERROR(SEARCH("leer",V50)))</formula>
    </cfRule>
  </conditionalFormatting>
  <conditionalFormatting sqref="G49:H49 J49:T49">
    <cfRule type="cellIs" dxfId="4210" priority="373" stopIfTrue="1" operator="equal">
      <formula>"-"</formula>
    </cfRule>
    <cfRule type="containsText" dxfId="4209" priority="374" stopIfTrue="1" operator="containsText" text="leer">
      <formula>NOT(ISERROR(SEARCH("leer",G49)))</formula>
    </cfRule>
  </conditionalFormatting>
  <conditionalFormatting sqref="G49:H49 J49:T49">
    <cfRule type="cellIs" dxfId="4208" priority="371" stopIfTrue="1" operator="equal">
      <formula>"-"</formula>
    </cfRule>
    <cfRule type="containsText" dxfId="4207" priority="372" stopIfTrue="1" operator="containsText" text="leer">
      <formula>NOT(ISERROR(SEARCH("leer",G49)))</formula>
    </cfRule>
  </conditionalFormatting>
  <conditionalFormatting sqref="V49:X49">
    <cfRule type="cellIs" dxfId="4206" priority="369" stopIfTrue="1" operator="equal">
      <formula>"-"</formula>
    </cfRule>
    <cfRule type="containsText" dxfId="4205" priority="370" stopIfTrue="1" operator="containsText" text="leer">
      <formula>NOT(ISERROR(SEARCH("leer",V49)))</formula>
    </cfRule>
  </conditionalFormatting>
  <conditionalFormatting sqref="V49:X49">
    <cfRule type="cellIs" dxfId="4204" priority="367" stopIfTrue="1" operator="equal">
      <formula>"-"</formula>
    </cfRule>
    <cfRule type="containsText" dxfId="4203" priority="368" stopIfTrue="1" operator="containsText" text="leer">
      <formula>NOT(ISERROR(SEARCH("leer",V49)))</formula>
    </cfRule>
  </conditionalFormatting>
  <conditionalFormatting sqref="H49 J49:T49">
    <cfRule type="cellIs" dxfId="4202" priority="365" stopIfTrue="1" operator="equal">
      <formula>"-"</formula>
    </cfRule>
    <cfRule type="containsText" dxfId="4201" priority="366" stopIfTrue="1" operator="containsText" text="leer">
      <formula>NOT(ISERROR(SEARCH("leer",H49)))</formula>
    </cfRule>
  </conditionalFormatting>
  <conditionalFormatting sqref="H49 J49:T49">
    <cfRule type="cellIs" dxfId="4200" priority="363" stopIfTrue="1" operator="equal">
      <formula>"-"</formula>
    </cfRule>
    <cfRule type="containsText" dxfId="4199" priority="364" stopIfTrue="1" operator="containsText" text="leer">
      <formula>NOT(ISERROR(SEARCH("leer",H49)))</formula>
    </cfRule>
  </conditionalFormatting>
  <conditionalFormatting sqref="H49 J49:T49">
    <cfRule type="cellIs" dxfId="4198" priority="361" stopIfTrue="1" operator="equal">
      <formula>"-"</formula>
    </cfRule>
    <cfRule type="containsText" dxfId="4197" priority="362" stopIfTrue="1" operator="containsText" text="leer">
      <formula>NOT(ISERROR(SEARCH("leer",H49)))</formula>
    </cfRule>
  </conditionalFormatting>
  <conditionalFormatting sqref="H49 J49:T49">
    <cfRule type="cellIs" dxfId="4196" priority="359" stopIfTrue="1" operator="equal">
      <formula>"-"</formula>
    </cfRule>
    <cfRule type="containsText" dxfId="4195" priority="360" stopIfTrue="1" operator="containsText" text="leer">
      <formula>NOT(ISERROR(SEARCH("leer",H49)))</formula>
    </cfRule>
  </conditionalFormatting>
  <conditionalFormatting sqref="H49 J49:T49">
    <cfRule type="cellIs" dxfId="4194" priority="357" stopIfTrue="1" operator="equal">
      <formula>"-"</formula>
    </cfRule>
    <cfRule type="containsText" dxfId="4193" priority="358" stopIfTrue="1" operator="containsText" text="leer">
      <formula>NOT(ISERROR(SEARCH("leer",H49)))</formula>
    </cfRule>
  </conditionalFormatting>
  <conditionalFormatting sqref="V49:X49">
    <cfRule type="cellIs" dxfId="4192" priority="355" stopIfTrue="1" operator="equal">
      <formula>"-"</formula>
    </cfRule>
    <cfRule type="containsText" dxfId="4191" priority="356" stopIfTrue="1" operator="containsText" text="leer">
      <formula>NOT(ISERROR(SEARCH("leer",V49)))</formula>
    </cfRule>
  </conditionalFormatting>
  <conditionalFormatting sqref="V49:X49">
    <cfRule type="cellIs" dxfId="4190" priority="353" stopIfTrue="1" operator="equal">
      <formula>"-"</formula>
    </cfRule>
    <cfRule type="containsText" dxfId="4189" priority="354" stopIfTrue="1" operator="containsText" text="leer">
      <formula>NOT(ISERROR(SEARCH("leer",V49)))</formula>
    </cfRule>
  </conditionalFormatting>
  <conditionalFormatting sqref="V49:X49">
    <cfRule type="cellIs" dxfId="4188" priority="351" stopIfTrue="1" operator="equal">
      <formula>"-"</formula>
    </cfRule>
    <cfRule type="containsText" dxfId="4187" priority="352" stopIfTrue="1" operator="containsText" text="leer">
      <formula>NOT(ISERROR(SEARCH("leer",V49)))</formula>
    </cfRule>
  </conditionalFormatting>
  <conditionalFormatting sqref="V49:X49">
    <cfRule type="cellIs" dxfId="4186" priority="349" stopIfTrue="1" operator="equal">
      <formula>"-"</formula>
    </cfRule>
    <cfRule type="containsText" dxfId="4185" priority="350" stopIfTrue="1" operator="containsText" text="leer">
      <formula>NOT(ISERROR(SEARCH("leer",V49)))</formula>
    </cfRule>
  </conditionalFormatting>
  <conditionalFormatting sqref="V49:X49">
    <cfRule type="cellIs" dxfId="4184" priority="347" stopIfTrue="1" operator="equal">
      <formula>"-"</formula>
    </cfRule>
    <cfRule type="containsText" dxfId="4183" priority="348" stopIfTrue="1" operator="containsText" text="leer">
      <formula>NOT(ISERROR(SEARCH("leer",V49)))</formula>
    </cfRule>
  </conditionalFormatting>
  <conditionalFormatting sqref="G49">
    <cfRule type="cellIs" dxfId="4182" priority="345" stopIfTrue="1" operator="equal">
      <formula>"-"</formula>
    </cfRule>
    <cfRule type="containsText" dxfId="4181" priority="346" stopIfTrue="1" operator="containsText" text="leer">
      <formula>NOT(ISERROR(SEARCH("leer",G49)))</formula>
    </cfRule>
  </conditionalFormatting>
  <conditionalFormatting sqref="G49">
    <cfRule type="cellIs" dxfId="4180" priority="343" stopIfTrue="1" operator="equal">
      <formula>"-"</formula>
    </cfRule>
    <cfRule type="containsText" dxfId="4179" priority="344" stopIfTrue="1" operator="containsText" text="leer">
      <formula>NOT(ISERROR(SEARCH("leer",G49)))</formula>
    </cfRule>
  </conditionalFormatting>
  <conditionalFormatting sqref="G49">
    <cfRule type="cellIs" dxfId="4178" priority="341" stopIfTrue="1" operator="equal">
      <formula>"-"</formula>
    </cfRule>
    <cfRule type="containsText" dxfId="4177" priority="342" stopIfTrue="1" operator="containsText" text="leer">
      <formula>NOT(ISERROR(SEARCH("leer",G49)))</formula>
    </cfRule>
  </conditionalFormatting>
  <conditionalFormatting sqref="G49">
    <cfRule type="cellIs" dxfId="4176" priority="339" stopIfTrue="1" operator="equal">
      <formula>"-"</formula>
    </cfRule>
    <cfRule type="containsText" dxfId="4175" priority="340" stopIfTrue="1" operator="containsText" text="leer">
      <formula>NOT(ISERROR(SEARCH("leer",G49)))</formula>
    </cfRule>
  </conditionalFormatting>
  <conditionalFormatting sqref="G49">
    <cfRule type="cellIs" dxfId="4174" priority="337" stopIfTrue="1" operator="equal">
      <formula>"-"</formula>
    </cfRule>
    <cfRule type="containsText" dxfId="4173" priority="338" stopIfTrue="1" operator="containsText" text="leer">
      <formula>NOT(ISERROR(SEARCH("leer",G49)))</formula>
    </cfRule>
  </conditionalFormatting>
  <conditionalFormatting sqref="T49">
    <cfRule type="cellIs" dxfId="4172" priority="335" stopIfTrue="1" operator="equal">
      <formula>"-"</formula>
    </cfRule>
    <cfRule type="containsText" dxfId="4171" priority="336" stopIfTrue="1" operator="containsText" text="leer">
      <formula>NOT(ISERROR(SEARCH("leer",T49)))</formula>
    </cfRule>
  </conditionalFormatting>
  <conditionalFormatting sqref="T49">
    <cfRule type="cellIs" dxfId="4170" priority="333" stopIfTrue="1" operator="equal">
      <formula>"-"</formula>
    </cfRule>
    <cfRule type="containsText" dxfId="4169" priority="334" stopIfTrue="1" operator="containsText" text="leer">
      <formula>NOT(ISERROR(SEARCH("leer",T49)))</formula>
    </cfRule>
  </conditionalFormatting>
  <conditionalFormatting sqref="G49:H49 J49:T49">
    <cfRule type="cellIs" dxfId="4168" priority="331" stopIfTrue="1" operator="equal">
      <formula>"-"</formula>
    </cfRule>
    <cfRule type="containsText" dxfId="4167" priority="332" stopIfTrue="1" operator="containsText" text="leer">
      <formula>NOT(ISERROR(SEARCH("leer",G49)))</formula>
    </cfRule>
  </conditionalFormatting>
  <conditionalFormatting sqref="G49:H49 J49:T49">
    <cfRule type="cellIs" dxfId="4166" priority="329" stopIfTrue="1" operator="equal">
      <formula>"-"</formula>
    </cfRule>
    <cfRule type="containsText" dxfId="4165" priority="330" stopIfTrue="1" operator="containsText" text="leer">
      <formula>NOT(ISERROR(SEARCH("leer",G49)))</formula>
    </cfRule>
  </conditionalFormatting>
  <conditionalFormatting sqref="V49:X49">
    <cfRule type="cellIs" dxfId="4164" priority="327" stopIfTrue="1" operator="equal">
      <formula>"-"</formula>
    </cfRule>
    <cfRule type="containsText" dxfId="4163" priority="328" stopIfTrue="1" operator="containsText" text="leer">
      <formula>NOT(ISERROR(SEARCH("leer",V49)))</formula>
    </cfRule>
  </conditionalFormatting>
  <conditionalFormatting sqref="V49:X49">
    <cfRule type="cellIs" dxfId="4162" priority="325" stopIfTrue="1" operator="equal">
      <formula>"-"</formula>
    </cfRule>
    <cfRule type="containsText" dxfId="4161" priority="326" stopIfTrue="1" operator="containsText" text="leer">
      <formula>NOT(ISERROR(SEARCH("leer",V49)))</formula>
    </cfRule>
  </conditionalFormatting>
  <conditionalFormatting sqref="H49 J49:T49">
    <cfRule type="cellIs" dxfId="4160" priority="323" stopIfTrue="1" operator="equal">
      <formula>"-"</formula>
    </cfRule>
    <cfRule type="containsText" dxfId="4159" priority="324" stopIfTrue="1" operator="containsText" text="leer">
      <formula>NOT(ISERROR(SEARCH("leer",H49)))</formula>
    </cfRule>
  </conditionalFormatting>
  <conditionalFormatting sqref="H49 J49:T49">
    <cfRule type="cellIs" dxfId="4158" priority="321" stopIfTrue="1" operator="equal">
      <formula>"-"</formula>
    </cfRule>
    <cfRule type="containsText" dxfId="4157" priority="322" stopIfTrue="1" operator="containsText" text="leer">
      <formula>NOT(ISERROR(SEARCH("leer",H49)))</formula>
    </cfRule>
  </conditionalFormatting>
  <conditionalFormatting sqref="H49 J49:T49">
    <cfRule type="cellIs" dxfId="4156" priority="319" stopIfTrue="1" operator="equal">
      <formula>"-"</formula>
    </cfRule>
    <cfRule type="containsText" dxfId="4155" priority="320" stopIfTrue="1" operator="containsText" text="leer">
      <formula>NOT(ISERROR(SEARCH("leer",H49)))</formula>
    </cfRule>
  </conditionalFormatting>
  <conditionalFormatting sqref="H49 J49:T49">
    <cfRule type="cellIs" dxfId="4154" priority="317" stopIfTrue="1" operator="equal">
      <formula>"-"</formula>
    </cfRule>
    <cfRule type="containsText" dxfId="4153" priority="318" stopIfTrue="1" operator="containsText" text="leer">
      <formula>NOT(ISERROR(SEARCH("leer",H49)))</formula>
    </cfRule>
  </conditionalFormatting>
  <conditionalFormatting sqref="H49 J49:T49">
    <cfRule type="cellIs" dxfId="4152" priority="315" stopIfTrue="1" operator="equal">
      <formula>"-"</formula>
    </cfRule>
    <cfRule type="containsText" dxfId="4151" priority="316" stopIfTrue="1" operator="containsText" text="leer">
      <formula>NOT(ISERROR(SEARCH("leer",H49)))</formula>
    </cfRule>
  </conditionalFormatting>
  <conditionalFormatting sqref="V49:X49">
    <cfRule type="cellIs" dxfId="4150" priority="313" stopIfTrue="1" operator="equal">
      <formula>"-"</formula>
    </cfRule>
    <cfRule type="containsText" dxfId="4149" priority="314" stopIfTrue="1" operator="containsText" text="leer">
      <formula>NOT(ISERROR(SEARCH("leer",V49)))</formula>
    </cfRule>
  </conditionalFormatting>
  <conditionalFormatting sqref="V49:X49">
    <cfRule type="cellIs" dxfId="4148" priority="311" stopIfTrue="1" operator="equal">
      <formula>"-"</formula>
    </cfRule>
    <cfRule type="containsText" dxfId="4147" priority="312" stopIfTrue="1" operator="containsText" text="leer">
      <formula>NOT(ISERROR(SEARCH("leer",V49)))</formula>
    </cfRule>
  </conditionalFormatting>
  <conditionalFormatting sqref="V49:X49">
    <cfRule type="cellIs" dxfId="4146" priority="309" stopIfTrue="1" operator="equal">
      <formula>"-"</formula>
    </cfRule>
    <cfRule type="containsText" dxfId="4145" priority="310" stopIfTrue="1" operator="containsText" text="leer">
      <formula>NOT(ISERROR(SEARCH("leer",V49)))</formula>
    </cfRule>
  </conditionalFormatting>
  <conditionalFormatting sqref="V49:X49">
    <cfRule type="cellIs" dxfId="4144" priority="307" stopIfTrue="1" operator="equal">
      <formula>"-"</formula>
    </cfRule>
    <cfRule type="containsText" dxfId="4143" priority="308" stopIfTrue="1" operator="containsText" text="leer">
      <formula>NOT(ISERROR(SEARCH("leer",V49)))</formula>
    </cfRule>
  </conditionalFormatting>
  <conditionalFormatting sqref="V49:X49">
    <cfRule type="cellIs" dxfId="4142" priority="305" stopIfTrue="1" operator="equal">
      <formula>"-"</formula>
    </cfRule>
    <cfRule type="containsText" dxfId="4141" priority="306" stopIfTrue="1" operator="containsText" text="leer">
      <formula>NOT(ISERROR(SEARCH("leer",V49)))</formula>
    </cfRule>
  </conditionalFormatting>
  <conditionalFormatting sqref="G49">
    <cfRule type="cellIs" dxfId="4140" priority="303" stopIfTrue="1" operator="equal">
      <formula>"-"</formula>
    </cfRule>
    <cfRule type="containsText" dxfId="4139" priority="304" stopIfTrue="1" operator="containsText" text="leer">
      <formula>NOT(ISERROR(SEARCH("leer",G49)))</formula>
    </cfRule>
  </conditionalFormatting>
  <conditionalFormatting sqref="G49">
    <cfRule type="cellIs" dxfId="4138" priority="301" stopIfTrue="1" operator="equal">
      <formula>"-"</formula>
    </cfRule>
    <cfRule type="containsText" dxfId="4137" priority="302" stopIfTrue="1" operator="containsText" text="leer">
      <formula>NOT(ISERROR(SEARCH("leer",G49)))</formula>
    </cfRule>
  </conditionalFormatting>
  <conditionalFormatting sqref="G49">
    <cfRule type="cellIs" dxfId="4136" priority="299" stopIfTrue="1" operator="equal">
      <formula>"-"</formula>
    </cfRule>
    <cfRule type="containsText" dxfId="4135" priority="300" stopIfTrue="1" operator="containsText" text="leer">
      <formula>NOT(ISERROR(SEARCH("leer",G49)))</formula>
    </cfRule>
  </conditionalFormatting>
  <conditionalFormatting sqref="G49">
    <cfRule type="cellIs" dxfId="4134" priority="297" stopIfTrue="1" operator="equal">
      <formula>"-"</formula>
    </cfRule>
    <cfRule type="containsText" dxfId="4133" priority="298" stopIfTrue="1" operator="containsText" text="leer">
      <formula>NOT(ISERROR(SEARCH("leer",G49)))</formula>
    </cfRule>
  </conditionalFormatting>
  <conditionalFormatting sqref="G49">
    <cfRule type="cellIs" dxfId="4132" priority="295" stopIfTrue="1" operator="equal">
      <formula>"-"</formula>
    </cfRule>
    <cfRule type="containsText" dxfId="4131" priority="296" stopIfTrue="1" operator="containsText" text="leer">
      <formula>NOT(ISERROR(SEARCH("leer",G49)))</formula>
    </cfRule>
  </conditionalFormatting>
  <conditionalFormatting sqref="G48:H48 J48:T48">
    <cfRule type="cellIs" dxfId="4130" priority="293" stopIfTrue="1" operator="equal">
      <formula>"-"</formula>
    </cfRule>
    <cfRule type="containsText" dxfId="4129" priority="294" stopIfTrue="1" operator="containsText" text="leer">
      <formula>NOT(ISERROR(SEARCH("leer",G48)))</formula>
    </cfRule>
  </conditionalFormatting>
  <conditionalFormatting sqref="G48:H48 J48:T48">
    <cfRule type="cellIs" dxfId="4128" priority="292" stopIfTrue="1" operator="equal">
      <formula>"-"</formula>
    </cfRule>
  </conditionalFormatting>
  <conditionalFormatting sqref="G48:H48 J48:T48">
    <cfRule type="cellIs" dxfId="4127" priority="290" stopIfTrue="1" operator="equal">
      <formula>"-"</formula>
    </cfRule>
    <cfRule type="containsText" dxfId="4126" priority="291" stopIfTrue="1" operator="containsText" text="leer">
      <formula>NOT(ISERROR(SEARCH("leer",G48)))</formula>
    </cfRule>
  </conditionalFormatting>
  <conditionalFormatting sqref="G48:H48 J48:T48">
    <cfRule type="cellIs" dxfId="4125" priority="289" stopIfTrue="1" operator="equal">
      <formula>"-"</formula>
    </cfRule>
  </conditionalFormatting>
  <conditionalFormatting sqref="V48:X48">
    <cfRule type="cellIs" dxfId="4124" priority="287" stopIfTrue="1" operator="equal">
      <formula>"-"</formula>
    </cfRule>
    <cfRule type="containsText" dxfId="4123" priority="288" stopIfTrue="1" operator="containsText" text="leer">
      <formula>NOT(ISERROR(SEARCH("leer",V48)))</formula>
    </cfRule>
  </conditionalFormatting>
  <conditionalFormatting sqref="V48:X48">
    <cfRule type="cellIs" dxfId="4122" priority="286" stopIfTrue="1" operator="equal">
      <formula>"-"</formula>
    </cfRule>
  </conditionalFormatting>
  <conditionalFormatting sqref="V48:X48">
    <cfRule type="cellIs" dxfId="4121" priority="284" stopIfTrue="1" operator="equal">
      <formula>"-"</formula>
    </cfRule>
    <cfRule type="containsText" dxfId="4120" priority="285" stopIfTrue="1" operator="containsText" text="leer">
      <formula>NOT(ISERROR(SEARCH("leer",V48)))</formula>
    </cfRule>
  </conditionalFormatting>
  <conditionalFormatting sqref="V48:X48">
    <cfRule type="cellIs" dxfId="4119" priority="283" stopIfTrue="1" operator="equal">
      <formula>"-"</formula>
    </cfRule>
  </conditionalFormatting>
  <conditionalFormatting sqref="G48:H48 J48:T48">
    <cfRule type="cellIs" dxfId="4118" priority="281" stopIfTrue="1" operator="equal">
      <formula>"-"</formula>
    </cfRule>
    <cfRule type="containsText" dxfId="4117" priority="282" stopIfTrue="1" operator="containsText" text="leer">
      <formula>NOT(ISERROR(SEARCH("leer",G48)))</formula>
    </cfRule>
  </conditionalFormatting>
  <conditionalFormatting sqref="G48:H48 J48:T48">
    <cfRule type="cellIs" dxfId="4116" priority="280" stopIfTrue="1" operator="equal">
      <formula>"-"</formula>
    </cfRule>
  </conditionalFormatting>
  <conditionalFormatting sqref="G48:H48 J48:T48">
    <cfRule type="cellIs" dxfId="4115" priority="278" stopIfTrue="1" operator="equal">
      <formula>"-"</formula>
    </cfRule>
    <cfRule type="containsText" dxfId="4114" priority="279" stopIfTrue="1" operator="containsText" text="leer">
      <formula>NOT(ISERROR(SEARCH("leer",G48)))</formula>
    </cfRule>
  </conditionalFormatting>
  <conditionalFormatting sqref="G48:H48 J48:T48">
    <cfRule type="cellIs" dxfId="4113" priority="277" stopIfTrue="1" operator="equal">
      <formula>"-"</formula>
    </cfRule>
  </conditionalFormatting>
  <conditionalFormatting sqref="V48:X48">
    <cfRule type="cellIs" dxfId="4112" priority="275" stopIfTrue="1" operator="equal">
      <formula>"-"</formula>
    </cfRule>
    <cfRule type="containsText" dxfId="4111" priority="276" stopIfTrue="1" operator="containsText" text="leer">
      <formula>NOT(ISERROR(SEARCH("leer",V48)))</formula>
    </cfRule>
  </conditionalFormatting>
  <conditionalFormatting sqref="V48:X48">
    <cfRule type="cellIs" dxfId="4110" priority="274" stopIfTrue="1" operator="equal">
      <formula>"-"</formula>
    </cfRule>
  </conditionalFormatting>
  <conditionalFormatting sqref="V48:X48">
    <cfRule type="cellIs" dxfId="4109" priority="272" stopIfTrue="1" operator="equal">
      <formula>"-"</formula>
    </cfRule>
    <cfRule type="containsText" dxfId="4108" priority="273" stopIfTrue="1" operator="containsText" text="leer">
      <formula>NOT(ISERROR(SEARCH("leer",V48)))</formula>
    </cfRule>
  </conditionalFormatting>
  <conditionalFormatting sqref="V48:X48">
    <cfRule type="cellIs" dxfId="4107" priority="271" stopIfTrue="1" operator="equal">
      <formula>"-"</formula>
    </cfRule>
  </conditionalFormatting>
  <conditionalFormatting sqref="X47">
    <cfRule type="cellIs" dxfId="4106" priority="269" stopIfTrue="1" operator="equal">
      <formula>"-"</formula>
    </cfRule>
    <cfRule type="containsText" dxfId="4105" priority="270" stopIfTrue="1" operator="containsText" text="leer">
      <formula>NOT(ISERROR(SEARCH("leer",X47)))</formula>
    </cfRule>
  </conditionalFormatting>
  <conditionalFormatting sqref="X47">
    <cfRule type="cellIs" dxfId="4104" priority="268" stopIfTrue="1" operator="equal">
      <formula>"-"</formula>
    </cfRule>
  </conditionalFormatting>
  <conditionalFormatting sqref="X47">
    <cfRule type="cellIs" dxfId="4103" priority="266" stopIfTrue="1" operator="equal">
      <formula>"-"</formula>
    </cfRule>
    <cfRule type="containsText" dxfId="4102" priority="267" stopIfTrue="1" operator="containsText" text="leer">
      <formula>NOT(ISERROR(SEARCH("leer",X47)))</formula>
    </cfRule>
  </conditionalFormatting>
  <conditionalFormatting sqref="X47">
    <cfRule type="cellIs" dxfId="4101" priority="265" stopIfTrue="1" operator="equal">
      <formula>"-"</formula>
    </cfRule>
  </conditionalFormatting>
  <conditionalFormatting sqref="X47">
    <cfRule type="cellIs" dxfId="4100" priority="263" stopIfTrue="1" operator="equal">
      <formula>"-"</formula>
    </cfRule>
    <cfRule type="containsText" dxfId="4099" priority="264" stopIfTrue="1" operator="containsText" text="leer">
      <formula>NOT(ISERROR(SEARCH("leer",X47)))</formula>
    </cfRule>
  </conditionalFormatting>
  <conditionalFormatting sqref="X47">
    <cfRule type="cellIs" dxfId="4098" priority="262" stopIfTrue="1" operator="equal">
      <formula>"-"</formula>
    </cfRule>
  </conditionalFormatting>
  <conditionalFormatting sqref="X47">
    <cfRule type="cellIs" dxfId="4097" priority="260" stopIfTrue="1" operator="equal">
      <formula>"-"</formula>
    </cfRule>
    <cfRule type="containsText" dxfId="4096" priority="261" stopIfTrue="1" operator="containsText" text="leer">
      <formula>NOT(ISERROR(SEARCH("leer",X47)))</formula>
    </cfRule>
  </conditionalFormatting>
  <conditionalFormatting sqref="X47">
    <cfRule type="cellIs" dxfId="4095" priority="259" stopIfTrue="1" operator="equal">
      <formula>"-"</formula>
    </cfRule>
  </conditionalFormatting>
  <conditionalFormatting sqref="K20:K22 K5:K6 K8:K18">
    <cfRule type="cellIs" dxfId="4094" priority="129" stopIfTrue="1" operator="equal">
      <formula>"-"</formula>
    </cfRule>
  </conditionalFormatting>
  <conditionalFormatting sqref="K15">
    <cfRule type="cellIs" dxfId="4093" priority="128" stopIfTrue="1" operator="equal">
      <formula>"-"</formula>
    </cfRule>
  </conditionalFormatting>
  <conditionalFormatting sqref="K6 K8:K14">
    <cfRule type="cellIs" dxfId="4092" priority="127" stopIfTrue="1" operator="equal">
      <formula>"-"</formula>
    </cfRule>
  </conditionalFormatting>
  <conditionalFormatting sqref="K16:K18">
    <cfRule type="cellIs" dxfId="4091" priority="126" stopIfTrue="1" operator="equal">
      <formula>"-"</formula>
    </cfRule>
  </conditionalFormatting>
  <conditionalFormatting sqref="K21:K22">
    <cfRule type="cellIs" dxfId="4090" priority="125" stopIfTrue="1" operator="equal">
      <formula>"-"</formula>
    </cfRule>
  </conditionalFormatting>
  <conditionalFormatting sqref="J5:J6 J8:J18">
    <cfRule type="cellIs" dxfId="4089" priority="123" stopIfTrue="1" operator="equal">
      <formula>"-"</formula>
    </cfRule>
    <cfRule type="containsText" dxfId="4088" priority="124" stopIfTrue="1" operator="containsText" text="leer">
      <formula>NOT(ISERROR(SEARCH("leer",J5)))</formula>
    </cfRule>
  </conditionalFormatting>
  <conditionalFormatting sqref="J5:J6 J8:J18">
    <cfRule type="cellIs" dxfId="4087" priority="121" stopIfTrue="1" operator="equal">
      <formula>"-"</formula>
    </cfRule>
    <cfRule type="containsText" dxfId="4086" priority="122" stopIfTrue="1" operator="containsText" text="leer">
      <formula>NOT(ISERROR(SEARCH("leer",J5)))</formula>
    </cfRule>
  </conditionalFormatting>
  <conditionalFormatting sqref="J20:J22">
    <cfRule type="cellIs" dxfId="4085" priority="119" stopIfTrue="1" operator="equal">
      <formula>"-"</formula>
    </cfRule>
    <cfRule type="containsText" dxfId="4084" priority="120" stopIfTrue="1" operator="containsText" text="leer">
      <formula>NOT(ISERROR(SEARCH("leer",J20)))</formula>
    </cfRule>
  </conditionalFormatting>
  <conditionalFormatting sqref="J20:J22">
    <cfRule type="cellIs" dxfId="4083" priority="117" stopIfTrue="1" operator="equal">
      <formula>"-"</formula>
    </cfRule>
    <cfRule type="containsText" dxfId="4082" priority="118" stopIfTrue="1" operator="containsText" text="leer">
      <formula>NOT(ISERROR(SEARCH("leer",J20)))</formula>
    </cfRule>
  </conditionalFormatting>
  <conditionalFormatting sqref="I5:I6 I8:I14 I16:I18">
    <cfRule type="cellIs" dxfId="4081" priority="115" stopIfTrue="1" operator="equal">
      <formula>"-"</formula>
    </cfRule>
    <cfRule type="containsText" dxfId="4080" priority="116" stopIfTrue="1" operator="containsText" text="leer">
      <formula>NOT(ISERROR(SEARCH("leer",I5)))</formula>
    </cfRule>
  </conditionalFormatting>
  <conditionalFormatting sqref="I5:I6 I8:I14 I16:I18">
    <cfRule type="cellIs" dxfId="4079" priority="113" stopIfTrue="1" operator="equal">
      <formula>"-"</formula>
    </cfRule>
    <cfRule type="containsText" dxfId="4078" priority="114" stopIfTrue="1" operator="containsText" text="leer">
      <formula>NOT(ISERROR(SEARCH("leer",I5)))</formula>
    </cfRule>
  </conditionalFormatting>
  <conditionalFormatting sqref="I20:I22">
    <cfRule type="cellIs" dxfId="4077" priority="111" stopIfTrue="1" operator="equal">
      <formula>"-"</formula>
    </cfRule>
    <cfRule type="containsText" dxfId="4076" priority="112" stopIfTrue="1" operator="containsText" text="leer">
      <formula>NOT(ISERROR(SEARCH("leer",I20)))</formula>
    </cfRule>
  </conditionalFormatting>
  <conditionalFormatting sqref="I20:I22">
    <cfRule type="cellIs" dxfId="4075" priority="109" stopIfTrue="1" operator="equal">
      <formula>"-"</formula>
    </cfRule>
    <cfRule type="containsText" dxfId="4074" priority="110" stopIfTrue="1" operator="containsText" text="leer">
      <formula>NOT(ISERROR(SEARCH("leer",I20)))</formula>
    </cfRule>
  </conditionalFormatting>
  <conditionalFormatting sqref="I6 I8:I14 I16:I18">
    <cfRule type="cellIs" dxfId="4073" priority="107" stopIfTrue="1" operator="equal">
      <formula>"-"</formula>
    </cfRule>
    <cfRule type="containsText" dxfId="4072" priority="108" stopIfTrue="1" operator="containsText" text="leer">
      <formula>NOT(ISERROR(SEARCH("leer",I6)))</formula>
    </cfRule>
  </conditionalFormatting>
  <conditionalFormatting sqref="I6 I8:I14 I16:I18">
    <cfRule type="cellIs" dxfId="4071" priority="105" stopIfTrue="1" operator="equal">
      <formula>"-"</formula>
    </cfRule>
    <cfRule type="containsText" dxfId="4070" priority="106" stopIfTrue="1" operator="containsText" text="leer">
      <formula>NOT(ISERROR(SEARCH("leer",I6)))</formula>
    </cfRule>
  </conditionalFormatting>
  <conditionalFormatting sqref="I6 I8:I14 I16:I18">
    <cfRule type="cellIs" dxfId="4069" priority="103" stopIfTrue="1" operator="equal">
      <formula>"-"</formula>
    </cfRule>
    <cfRule type="containsText" dxfId="4068" priority="104" stopIfTrue="1" operator="containsText" text="leer">
      <formula>NOT(ISERROR(SEARCH("leer",I6)))</formula>
    </cfRule>
  </conditionalFormatting>
  <conditionalFormatting sqref="I6 I8:I14 I16:I18">
    <cfRule type="cellIs" dxfId="4067" priority="101" stopIfTrue="1" operator="equal">
      <formula>"-"</formula>
    </cfRule>
    <cfRule type="containsText" dxfId="4066" priority="102" stopIfTrue="1" operator="containsText" text="leer">
      <formula>NOT(ISERROR(SEARCH("leer",I6)))</formula>
    </cfRule>
  </conditionalFormatting>
  <conditionalFormatting sqref="I6 I8:I14 I16:I18">
    <cfRule type="cellIs" dxfId="4065" priority="99" stopIfTrue="1" operator="equal">
      <formula>"-"</formula>
    </cfRule>
    <cfRule type="containsText" dxfId="4064" priority="100" stopIfTrue="1" operator="containsText" text="leer">
      <formula>NOT(ISERROR(SEARCH("leer",I6)))</formula>
    </cfRule>
  </conditionalFormatting>
  <conditionalFormatting sqref="I20:I22">
    <cfRule type="cellIs" dxfId="4063" priority="97" stopIfTrue="1" operator="equal">
      <formula>"-"</formula>
    </cfRule>
    <cfRule type="containsText" dxfId="4062" priority="98" stopIfTrue="1" operator="containsText" text="leer">
      <formula>NOT(ISERROR(SEARCH("leer",I20)))</formula>
    </cfRule>
  </conditionalFormatting>
  <conditionalFormatting sqref="I20:I22">
    <cfRule type="cellIs" dxfId="4061" priority="95" stopIfTrue="1" operator="equal">
      <formula>"-"</formula>
    </cfRule>
    <cfRule type="containsText" dxfId="4060" priority="96" stopIfTrue="1" operator="containsText" text="leer">
      <formula>NOT(ISERROR(SEARCH("leer",I20)))</formula>
    </cfRule>
  </conditionalFormatting>
  <conditionalFormatting sqref="I20:I22">
    <cfRule type="cellIs" dxfId="4059" priority="93" stopIfTrue="1" operator="equal">
      <formula>"-"</formula>
    </cfRule>
    <cfRule type="containsText" dxfId="4058" priority="94" stopIfTrue="1" operator="containsText" text="leer">
      <formula>NOT(ISERROR(SEARCH("leer",I20)))</formula>
    </cfRule>
  </conditionalFormatting>
  <conditionalFormatting sqref="I20:I22">
    <cfRule type="cellIs" dxfId="4057" priority="91" stopIfTrue="1" operator="equal">
      <formula>"-"</formula>
    </cfRule>
    <cfRule type="containsText" dxfId="4056" priority="92" stopIfTrue="1" operator="containsText" text="leer">
      <formula>NOT(ISERROR(SEARCH("leer",I20)))</formula>
    </cfRule>
  </conditionalFormatting>
  <conditionalFormatting sqref="I20:I22">
    <cfRule type="cellIs" dxfId="4055" priority="89" stopIfTrue="1" operator="equal">
      <formula>"-"</formula>
    </cfRule>
    <cfRule type="containsText" dxfId="4054" priority="90" stopIfTrue="1" operator="containsText" text="leer">
      <formula>NOT(ISERROR(SEARCH("leer",I20)))</formula>
    </cfRule>
  </conditionalFormatting>
  <conditionalFormatting sqref="I5">
    <cfRule type="cellIs" dxfId="4053" priority="87" stopIfTrue="1" operator="equal">
      <formula>"-"</formula>
    </cfRule>
    <cfRule type="containsText" dxfId="4052" priority="88" stopIfTrue="1" operator="containsText" text="leer">
      <formula>NOT(ISERROR(SEARCH("leer",I5)))</formula>
    </cfRule>
  </conditionalFormatting>
  <conditionalFormatting sqref="I5">
    <cfRule type="cellIs" dxfId="4051" priority="85" stopIfTrue="1" operator="equal">
      <formula>"-"</formula>
    </cfRule>
    <cfRule type="containsText" dxfId="4050" priority="86" stopIfTrue="1" operator="containsText" text="leer">
      <formula>NOT(ISERROR(SEARCH("leer",I5)))</formula>
    </cfRule>
  </conditionalFormatting>
  <conditionalFormatting sqref="I5">
    <cfRule type="cellIs" dxfId="4049" priority="83" stopIfTrue="1" operator="equal">
      <formula>"-"</formula>
    </cfRule>
    <cfRule type="containsText" dxfId="4048" priority="84" stopIfTrue="1" operator="containsText" text="leer">
      <formula>NOT(ISERROR(SEARCH("leer",I5)))</formula>
    </cfRule>
  </conditionalFormatting>
  <conditionalFormatting sqref="I5">
    <cfRule type="cellIs" dxfId="4047" priority="81" stopIfTrue="1" operator="equal">
      <formula>"-"</formula>
    </cfRule>
    <cfRule type="containsText" dxfId="4046" priority="82" stopIfTrue="1" operator="containsText" text="leer">
      <formula>NOT(ISERROR(SEARCH("leer",I5)))</formula>
    </cfRule>
  </conditionalFormatting>
  <conditionalFormatting sqref="I5">
    <cfRule type="cellIs" dxfId="4045" priority="79" stopIfTrue="1" operator="equal">
      <formula>"-"</formula>
    </cfRule>
    <cfRule type="containsText" dxfId="4044" priority="80" stopIfTrue="1" operator="containsText" text="leer">
      <formula>NOT(ISERROR(SEARCH("leer",I5)))</formula>
    </cfRule>
  </conditionalFormatting>
  <conditionalFormatting sqref="I18">
    <cfRule type="cellIs" dxfId="4043" priority="77" stopIfTrue="1" operator="equal">
      <formula>"-"</formula>
    </cfRule>
    <cfRule type="containsText" dxfId="4042" priority="78" stopIfTrue="1" operator="containsText" text="leer">
      <formula>NOT(ISERROR(SEARCH("leer",I18)))</formula>
    </cfRule>
  </conditionalFormatting>
  <conditionalFormatting sqref="I18">
    <cfRule type="cellIs" dxfId="4041" priority="75" stopIfTrue="1" operator="equal">
      <formula>"-"</formula>
    </cfRule>
    <cfRule type="containsText" dxfId="4040" priority="76" stopIfTrue="1" operator="containsText" text="leer">
      <formula>NOT(ISERROR(SEARCH("leer",I18)))</formula>
    </cfRule>
  </conditionalFormatting>
  <conditionalFormatting sqref="I5:I6 I8:I14 I16:I18">
    <cfRule type="cellIs" dxfId="4039" priority="73" stopIfTrue="1" operator="equal">
      <formula>"-"</formula>
    </cfRule>
    <cfRule type="containsText" dxfId="4038" priority="74" stopIfTrue="1" operator="containsText" text="leer">
      <formula>NOT(ISERROR(SEARCH("leer",I5)))</formula>
    </cfRule>
  </conditionalFormatting>
  <conditionalFormatting sqref="I5:I6 I8:I14 I16:I18">
    <cfRule type="cellIs" dxfId="4037" priority="71" stopIfTrue="1" operator="equal">
      <formula>"-"</formula>
    </cfRule>
    <cfRule type="containsText" dxfId="4036" priority="72" stopIfTrue="1" operator="containsText" text="leer">
      <formula>NOT(ISERROR(SEARCH("leer",I5)))</formula>
    </cfRule>
  </conditionalFormatting>
  <conditionalFormatting sqref="I20:I22">
    <cfRule type="cellIs" dxfId="4035" priority="69" stopIfTrue="1" operator="equal">
      <formula>"-"</formula>
    </cfRule>
    <cfRule type="containsText" dxfId="4034" priority="70" stopIfTrue="1" operator="containsText" text="leer">
      <formula>NOT(ISERROR(SEARCH("leer",I20)))</formula>
    </cfRule>
  </conditionalFormatting>
  <conditionalFormatting sqref="I20:I22">
    <cfRule type="cellIs" dxfId="4033" priority="67" stopIfTrue="1" operator="equal">
      <formula>"-"</formula>
    </cfRule>
    <cfRule type="containsText" dxfId="4032" priority="68" stopIfTrue="1" operator="containsText" text="leer">
      <formula>NOT(ISERROR(SEARCH("leer",I20)))</formula>
    </cfRule>
  </conditionalFormatting>
  <conditionalFormatting sqref="I6 I8:I14 I16:I18">
    <cfRule type="cellIs" dxfId="4031" priority="65" stopIfTrue="1" operator="equal">
      <formula>"-"</formula>
    </cfRule>
    <cfRule type="containsText" dxfId="4030" priority="66" stopIfTrue="1" operator="containsText" text="leer">
      <formula>NOT(ISERROR(SEARCH("leer",I6)))</formula>
    </cfRule>
  </conditionalFormatting>
  <conditionalFormatting sqref="I6 I8:I14 I16:I18">
    <cfRule type="cellIs" dxfId="4029" priority="63" stopIfTrue="1" operator="equal">
      <formula>"-"</formula>
    </cfRule>
    <cfRule type="containsText" dxfId="4028" priority="64" stopIfTrue="1" operator="containsText" text="leer">
      <formula>NOT(ISERROR(SEARCH("leer",I6)))</formula>
    </cfRule>
  </conditionalFormatting>
  <conditionalFormatting sqref="I6 I8:I14 I16:I18">
    <cfRule type="cellIs" dxfId="4027" priority="61" stopIfTrue="1" operator="equal">
      <formula>"-"</formula>
    </cfRule>
    <cfRule type="containsText" dxfId="4026" priority="62" stopIfTrue="1" operator="containsText" text="leer">
      <formula>NOT(ISERROR(SEARCH("leer",I6)))</formula>
    </cfRule>
  </conditionalFormatting>
  <conditionalFormatting sqref="I6 I8:I14 I16:I18">
    <cfRule type="cellIs" dxfId="4025" priority="59" stopIfTrue="1" operator="equal">
      <formula>"-"</formula>
    </cfRule>
    <cfRule type="containsText" dxfId="4024" priority="60" stopIfTrue="1" operator="containsText" text="leer">
      <formula>NOT(ISERROR(SEARCH("leer",I6)))</formula>
    </cfRule>
  </conditionalFormatting>
  <conditionalFormatting sqref="I6 I8:I14 I16:I18">
    <cfRule type="cellIs" dxfId="4023" priority="57" stopIfTrue="1" operator="equal">
      <formula>"-"</formula>
    </cfRule>
    <cfRule type="containsText" dxfId="4022" priority="58" stopIfTrue="1" operator="containsText" text="leer">
      <formula>NOT(ISERROR(SEARCH("leer",I6)))</formula>
    </cfRule>
  </conditionalFormatting>
  <conditionalFormatting sqref="I20:I22">
    <cfRule type="cellIs" dxfId="4021" priority="55" stopIfTrue="1" operator="equal">
      <formula>"-"</formula>
    </cfRule>
    <cfRule type="containsText" dxfId="4020" priority="56" stopIfTrue="1" operator="containsText" text="leer">
      <formula>NOT(ISERROR(SEARCH("leer",I20)))</formula>
    </cfRule>
  </conditionalFormatting>
  <conditionalFormatting sqref="I20:I22">
    <cfRule type="cellIs" dxfId="4019" priority="53" stopIfTrue="1" operator="equal">
      <formula>"-"</formula>
    </cfRule>
    <cfRule type="containsText" dxfId="4018" priority="54" stopIfTrue="1" operator="containsText" text="leer">
      <formula>NOT(ISERROR(SEARCH("leer",I20)))</formula>
    </cfRule>
  </conditionalFormatting>
  <conditionalFormatting sqref="I20:I22">
    <cfRule type="cellIs" dxfId="4017" priority="51" stopIfTrue="1" operator="equal">
      <formula>"-"</formula>
    </cfRule>
    <cfRule type="containsText" dxfId="4016" priority="52" stopIfTrue="1" operator="containsText" text="leer">
      <formula>NOT(ISERROR(SEARCH("leer",I20)))</formula>
    </cfRule>
  </conditionalFormatting>
  <conditionalFormatting sqref="I20:I22">
    <cfRule type="cellIs" dxfId="4015" priority="49" stopIfTrue="1" operator="equal">
      <formula>"-"</formula>
    </cfRule>
    <cfRule type="containsText" dxfId="4014" priority="50" stopIfTrue="1" operator="containsText" text="leer">
      <formula>NOT(ISERROR(SEARCH("leer",I20)))</formula>
    </cfRule>
  </conditionalFormatting>
  <conditionalFormatting sqref="I20:I22">
    <cfRule type="cellIs" dxfId="4013" priority="47" stopIfTrue="1" operator="equal">
      <formula>"-"</formula>
    </cfRule>
    <cfRule type="containsText" dxfId="4012" priority="48" stopIfTrue="1" operator="containsText" text="leer">
      <formula>NOT(ISERROR(SEARCH("leer",I20)))</formula>
    </cfRule>
  </conditionalFormatting>
  <conditionalFormatting sqref="I5">
    <cfRule type="cellIs" dxfId="4011" priority="45" stopIfTrue="1" operator="equal">
      <formula>"-"</formula>
    </cfRule>
    <cfRule type="containsText" dxfId="4010" priority="46" stopIfTrue="1" operator="containsText" text="leer">
      <formula>NOT(ISERROR(SEARCH("leer",I5)))</formula>
    </cfRule>
  </conditionalFormatting>
  <conditionalFormatting sqref="I5">
    <cfRule type="cellIs" dxfId="4009" priority="43" stopIfTrue="1" operator="equal">
      <formula>"-"</formula>
    </cfRule>
    <cfRule type="containsText" dxfId="4008" priority="44" stopIfTrue="1" operator="containsText" text="leer">
      <formula>NOT(ISERROR(SEARCH("leer",I5)))</formula>
    </cfRule>
  </conditionalFormatting>
  <conditionalFormatting sqref="I5">
    <cfRule type="cellIs" dxfId="4007" priority="41" stopIfTrue="1" operator="equal">
      <formula>"-"</formula>
    </cfRule>
    <cfRule type="containsText" dxfId="4006" priority="42" stopIfTrue="1" operator="containsText" text="leer">
      <formula>NOT(ISERROR(SEARCH("leer",I5)))</formula>
    </cfRule>
  </conditionalFormatting>
  <conditionalFormatting sqref="I5">
    <cfRule type="cellIs" dxfId="4005" priority="39" stopIfTrue="1" operator="equal">
      <formula>"-"</formula>
    </cfRule>
    <cfRule type="containsText" dxfId="4004" priority="40" stopIfTrue="1" operator="containsText" text="leer">
      <formula>NOT(ISERROR(SEARCH("leer",I5)))</formula>
    </cfRule>
  </conditionalFormatting>
  <conditionalFormatting sqref="I5">
    <cfRule type="cellIs" dxfId="4003" priority="37" stopIfTrue="1" operator="equal">
      <formula>"-"</formula>
    </cfRule>
    <cfRule type="containsText" dxfId="4002" priority="38" stopIfTrue="1" operator="containsText" text="leer">
      <formula>NOT(ISERROR(SEARCH("leer",I5)))</formula>
    </cfRule>
  </conditionalFormatting>
  <conditionalFormatting sqref="H5:H6 H8:H14 H16:H17">
    <cfRule type="cellIs" dxfId="4001" priority="35" stopIfTrue="1" operator="equal">
      <formula>"-"</formula>
    </cfRule>
    <cfRule type="containsText" dxfId="4000" priority="36" stopIfTrue="1" operator="containsText" text="leer">
      <formula>NOT(ISERROR(SEARCH("leer",H5)))</formula>
    </cfRule>
  </conditionalFormatting>
  <conditionalFormatting sqref="H5:H6 H8:H14 H16:H17">
    <cfRule type="cellIs" dxfId="3999" priority="34" stopIfTrue="1" operator="equal">
      <formula>"-"</formula>
    </cfRule>
  </conditionalFormatting>
  <conditionalFormatting sqref="H5:H6 H8:H14 H16:H17">
    <cfRule type="cellIs" dxfId="3998" priority="32" stopIfTrue="1" operator="equal">
      <formula>"-"</formula>
    </cfRule>
    <cfRule type="containsText" dxfId="3997" priority="33" stopIfTrue="1" operator="containsText" text="leer">
      <formula>NOT(ISERROR(SEARCH("leer",H5)))</formula>
    </cfRule>
  </conditionalFormatting>
  <conditionalFormatting sqref="H5:H6 H8:H14 H16:H17">
    <cfRule type="cellIs" dxfId="3996" priority="31" stopIfTrue="1" operator="equal">
      <formula>"-"</formula>
    </cfRule>
  </conditionalFormatting>
  <conditionalFormatting sqref="H20:H22">
    <cfRule type="cellIs" dxfId="3995" priority="29" stopIfTrue="1" operator="equal">
      <formula>"-"</formula>
    </cfRule>
    <cfRule type="containsText" dxfId="3994" priority="30" stopIfTrue="1" operator="containsText" text="leer">
      <formula>NOT(ISERROR(SEARCH("leer",H20)))</formula>
    </cfRule>
  </conditionalFormatting>
  <conditionalFormatting sqref="H20:H22">
    <cfRule type="cellIs" dxfId="3993" priority="28" stopIfTrue="1" operator="equal">
      <formula>"-"</formula>
    </cfRule>
  </conditionalFormatting>
  <conditionalFormatting sqref="H20:H22">
    <cfRule type="cellIs" dxfId="3992" priority="26" stopIfTrue="1" operator="equal">
      <formula>"-"</formula>
    </cfRule>
    <cfRule type="containsText" dxfId="3991" priority="27" stopIfTrue="1" operator="containsText" text="leer">
      <formula>NOT(ISERROR(SEARCH("leer",H20)))</formula>
    </cfRule>
  </conditionalFormatting>
  <conditionalFormatting sqref="H20:H22">
    <cfRule type="cellIs" dxfId="3990" priority="25" stopIfTrue="1" operator="equal">
      <formula>"-"</formula>
    </cfRule>
  </conditionalFormatting>
  <conditionalFormatting sqref="H5:H6 H8:H14 H16:H17">
    <cfRule type="cellIs" dxfId="3989" priority="23" stopIfTrue="1" operator="equal">
      <formula>"-"</formula>
    </cfRule>
    <cfRule type="containsText" dxfId="3988" priority="24" stopIfTrue="1" operator="containsText" text="leer">
      <formula>NOT(ISERROR(SEARCH("leer",H5)))</formula>
    </cfRule>
  </conditionalFormatting>
  <conditionalFormatting sqref="H5:H6 H8:H14 H16:H17">
    <cfRule type="cellIs" dxfId="3987" priority="22" stopIfTrue="1" operator="equal">
      <formula>"-"</formula>
    </cfRule>
  </conditionalFormatting>
  <conditionalFormatting sqref="H5:H6 H8:H14 H16:H17">
    <cfRule type="cellIs" dxfId="3986" priority="20" stopIfTrue="1" operator="equal">
      <formula>"-"</formula>
    </cfRule>
    <cfRule type="containsText" dxfId="3985" priority="21" stopIfTrue="1" operator="containsText" text="leer">
      <formula>NOT(ISERROR(SEARCH("leer",H5)))</formula>
    </cfRule>
  </conditionalFormatting>
  <conditionalFormatting sqref="H5:H6 H8:H14 H16:H17">
    <cfRule type="cellIs" dxfId="3984" priority="19" stopIfTrue="1" operator="equal">
      <formula>"-"</formula>
    </cfRule>
  </conditionalFormatting>
  <conditionalFormatting sqref="H20:H22">
    <cfRule type="cellIs" dxfId="3983" priority="17" stopIfTrue="1" operator="equal">
      <formula>"-"</formula>
    </cfRule>
    <cfRule type="containsText" dxfId="3982" priority="18" stopIfTrue="1" operator="containsText" text="leer">
      <formula>NOT(ISERROR(SEARCH("leer",H20)))</formula>
    </cfRule>
  </conditionalFormatting>
  <conditionalFormatting sqref="H20:H22">
    <cfRule type="cellIs" dxfId="3981" priority="16" stopIfTrue="1" operator="equal">
      <formula>"-"</formula>
    </cfRule>
  </conditionalFormatting>
  <conditionalFormatting sqref="H20:H22">
    <cfRule type="cellIs" dxfId="3980" priority="14" stopIfTrue="1" operator="equal">
      <formula>"-"</formula>
    </cfRule>
    <cfRule type="containsText" dxfId="3979" priority="15" stopIfTrue="1" operator="containsText" text="leer">
      <formula>NOT(ISERROR(SEARCH("leer",H20)))</formula>
    </cfRule>
  </conditionalFormatting>
  <conditionalFormatting sqref="H20:H22">
    <cfRule type="cellIs" dxfId="3978" priority="13" stopIfTrue="1" operator="equal">
      <formula>"-"</formula>
    </cfRule>
  </conditionalFormatting>
  <conditionalFormatting sqref="G22">
    <cfRule type="cellIs" dxfId="3977" priority="11" stopIfTrue="1" operator="equal">
      <formula>"-"</formula>
    </cfRule>
    <cfRule type="containsText" dxfId="3976" priority="12" stopIfTrue="1" operator="containsText" text="leer">
      <formula>NOT(ISERROR(SEARCH("leer",G22)))</formula>
    </cfRule>
  </conditionalFormatting>
  <conditionalFormatting sqref="G22">
    <cfRule type="cellIs" dxfId="3975" priority="10" stopIfTrue="1" operator="equal">
      <formula>"-"</formula>
    </cfRule>
  </conditionalFormatting>
  <conditionalFormatting sqref="G22">
    <cfRule type="cellIs" dxfId="3974" priority="8" stopIfTrue="1" operator="equal">
      <formula>"-"</formula>
    </cfRule>
    <cfRule type="containsText" dxfId="3973" priority="9" stopIfTrue="1" operator="containsText" text="leer">
      <formula>NOT(ISERROR(SEARCH("leer",G22)))</formula>
    </cfRule>
  </conditionalFormatting>
  <conditionalFormatting sqref="G22">
    <cfRule type="cellIs" dxfId="3972" priority="7" stopIfTrue="1" operator="equal">
      <formula>"-"</formula>
    </cfRule>
  </conditionalFormatting>
  <conditionalFormatting sqref="G22">
    <cfRule type="cellIs" dxfId="3971" priority="5" stopIfTrue="1" operator="equal">
      <formula>"-"</formula>
    </cfRule>
    <cfRule type="containsText" dxfId="3970" priority="6" stopIfTrue="1" operator="containsText" text="leer">
      <formula>NOT(ISERROR(SEARCH("leer",G22)))</formula>
    </cfRule>
  </conditionalFormatting>
  <conditionalFormatting sqref="G22">
    <cfRule type="cellIs" dxfId="3969" priority="4" stopIfTrue="1" operator="equal">
      <formula>"-"</formula>
    </cfRule>
  </conditionalFormatting>
  <conditionalFormatting sqref="G22">
    <cfRule type="cellIs" dxfId="3968" priority="2" stopIfTrue="1" operator="equal">
      <formula>"-"</formula>
    </cfRule>
    <cfRule type="containsText" dxfId="3967" priority="3" stopIfTrue="1" operator="containsText" text="leer">
      <formula>NOT(ISERROR(SEARCH("leer",G22)))</formula>
    </cfRule>
  </conditionalFormatting>
  <conditionalFormatting sqref="G22">
    <cfRule type="cellIs" dxfId="3966" priority="1" stopIfTrue="1" operator="equal">
      <formula>"-"</formula>
    </cfRule>
  </conditionalFormatting>
  <hyperlinks>
    <hyperlink ref="A1" location="Index!A1" display="zurück"/>
  </hyperlinks>
  <pageMargins left="0.79000000000000015" right="0.79000000000000015" top="0.98" bottom="0.98" header="0.51" footer="0.51"/>
  <pageSetup paperSize="9" scale="40"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61"/>
  <sheetViews>
    <sheetView showRuler="0" zoomScaleNormal="100" workbookViewId="0"/>
  </sheetViews>
  <sheetFormatPr baseColWidth="10" defaultColWidth="10.7109375" defaultRowHeight="12.75"/>
  <cols>
    <col min="1" max="1" width="20" style="5" customWidth="1"/>
    <col min="2" max="2" width="11.28515625" style="5" customWidth="1"/>
    <col min="3" max="3" width="8.85546875" style="8" bestFit="1" customWidth="1"/>
    <col min="4" max="5" width="12.28515625" style="8" customWidth="1"/>
    <col min="6" max="6" width="11.42578125" style="8" customWidth="1"/>
    <col min="7" max="7" width="12.28515625" style="8" customWidth="1"/>
    <col min="8" max="16" width="11.42578125" style="8" customWidth="1"/>
    <col min="17" max="16384" width="10.7109375" style="5"/>
  </cols>
  <sheetData>
    <row r="1" spans="1:20">
      <c r="A1" s="90" t="s">
        <v>1136</v>
      </c>
      <c r="D1" s="5"/>
      <c r="E1" s="5"/>
      <c r="F1" s="5"/>
      <c r="G1" s="5"/>
      <c r="H1" s="5"/>
    </row>
    <row r="2" spans="1:20">
      <c r="D2" s="5"/>
      <c r="E2" s="5"/>
      <c r="F2" s="5"/>
      <c r="G2" s="5"/>
      <c r="H2" s="5"/>
    </row>
    <row r="3" spans="1:20">
      <c r="A3" s="4" t="s">
        <v>1137</v>
      </c>
      <c r="C3" s="5" t="s">
        <v>1138</v>
      </c>
      <c r="D3" s="5" t="s">
        <v>1139</v>
      </c>
      <c r="E3" s="22">
        <v>2004</v>
      </c>
      <c r="F3" s="22">
        <v>2005</v>
      </c>
      <c r="G3" s="22">
        <v>2006</v>
      </c>
      <c r="H3" s="22">
        <v>2007</v>
      </c>
      <c r="I3" s="22">
        <v>2008</v>
      </c>
      <c r="J3" s="22">
        <v>2009</v>
      </c>
      <c r="K3" s="22">
        <v>2010</v>
      </c>
      <c r="L3" s="22">
        <v>2011</v>
      </c>
      <c r="M3" s="22">
        <v>2012</v>
      </c>
      <c r="N3" s="22">
        <v>2013</v>
      </c>
      <c r="O3" s="4">
        <v>2014</v>
      </c>
      <c r="P3" s="4">
        <v>2015</v>
      </c>
      <c r="Q3" s="352">
        <v>2016</v>
      </c>
    </row>
    <row r="4" spans="1:20">
      <c r="A4" s="4"/>
      <c r="Q4" s="351"/>
    </row>
    <row r="5" spans="1:20">
      <c r="A5" s="227" t="s">
        <v>1140</v>
      </c>
      <c r="B5" s="227" t="s">
        <v>1141</v>
      </c>
      <c r="C5" s="228">
        <v>1</v>
      </c>
      <c r="D5" s="74" t="s">
        <v>1142</v>
      </c>
      <c r="E5" s="228">
        <v>50</v>
      </c>
      <c r="F5" s="228">
        <v>53</v>
      </c>
      <c r="G5" s="228">
        <v>62</v>
      </c>
      <c r="H5" s="228">
        <v>63</v>
      </c>
      <c r="I5" s="228">
        <v>89</v>
      </c>
      <c r="J5" s="228">
        <v>105</v>
      </c>
      <c r="K5" s="228">
        <v>101</v>
      </c>
      <c r="L5" s="129">
        <v>98</v>
      </c>
      <c r="M5" s="185">
        <v>82</v>
      </c>
      <c r="N5" s="185">
        <v>89</v>
      </c>
      <c r="O5" s="74">
        <v>93</v>
      </c>
      <c r="P5" s="74">
        <v>87</v>
      </c>
      <c r="Q5" s="380">
        <v>92</v>
      </c>
      <c r="R5" s="29"/>
      <c r="S5" s="29"/>
      <c r="T5" s="29"/>
    </row>
    <row r="6" spans="1:20">
      <c r="A6" s="220" t="s">
        <v>1143</v>
      </c>
      <c r="B6" s="29" t="s">
        <v>1144</v>
      </c>
      <c r="C6" s="74"/>
      <c r="D6" s="74" t="s">
        <v>1145</v>
      </c>
      <c r="E6" s="74">
        <v>20</v>
      </c>
      <c r="F6" s="74">
        <v>18</v>
      </c>
      <c r="G6" s="74">
        <v>22</v>
      </c>
      <c r="H6" s="74">
        <v>19</v>
      </c>
      <c r="I6" s="74">
        <v>23</v>
      </c>
      <c r="J6" s="129">
        <v>40</v>
      </c>
      <c r="K6" s="129">
        <v>46</v>
      </c>
      <c r="L6" s="129">
        <v>53</v>
      </c>
      <c r="M6" s="185">
        <v>68</v>
      </c>
      <c r="N6" s="185">
        <v>71</v>
      </c>
      <c r="O6" s="74">
        <v>74</v>
      </c>
      <c r="P6" s="74">
        <v>71</v>
      </c>
      <c r="Q6" s="380">
        <v>59</v>
      </c>
      <c r="R6" s="29"/>
      <c r="S6" s="29"/>
      <c r="T6" s="29"/>
    </row>
    <row r="7" spans="1:20">
      <c r="A7" s="220" t="s">
        <v>1146</v>
      </c>
      <c r="B7" s="29" t="s">
        <v>1147</v>
      </c>
      <c r="C7" s="74"/>
      <c r="D7" s="74" t="s">
        <v>1148</v>
      </c>
      <c r="E7" s="74">
        <v>30</v>
      </c>
      <c r="F7" s="74">
        <v>35</v>
      </c>
      <c r="G7" s="74">
        <v>40</v>
      </c>
      <c r="H7" s="74">
        <v>44</v>
      </c>
      <c r="I7" s="74">
        <v>66</v>
      </c>
      <c r="J7" s="129">
        <v>65</v>
      </c>
      <c r="K7" s="129">
        <v>55</v>
      </c>
      <c r="L7" s="129">
        <v>45</v>
      </c>
      <c r="M7" s="185">
        <v>14</v>
      </c>
      <c r="N7" s="185">
        <v>18</v>
      </c>
      <c r="O7" s="74">
        <v>19</v>
      </c>
      <c r="P7" s="74">
        <v>16</v>
      </c>
      <c r="Q7" s="380">
        <v>33</v>
      </c>
      <c r="R7" s="29"/>
      <c r="S7" s="29"/>
      <c r="T7" s="29"/>
    </row>
    <row r="8" spans="1:20">
      <c r="A8" s="29"/>
      <c r="B8" s="29"/>
      <c r="C8" s="74"/>
      <c r="I8" s="74"/>
      <c r="J8" s="74"/>
      <c r="K8" s="74"/>
      <c r="L8" s="74"/>
      <c r="M8" s="74"/>
      <c r="N8" s="74"/>
      <c r="O8" s="74"/>
      <c r="P8" s="74"/>
      <c r="Q8" s="29"/>
      <c r="R8" s="29"/>
      <c r="S8" s="29"/>
      <c r="T8" s="29"/>
    </row>
    <row r="9" spans="1:20">
      <c r="A9" s="4"/>
      <c r="I9" s="129"/>
    </row>
    <row r="10" spans="1:20" s="4" customFormat="1" ht="25.5" customHeight="1">
      <c r="A10" s="483" t="s">
        <v>1149</v>
      </c>
      <c r="B10" s="483"/>
      <c r="C10" s="483"/>
      <c r="D10" s="483"/>
      <c r="E10" s="483"/>
      <c r="F10" s="483"/>
      <c r="G10" s="483"/>
      <c r="H10" s="483"/>
      <c r="I10" s="483"/>
      <c r="J10" s="483"/>
      <c r="K10" s="483"/>
      <c r="L10" s="483"/>
      <c r="M10" s="483"/>
      <c r="N10" s="483"/>
      <c r="O10" s="483"/>
      <c r="P10" s="483"/>
      <c r="Q10" s="483"/>
    </row>
    <row r="11" spans="1:20">
      <c r="A11" s="4"/>
    </row>
    <row r="13" spans="1:20">
      <c r="O13" s="13"/>
      <c r="P13" s="13"/>
    </row>
    <row r="14" spans="1:20">
      <c r="O14" s="13"/>
      <c r="P14" s="13"/>
    </row>
    <row r="15" spans="1:20">
      <c r="O15" s="13"/>
      <c r="P15" s="13"/>
    </row>
    <row r="16" spans="1:20">
      <c r="L16" s="25"/>
      <c r="M16" s="25"/>
    </row>
    <row r="18" spans="1:16">
      <c r="A18" s="4"/>
    </row>
    <row r="19" spans="1:16">
      <c r="O19" s="13"/>
      <c r="P19" s="13"/>
    </row>
    <row r="20" spans="1:16">
      <c r="O20" s="13"/>
      <c r="P20" s="13"/>
    </row>
    <row r="21" spans="1:16">
      <c r="O21" s="13"/>
      <c r="P21" s="13"/>
    </row>
    <row r="22" spans="1:16">
      <c r="E22" s="22"/>
      <c r="G22" s="228"/>
      <c r="H22" s="74"/>
      <c r="I22" s="74"/>
      <c r="O22" s="13"/>
      <c r="P22" s="13"/>
    </row>
    <row r="23" spans="1:16">
      <c r="E23" s="22"/>
      <c r="G23" s="228"/>
      <c r="H23" s="74"/>
      <c r="I23" s="74"/>
      <c r="O23" s="13"/>
      <c r="P23" s="13"/>
    </row>
    <row r="24" spans="1:16">
      <c r="E24" s="22"/>
      <c r="G24" s="228"/>
      <c r="H24" s="74"/>
      <c r="I24" s="74"/>
      <c r="O24" s="13"/>
      <c r="P24" s="13"/>
    </row>
    <row r="25" spans="1:16">
      <c r="E25" s="22"/>
      <c r="G25" s="228"/>
      <c r="H25" s="74"/>
      <c r="I25" s="74"/>
      <c r="O25" s="13"/>
      <c r="P25" s="13"/>
    </row>
    <row r="26" spans="1:16">
      <c r="A26" s="75"/>
      <c r="E26" s="22"/>
      <c r="G26" s="228"/>
      <c r="H26" s="74"/>
      <c r="I26" s="74"/>
      <c r="M26" s="13"/>
      <c r="N26" s="13"/>
      <c r="O26" s="13"/>
      <c r="P26" s="13"/>
    </row>
    <row r="27" spans="1:16">
      <c r="E27" s="22"/>
      <c r="G27" s="228"/>
      <c r="H27" s="124"/>
      <c r="I27" s="124"/>
    </row>
    <row r="28" spans="1:16">
      <c r="A28" s="4"/>
      <c r="E28" s="22"/>
      <c r="G28" s="228"/>
      <c r="H28" s="129"/>
      <c r="I28" s="129"/>
    </row>
    <row r="29" spans="1:16">
      <c r="E29" s="22"/>
      <c r="G29" s="129"/>
      <c r="H29" s="129"/>
      <c r="I29" s="129"/>
    </row>
    <row r="30" spans="1:16">
      <c r="E30" s="22"/>
      <c r="G30" s="185"/>
      <c r="H30" s="185"/>
      <c r="I30" s="185"/>
    </row>
    <row r="31" spans="1:16">
      <c r="E31" s="22"/>
      <c r="G31" s="185"/>
      <c r="H31" s="185"/>
      <c r="I31" s="185"/>
    </row>
    <row r="32" spans="1:16">
      <c r="E32" s="4"/>
      <c r="G32" s="74"/>
      <c r="H32" s="74"/>
      <c r="I32" s="74"/>
    </row>
    <row r="33" spans="1:16">
      <c r="E33" s="4"/>
      <c r="G33" s="74"/>
      <c r="H33" s="74"/>
      <c r="I33" s="74"/>
    </row>
    <row r="36" spans="1:16">
      <c r="A36" s="75"/>
      <c r="B36" s="75"/>
      <c r="M36" s="13"/>
      <c r="N36" s="13"/>
      <c r="O36" s="13"/>
      <c r="P36" s="13"/>
    </row>
    <row r="38" spans="1:16">
      <c r="A38" s="4"/>
    </row>
    <row r="47" spans="1:16">
      <c r="O47" s="13"/>
      <c r="P47" s="13"/>
    </row>
    <row r="48" spans="1:16">
      <c r="O48" s="13"/>
      <c r="P48" s="13"/>
    </row>
    <row r="49" spans="1:28">
      <c r="O49" s="13"/>
      <c r="P49" s="13"/>
    </row>
    <row r="50" spans="1:28">
      <c r="O50" s="13"/>
      <c r="P50" s="13"/>
    </row>
    <row r="51" spans="1:28">
      <c r="O51" s="13"/>
      <c r="P51" s="13"/>
    </row>
    <row r="54" spans="1:28">
      <c r="A54" s="4"/>
    </row>
    <row r="55" spans="1:28" s="4" customFormat="1">
      <c r="C55" s="22"/>
      <c r="D55" s="8"/>
      <c r="E55" s="8"/>
      <c r="F55" s="8"/>
      <c r="G55" s="8"/>
      <c r="H55" s="8"/>
      <c r="I55" s="22"/>
      <c r="J55" s="22"/>
      <c r="K55" s="22"/>
      <c r="L55" s="22"/>
      <c r="M55" s="22"/>
      <c r="N55" s="22"/>
      <c r="O55" s="22"/>
      <c r="P55" s="22"/>
    </row>
    <row r="56" spans="1:28">
      <c r="A56" s="4"/>
    </row>
    <row r="57" spans="1:28">
      <c r="L57" s="70"/>
    </row>
    <row r="58" spans="1:28" ht="15">
      <c r="A58" s="14"/>
      <c r="L58" s="70"/>
      <c r="Q58" s="76"/>
      <c r="W58" s="44"/>
      <c r="X58" s="44"/>
      <c r="Y58" s="44"/>
      <c r="Z58" s="44"/>
      <c r="AA58" s="44"/>
      <c r="AB58" s="44"/>
    </row>
    <row r="59" spans="1:28">
      <c r="A59" s="48"/>
      <c r="L59" s="77"/>
      <c r="Q59" s="44"/>
    </row>
    <row r="60" spans="1:28">
      <c r="Q60" s="44"/>
      <c r="R60" s="44"/>
    </row>
    <row r="61" spans="1:28">
      <c r="A61" s="4"/>
    </row>
  </sheetData>
  <mergeCells count="1">
    <mergeCell ref="A10:Q10"/>
  </mergeCells>
  <phoneticPr fontId="17" type="noConversion"/>
  <conditionalFormatting sqref="I9">
    <cfRule type="cellIs" dxfId="3965" priority="339" stopIfTrue="1" operator="equal">
      <formula>"-"</formula>
    </cfRule>
    <cfRule type="containsText" dxfId="3964" priority="340" stopIfTrue="1" operator="containsText" text="leer">
      <formula>NOT(ISERROR(SEARCH("leer",I9)))</formula>
    </cfRule>
  </conditionalFormatting>
  <conditionalFormatting sqref="G5:G7">
    <cfRule type="cellIs" dxfId="3963" priority="1" stopIfTrue="1" operator="equal">
      <formula>"-"</formula>
    </cfRule>
  </conditionalFormatting>
  <conditionalFormatting sqref="G28:I28">
    <cfRule type="cellIs" dxfId="3962" priority="222" stopIfTrue="1" operator="equal">
      <formula>"-"</formula>
    </cfRule>
  </conditionalFormatting>
  <conditionalFormatting sqref="H28:I28">
    <cfRule type="cellIs" dxfId="3961" priority="221" stopIfTrue="1" operator="equal">
      <formula>"-"</formula>
    </cfRule>
  </conditionalFormatting>
  <conditionalFormatting sqref="G26:I27">
    <cfRule type="cellIs" dxfId="3960" priority="219" stopIfTrue="1" operator="equal">
      <formula>"-"</formula>
    </cfRule>
    <cfRule type="containsText" dxfId="3959" priority="220" stopIfTrue="1" operator="containsText" text="leer">
      <formula>NOT(ISERROR(SEARCH("leer",G26)))</formula>
    </cfRule>
  </conditionalFormatting>
  <conditionalFormatting sqref="H26">
    <cfRule type="cellIs" dxfId="3958" priority="217" stopIfTrue="1" operator="equal">
      <formula>"-"</formula>
    </cfRule>
    <cfRule type="containsText" dxfId="3957" priority="218" stopIfTrue="1" operator="containsText" text="leer">
      <formula>NOT(ISERROR(SEARCH("leer",H26)))</formula>
    </cfRule>
  </conditionalFormatting>
  <conditionalFormatting sqref="H26">
    <cfRule type="cellIs" dxfId="3956" priority="215" stopIfTrue="1" operator="equal">
      <formula>"-"</formula>
    </cfRule>
    <cfRule type="containsText" dxfId="3955" priority="216" stopIfTrue="1" operator="containsText" text="leer">
      <formula>NOT(ISERROR(SEARCH("leer",H26)))</formula>
    </cfRule>
  </conditionalFormatting>
  <conditionalFormatting sqref="H26:I26">
    <cfRule type="cellIs" dxfId="3954" priority="213" stopIfTrue="1" operator="equal">
      <formula>"-"</formula>
    </cfRule>
    <cfRule type="containsText" dxfId="3953" priority="214" stopIfTrue="1" operator="containsText" text="leer">
      <formula>NOT(ISERROR(SEARCH("leer",H26)))</formula>
    </cfRule>
  </conditionalFormatting>
  <conditionalFormatting sqref="H26:I26">
    <cfRule type="cellIs" dxfId="3952" priority="211" stopIfTrue="1" operator="equal">
      <formula>"-"</formula>
    </cfRule>
    <cfRule type="containsText" dxfId="3951" priority="212" stopIfTrue="1" operator="containsText" text="leer">
      <formula>NOT(ISERROR(SEARCH("leer",H26)))</formula>
    </cfRule>
  </conditionalFormatting>
  <conditionalFormatting sqref="H26:I26">
    <cfRule type="cellIs" dxfId="3950" priority="209" stopIfTrue="1" operator="equal">
      <formula>"-"</formula>
    </cfRule>
    <cfRule type="containsText" dxfId="3949" priority="210" stopIfTrue="1" operator="containsText" text="leer">
      <formula>NOT(ISERROR(SEARCH("leer",H26)))</formula>
    </cfRule>
  </conditionalFormatting>
  <conditionalFormatting sqref="H26:I26">
    <cfRule type="cellIs" dxfId="3948" priority="207" stopIfTrue="1" operator="equal">
      <formula>"-"</formula>
    </cfRule>
    <cfRule type="containsText" dxfId="3947" priority="208" stopIfTrue="1" operator="containsText" text="leer">
      <formula>NOT(ISERROR(SEARCH("leer",H26)))</formula>
    </cfRule>
  </conditionalFormatting>
  <conditionalFormatting sqref="H26:I26">
    <cfRule type="cellIs" dxfId="3946" priority="205" stopIfTrue="1" operator="equal">
      <formula>"-"</formula>
    </cfRule>
    <cfRule type="containsText" dxfId="3945" priority="206" stopIfTrue="1" operator="containsText" text="leer">
      <formula>NOT(ISERROR(SEARCH("leer",H26)))</formula>
    </cfRule>
  </conditionalFormatting>
  <conditionalFormatting sqref="G26">
    <cfRule type="cellIs" dxfId="3944" priority="203" stopIfTrue="1" operator="equal">
      <formula>"-"</formula>
    </cfRule>
    <cfRule type="containsText" dxfId="3943" priority="204" stopIfTrue="1" operator="containsText" text="leer">
      <formula>NOT(ISERROR(SEARCH("leer",G26)))</formula>
    </cfRule>
  </conditionalFormatting>
  <conditionalFormatting sqref="G26">
    <cfRule type="cellIs" dxfId="3942" priority="201" stopIfTrue="1" operator="equal">
      <formula>"-"</formula>
    </cfRule>
    <cfRule type="containsText" dxfId="3941" priority="202" stopIfTrue="1" operator="containsText" text="leer">
      <formula>NOT(ISERROR(SEARCH("leer",G26)))</formula>
    </cfRule>
  </conditionalFormatting>
  <conditionalFormatting sqref="H26">
    <cfRule type="cellIs" dxfId="3940" priority="199" stopIfTrue="1" operator="equal">
      <formula>"-"</formula>
    </cfRule>
    <cfRule type="containsText" dxfId="3939" priority="200" stopIfTrue="1" operator="containsText" text="leer">
      <formula>NOT(ISERROR(SEARCH("leer",H26)))</formula>
    </cfRule>
  </conditionalFormatting>
  <conditionalFormatting sqref="H26">
    <cfRule type="cellIs" dxfId="3938" priority="197" stopIfTrue="1" operator="equal">
      <formula>"-"</formula>
    </cfRule>
    <cfRule type="containsText" dxfId="3937" priority="198" stopIfTrue="1" operator="containsText" text="leer">
      <formula>NOT(ISERROR(SEARCH("leer",H26)))</formula>
    </cfRule>
  </conditionalFormatting>
  <conditionalFormatting sqref="H26:I26">
    <cfRule type="cellIs" dxfId="3936" priority="195" stopIfTrue="1" operator="equal">
      <formula>"-"</formula>
    </cfRule>
    <cfRule type="containsText" dxfId="3935" priority="196" stopIfTrue="1" operator="containsText" text="leer">
      <formula>NOT(ISERROR(SEARCH("leer",H26)))</formula>
    </cfRule>
  </conditionalFormatting>
  <conditionalFormatting sqref="H26:I26">
    <cfRule type="cellIs" dxfId="3934" priority="193" stopIfTrue="1" operator="equal">
      <formula>"-"</formula>
    </cfRule>
    <cfRule type="containsText" dxfId="3933" priority="194" stopIfTrue="1" operator="containsText" text="leer">
      <formula>NOT(ISERROR(SEARCH("leer",H26)))</formula>
    </cfRule>
  </conditionalFormatting>
  <conditionalFormatting sqref="H26:I26">
    <cfRule type="cellIs" dxfId="3932" priority="191" stopIfTrue="1" operator="equal">
      <formula>"-"</formula>
    </cfRule>
    <cfRule type="containsText" dxfId="3931" priority="192" stopIfTrue="1" operator="containsText" text="leer">
      <formula>NOT(ISERROR(SEARCH("leer",H26)))</formula>
    </cfRule>
  </conditionalFormatting>
  <conditionalFormatting sqref="H26:I26">
    <cfRule type="cellIs" dxfId="3930" priority="189" stopIfTrue="1" operator="equal">
      <formula>"-"</formula>
    </cfRule>
    <cfRule type="containsText" dxfId="3929" priority="190" stopIfTrue="1" operator="containsText" text="leer">
      <formula>NOT(ISERROR(SEARCH("leer",H26)))</formula>
    </cfRule>
  </conditionalFormatting>
  <conditionalFormatting sqref="H26:I26">
    <cfRule type="cellIs" dxfId="3928" priority="187" stopIfTrue="1" operator="equal">
      <formula>"-"</formula>
    </cfRule>
    <cfRule type="containsText" dxfId="3927" priority="188" stopIfTrue="1" operator="containsText" text="leer">
      <formula>NOT(ISERROR(SEARCH("leer",H26)))</formula>
    </cfRule>
  </conditionalFormatting>
  <conditionalFormatting sqref="G26">
    <cfRule type="cellIs" dxfId="3926" priority="185" stopIfTrue="1" operator="equal">
      <formula>"-"</formula>
    </cfRule>
    <cfRule type="containsText" dxfId="3925" priority="186" stopIfTrue="1" operator="containsText" text="leer">
      <formula>NOT(ISERROR(SEARCH("leer",G26)))</formula>
    </cfRule>
  </conditionalFormatting>
  <conditionalFormatting sqref="G26">
    <cfRule type="cellIs" dxfId="3924" priority="183" stopIfTrue="1" operator="equal">
      <formula>"-"</formula>
    </cfRule>
    <cfRule type="containsText" dxfId="3923" priority="184" stopIfTrue="1" operator="containsText" text="leer">
      <formula>NOT(ISERROR(SEARCH("leer",G26)))</formula>
    </cfRule>
  </conditionalFormatting>
  <conditionalFormatting sqref="G26">
    <cfRule type="cellIs" dxfId="3922" priority="181" stopIfTrue="1" operator="equal">
      <formula>"-"</formula>
    </cfRule>
    <cfRule type="containsText" dxfId="3921" priority="182" stopIfTrue="1" operator="containsText" text="leer">
      <formula>NOT(ISERROR(SEARCH("leer",G26)))</formula>
    </cfRule>
  </conditionalFormatting>
  <conditionalFormatting sqref="G26">
    <cfRule type="cellIs" dxfId="3920" priority="179" stopIfTrue="1" operator="equal">
      <formula>"-"</formula>
    </cfRule>
    <cfRule type="containsText" dxfId="3919" priority="180" stopIfTrue="1" operator="containsText" text="leer">
      <formula>NOT(ISERROR(SEARCH("leer",G26)))</formula>
    </cfRule>
  </conditionalFormatting>
  <conditionalFormatting sqref="G26">
    <cfRule type="cellIs" dxfId="3918" priority="177" stopIfTrue="1" operator="equal">
      <formula>"-"</formula>
    </cfRule>
    <cfRule type="containsText" dxfId="3917" priority="178" stopIfTrue="1" operator="containsText" text="leer">
      <formula>NOT(ISERROR(SEARCH("leer",G26)))</formula>
    </cfRule>
  </conditionalFormatting>
  <conditionalFormatting sqref="G26">
    <cfRule type="cellIs" dxfId="3916" priority="175" stopIfTrue="1" operator="equal">
      <formula>"-"</formula>
    </cfRule>
    <cfRule type="containsText" dxfId="3915" priority="176" stopIfTrue="1" operator="containsText" text="leer">
      <formula>NOT(ISERROR(SEARCH("leer",G26)))</formula>
    </cfRule>
  </conditionalFormatting>
  <conditionalFormatting sqref="G26">
    <cfRule type="cellIs" dxfId="3914" priority="173" stopIfTrue="1" operator="equal">
      <formula>"-"</formula>
    </cfRule>
    <cfRule type="containsText" dxfId="3913" priority="174" stopIfTrue="1" operator="containsText" text="leer">
      <formula>NOT(ISERROR(SEARCH("leer",G26)))</formula>
    </cfRule>
  </conditionalFormatting>
  <conditionalFormatting sqref="G25:I25">
    <cfRule type="cellIs" dxfId="3912" priority="171" stopIfTrue="1" operator="equal">
      <formula>"-"</formula>
    </cfRule>
    <cfRule type="containsText" dxfId="3911" priority="172" stopIfTrue="1" operator="containsText" text="leer">
      <formula>NOT(ISERROR(SEARCH("leer",G25)))</formula>
    </cfRule>
  </conditionalFormatting>
  <conditionalFormatting sqref="G25:I25">
    <cfRule type="cellIs" dxfId="3910" priority="170" stopIfTrue="1" operator="equal">
      <formula>"-"</formula>
    </cfRule>
  </conditionalFormatting>
  <conditionalFormatting sqref="G25:I25">
    <cfRule type="cellIs" dxfId="3909" priority="168" stopIfTrue="1" operator="equal">
      <formula>"-"</formula>
    </cfRule>
    <cfRule type="containsText" dxfId="3908" priority="169" stopIfTrue="1" operator="containsText" text="leer">
      <formula>NOT(ISERROR(SEARCH("leer",G25)))</formula>
    </cfRule>
  </conditionalFormatting>
  <conditionalFormatting sqref="G25:I25">
    <cfRule type="cellIs" dxfId="3907" priority="167" stopIfTrue="1" operator="equal">
      <formula>"-"</formula>
    </cfRule>
  </conditionalFormatting>
  <conditionalFormatting sqref="G25:I25">
    <cfRule type="cellIs" dxfId="3906" priority="165" stopIfTrue="1" operator="equal">
      <formula>"-"</formula>
    </cfRule>
    <cfRule type="containsText" dxfId="3905" priority="166" stopIfTrue="1" operator="containsText" text="leer">
      <formula>NOT(ISERROR(SEARCH("leer",G25)))</formula>
    </cfRule>
  </conditionalFormatting>
  <conditionalFormatting sqref="G25:I25">
    <cfRule type="cellIs" dxfId="3904" priority="164" stopIfTrue="1" operator="equal">
      <formula>"-"</formula>
    </cfRule>
  </conditionalFormatting>
  <conditionalFormatting sqref="G25:I25">
    <cfRule type="cellIs" dxfId="3903" priority="162" stopIfTrue="1" operator="equal">
      <formula>"-"</formula>
    </cfRule>
    <cfRule type="containsText" dxfId="3902" priority="163" stopIfTrue="1" operator="containsText" text="leer">
      <formula>NOT(ISERROR(SEARCH("leer",G25)))</formula>
    </cfRule>
  </conditionalFormatting>
  <conditionalFormatting sqref="G25:I25">
    <cfRule type="cellIs" dxfId="3901" priority="161" stopIfTrue="1" operator="equal">
      <formula>"-"</formula>
    </cfRule>
  </conditionalFormatting>
  <conditionalFormatting sqref="G24:I24">
    <cfRule type="cellIs" dxfId="3900" priority="159" stopIfTrue="1" operator="equal">
      <formula>"-"</formula>
    </cfRule>
    <cfRule type="containsText" dxfId="3899" priority="160" stopIfTrue="1" operator="containsText" text="leer">
      <formula>NOT(ISERROR(SEARCH("leer",G24)))</formula>
    </cfRule>
  </conditionalFormatting>
  <conditionalFormatting sqref="G24:I24">
    <cfRule type="cellIs" dxfId="3898" priority="158" stopIfTrue="1" operator="equal">
      <formula>"-"</formula>
    </cfRule>
  </conditionalFormatting>
  <conditionalFormatting sqref="G24:I24">
    <cfRule type="cellIs" dxfId="3897" priority="156" stopIfTrue="1" operator="equal">
      <formula>"-"</formula>
    </cfRule>
    <cfRule type="containsText" dxfId="3896" priority="157" stopIfTrue="1" operator="containsText" text="leer">
      <formula>NOT(ISERROR(SEARCH("leer",G24)))</formula>
    </cfRule>
  </conditionalFormatting>
  <conditionalFormatting sqref="G24:I24">
    <cfRule type="cellIs" dxfId="3895" priority="155" stopIfTrue="1" operator="equal">
      <formula>"-"</formula>
    </cfRule>
  </conditionalFormatting>
  <conditionalFormatting sqref="G24:I24">
    <cfRule type="cellIs" dxfId="3894" priority="153" stopIfTrue="1" operator="equal">
      <formula>"-"</formula>
    </cfRule>
    <cfRule type="containsText" dxfId="3893" priority="154" stopIfTrue="1" operator="containsText" text="leer">
      <formula>NOT(ISERROR(SEARCH("leer",G24)))</formula>
    </cfRule>
  </conditionalFormatting>
  <conditionalFormatting sqref="G24:I24">
    <cfRule type="cellIs" dxfId="3892" priority="152" stopIfTrue="1" operator="equal">
      <formula>"-"</formula>
    </cfRule>
  </conditionalFormatting>
  <conditionalFormatting sqref="G24:I24">
    <cfRule type="cellIs" dxfId="3891" priority="150" stopIfTrue="1" operator="equal">
      <formula>"-"</formula>
    </cfRule>
    <cfRule type="containsText" dxfId="3890" priority="151" stopIfTrue="1" operator="containsText" text="leer">
      <formula>NOT(ISERROR(SEARCH("leer",G24)))</formula>
    </cfRule>
  </conditionalFormatting>
  <conditionalFormatting sqref="G24:I24">
    <cfRule type="cellIs" dxfId="3889" priority="149" stopIfTrue="1" operator="equal">
      <formula>"-"</formula>
    </cfRule>
  </conditionalFormatting>
  <conditionalFormatting sqref="K5:K7">
    <cfRule type="cellIs" dxfId="3888" priority="74" stopIfTrue="1" operator="equal">
      <formula>"-"</formula>
    </cfRule>
  </conditionalFormatting>
  <conditionalFormatting sqref="K6:K7">
    <cfRule type="cellIs" dxfId="3887" priority="73" stopIfTrue="1" operator="equal">
      <formula>"-"</formula>
    </cfRule>
  </conditionalFormatting>
  <conditionalFormatting sqref="I5:J7">
    <cfRule type="cellIs" dxfId="3886" priority="71" stopIfTrue="1" operator="equal">
      <formula>"-"</formula>
    </cfRule>
    <cfRule type="containsText" dxfId="3885" priority="72" stopIfTrue="1" operator="containsText" text="leer">
      <formula>NOT(ISERROR(SEARCH("leer",I5)))</formula>
    </cfRule>
  </conditionalFormatting>
  <conditionalFormatting sqref="I6">
    <cfRule type="cellIs" dxfId="3884" priority="69" stopIfTrue="1" operator="equal">
      <formula>"-"</formula>
    </cfRule>
    <cfRule type="containsText" dxfId="3883" priority="70" stopIfTrue="1" operator="containsText" text="leer">
      <formula>NOT(ISERROR(SEARCH("leer",I6)))</formula>
    </cfRule>
  </conditionalFormatting>
  <conditionalFormatting sqref="I6">
    <cfRule type="cellIs" dxfId="3882" priority="67" stopIfTrue="1" operator="equal">
      <formula>"-"</formula>
    </cfRule>
    <cfRule type="containsText" dxfId="3881" priority="68" stopIfTrue="1" operator="containsText" text="leer">
      <formula>NOT(ISERROR(SEARCH("leer",I6)))</formula>
    </cfRule>
  </conditionalFormatting>
  <conditionalFormatting sqref="I6:I7">
    <cfRule type="cellIs" dxfId="3880" priority="65" stopIfTrue="1" operator="equal">
      <formula>"-"</formula>
    </cfRule>
    <cfRule type="containsText" dxfId="3879" priority="66" stopIfTrue="1" operator="containsText" text="leer">
      <formula>NOT(ISERROR(SEARCH("leer",I6)))</formula>
    </cfRule>
  </conditionalFormatting>
  <conditionalFormatting sqref="I6:I7">
    <cfRule type="cellIs" dxfId="3878" priority="63" stopIfTrue="1" operator="equal">
      <formula>"-"</formula>
    </cfRule>
    <cfRule type="containsText" dxfId="3877" priority="64" stopIfTrue="1" operator="containsText" text="leer">
      <formula>NOT(ISERROR(SEARCH("leer",I6)))</formula>
    </cfRule>
  </conditionalFormatting>
  <conditionalFormatting sqref="I6:I7">
    <cfRule type="cellIs" dxfId="3876" priority="61" stopIfTrue="1" operator="equal">
      <formula>"-"</formula>
    </cfRule>
    <cfRule type="containsText" dxfId="3875" priority="62" stopIfTrue="1" operator="containsText" text="leer">
      <formula>NOT(ISERROR(SEARCH("leer",I6)))</formula>
    </cfRule>
  </conditionalFormatting>
  <conditionalFormatting sqref="I6:I7">
    <cfRule type="cellIs" dxfId="3874" priority="59" stopIfTrue="1" operator="equal">
      <formula>"-"</formula>
    </cfRule>
    <cfRule type="containsText" dxfId="3873" priority="60" stopIfTrue="1" operator="containsText" text="leer">
      <formula>NOT(ISERROR(SEARCH("leer",I6)))</formula>
    </cfRule>
  </conditionalFormatting>
  <conditionalFormatting sqref="I6:I7">
    <cfRule type="cellIs" dxfId="3872" priority="57" stopIfTrue="1" operator="equal">
      <formula>"-"</formula>
    </cfRule>
    <cfRule type="containsText" dxfId="3871" priority="58" stopIfTrue="1" operator="containsText" text="leer">
      <formula>NOT(ISERROR(SEARCH("leer",I6)))</formula>
    </cfRule>
  </conditionalFormatting>
  <conditionalFormatting sqref="I5">
    <cfRule type="cellIs" dxfId="3870" priority="55" stopIfTrue="1" operator="equal">
      <formula>"-"</formula>
    </cfRule>
    <cfRule type="containsText" dxfId="3869" priority="56" stopIfTrue="1" operator="containsText" text="leer">
      <formula>NOT(ISERROR(SEARCH("leer",I5)))</formula>
    </cfRule>
  </conditionalFormatting>
  <conditionalFormatting sqref="I5">
    <cfRule type="cellIs" dxfId="3868" priority="53" stopIfTrue="1" operator="equal">
      <formula>"-"</formula>
    </cfRule>
    <cfRule type="containsText" dxfId="3867" priority="54" stopIfTrue="1" operator="containsText" text="leer">
      <formula>NOT(ISERROR(SEARCH("leer",I5)))</formula>
    </cfRule>
  </conditionalFormatting>
  <conditionalFormatting sqref="I6">
    <cfRule type="cellIs" dxfId="3866" priority="51" stopIfTrue="1" operator="equal">
      <formula>"-"</formula>
    </cfRule>
    <cfRule type="containsText" dxfId="3865" priority="52" stopIfTrue="1" operator="containsText" text="leer">
      <formula>NOT(ISERROR(SEARCH("leer",I6)))</formula>
    </cfRule>
  </conditionalFormatting>
  <conditionalFormatting sqref="I6">
    <cfRule type="cellIs" dxfId="3864" priority="49" stopIfTrue="1" operator="equal">
      <formula>"-"</formula>
    </cfRule>
    <cfRule type="containsText" dxfId="3863" priority="50" stopIfTrue="1" operator="containsText" text="leer">
      <formula>NOT(ISERROR(SEARCH("leer",I6)))</formula>
    </cfRule>
  </conditionalFormatting>
  <conditionalFormatting sqref="I6:I7">
    <cfRule type="cellIs" dxfId="3862" priority="47" stopIfTrue="1" operator="equal">
      <formula>"-"</formula>
    </cfRule>
    <cfRule type="containsText" dxfId="3861" priority="48" stopIfTrue="1" operator="containsText" text="leer">
      <formula>NOT(ISERROR(SEARCH("leer",I6)))</formula>
    </cfRule>
  </conditionalFormatting>
  <conditionalFormatting sqref="I6:I7">
    <cfRule type="cellIs" dxfId="3860" priority="45" stopIfTrue="1" operator="equal">
      <formula>"-"</formula>
    </cfRule>
    <cfRule type="containsText" dxfId="3859" priority="46" stopIfTrue="1" operator="containsText" text="leer">
      <formula>NOT(ISERROR(SEARCH("leer",I6)))</formula>
    </cfRule>
  </conditionalFormatting>
  <conditionalFormatting sqref="I6:I7">
    <cfRule type="cellIs" dxfId="3858" priority="43" stopIfTrue="1" operator="equal">
      <formula>"-"</formula>
    </cfRule>
    <cfRule type="containsText" dxfId="3857" priority="44" stopIfTrue="1" operator="containsText" text="leer">
      <formula>NOT(ISERROR(SEARCH("leer",I6)))</formula>
    </cfRule>
  </conditionalFormatting>
  <conditionalFormatting sqref="I6:I7">
    <cfRule type="cellIs" dxfId="3856" priority="41" stopIfTrue="1" operator="equal">
      <formula>"-"</formula>
    </cfRule>
    <cfRule type="containsText" dxfId="3855" priority="42" stopIfTrue="1" operator="containsText" text="leer">
      <formula>NOT(ISERROR(SEARCH("leer",I6)))</formula>
    </cfRule>
  </conditionalFormatting>
  <conditionalFormatting sqref="I6:I7">
    <cfRule type="cellIs" dxfId="3854" priority="39" stopIfTrue="1" operator="equal">
      <formula>"-"</formula>
    </cfRule>
    <cfRule type="containsText" dxfId="3853" priority="40" stopIfTrue="1" operator="containsText" text="leer">
      <formula>NOT(ISERROR(SEARCH("leer",I6)))</formula>
    </cfRule>
  </conditionalFormatting>
  <conditionalFormatting sqref="I5">
    <cfRule type="cellIs" dxfId="3852" priority="37" stopIfTrue="1" operator="equal">
      <formula>"-"</formula>
    </cfRule>
    <cfRule type="containsText" dxfId="3851" priority="38" stopIfTrue="1" operator="containsText" text="leer">
      <formula>NOT(ISERROR(SEARCH("leer",I5)))</formula>
    </cfRule>
  </conditionalFormatting>
  <conditionalFormatting sqref="I5">
    <cfRule type="cellIs" dxfId="3850" priority="35" stopIfTrue="1" operator="equal">
      <formula>"-"</formula>
    </cfRule>
    <cfRule type="containsText" dxfId="3849" priority="36" stopIfTrue="1" operator="containsText" text="leer">
      <formula>NOT(ISERROR(SEARCH("leer",I5)))</formula>
    </cfRule>
  </conditionalFormatting>
  <conditionalFormatting sqref="I5">
    <cfRule type="cellIs" dxfId="3848" priority="33" stopIfTrue="1" operator="equal">
      <formula>"-"</formula>
    </cfRule>
    <cfRule type="containsText" dxfId="3847" priority="34" stopIfTrue="1" operator="containsText" text="leer">
      <formula>NOT(ISERROR(SEARCH("leer",I5)))</formula>
    </cfRule>
  </conditionalFormatting>
  <conditionalFormatting sqref="I5">
    <cfRule type="cellIs" dxfId="3846" priority="31" stopIfTrue="1" operator="equal">
      <formula>"-"</formula>
    </cfRule>
    <cfRule type="containsText" dxfId="3845" priority="32" stopIfTrue="1" operator="containsText" text="leer">
      <formula>NOT(ISERROR(SEARCH("leer",I5)))</formula>
    </cfRule>
  </conditionalFormatting>
  <conditionalFormatting sqref="I5">
    <cfRule type="cellIs" dxfId="3844" priority="29" stopIfTrue="1" operator="equal">
      <formula>"-"</formula>
    </cfRule>
    <cfRule type="containsText" dxfId="3843" priority="30" stopIfTrue="1" operator="containsText" text="leer">
      <formula>NOT(ISERROR(SEARCH("leer",I5)))</formula>
    </cfRule>
  </conditionalFormatting>
  <conditionalFormatting sqref="I5">
    <cfRule type="cellIs" dxfId="3842" priority="27" stopIfTrue="1" operator="equal">
      <formula>"-"</formula>
    </cfRule>
    <cfRule type="containsText" dxfId="3841" priority="28" stopIfTrue="1" operator="containsText" text="leer">
      <formula>NOT(ISERROR(SEARCH("leer",I5)))</formula>
    </cfRule>
  </conditionalFormatting>
  <conditionalFormatting sqref="I5">
    <cfRule type="cellIs" dxfId="3840" priority="25" stopIfTrue="1" operator="equal">
      <formula>"-"</formula>
    </cfRule>
    <cfRule type="containsText" dxfId="3839" priority="26" stopIfTrue="1" operator="containsText" text="leer">
      <formula>NOT(ISERROR(SEARCH("leer",I5)))</formula>
    </cfRule>
  </conditionalFormatting>
  <conditionalFormatting sqref="H5:H7">
    <cfRule type="cellIs" dxfId="3838" priority="23" stopIfTrue="1" operator="equal">
      <formula>"-"</formula>
    </cfRule>
    <cfRule type="containsText" dxfId="3837" priority="24" stopIfTrue="1" operator="containsText" text="leer">
      <formula>NOT(ISERROR(SEARCH("leer",H5)))</formula>
    </cfRule>
  </conditionalFormatting>
  <conditionalFormatting sqref="H5:H7">
    <cfRule type="cellIs" dxfId="3836" priority="22" stopIfTrue="1" operator="equal">
      <formula>"-"</formula>
    </cfRule>
  </conditionalFormatting>
  <conditionalFormatting sqref="H5:H7">
    <cfRule type="cellIs" dxfId="3835" priority="20" stopIfTrue="1" operator="equal">
      <formula>"-"</formula>
    </cfRule>
    <cfRule type="containsText" dxfId="3834" priority="21" stopIfTrue="1" operator="containsText" text="leer">
      <formula>NOT(ISERROR(SEARCH("leer",H5)))</formula>
    </cfRule>
  </conditionalFormatting>
  <conditionalFormatting sqref="H5:H7">
    <cfRule type="cellIs" dxfId="3833" priority="19" stopIfTrue="1" operator="equal">
      <formula>"-"</formula>
    </cfRule>
  </conditionalFormatting>
  <conditionalFormatting sqref="H5:H7">
    <cfRule type="cellIs" dxfId="3832" priority="17" stopIfTrue="1" operator="equal">
      <formula>"-"</formula>
    </cfRule>
    <cfRule type="containsText" dxfId="3831" priority="18" stopIfTrue="1" operator="containsText" text="leer">
      <formula>NOT(ISERROR(SEARCH("leer",H5)))</formula>
    </cfRule>
  </conditionalFormatting>
  <conditionalFormatting sqref="H5:H7">
    <cfRule type="cellIs" dxfId="3830" priority="16" stopIfTrue="1" operator="equal">
      <formula>"-"</formula>
    </cfRule>
  </conditionalFormatting>
  <conditionalFormatting sqref="H5:H7">
    <cfRule type="cellIs" dxfId="3829" priority="14" stopIfTrue="1" operator="equal">
      <formula>"-"</formula>
    </cfRule>
    <cfRule type="containsText" dxfId="3828" priority="15" stopIfTrue="1" operator="containsText" text="leer">
      <formula>NOT(ISERROR(SEARCH("leer",H5)))</formula>
    </cfRule>
  </conditionalFormatting>
  <conditionalFormatting sqref="H5:H7">
    <cfRule type="cellIs" dxfId="3827" priority="13" stopIfTrue="1" operator="equal">
      <formula>"-"</formula>
    </cfRule>
  </conditionalFormatting>
  <conditionalFormatting sqref="G5:G7">
    <cfRule type="cellIs" dxfId="3826" priority="11" stopIfTrue="1" operator="equal">
      <formula>"-"</formula>
    </cfRule>
    <cfRule type="containsText" dxfId="3825" priority="12" stopIfTrue="1" operator="containsText" text="leer">
      <formula>NOT(ISERROR(SEARCH("leer",G5)))</formula>
    </cfRule>
  </conditionalFormatting>
  <conditionalFormatting sqref="G5:G7">
    <cfRule type="cellIs" dxfId="3824" priority="10" stopIfTrue="1" operator="equal">
      <formula>"-"</formula>
    </cfRule>
  </conditionalFormatting>
  <conditionalFormatting sqref="G5:G7">
    <cfRule type="cellIs" dxfId="3823" priority="8" stopIfTrue="1" operator="equal">
      <formula>"-"</formula>
    </cfRule>
    <cfRule type="containsText" dxfId="3822" priority="9" stopIfTrue="1" operator="containsText" text="leer">
      <formula>NOT(ISERROR(SEARCH("leer",G5)))</formula>
    </cfRule>
  </conditionalFormatting>
  <conditionalFormatting sqref="G5:G7">
    <cfRule type="cellIs" dxfId="3821" priority="7" stopIfTrue="1" operator="equal">
      <formula>"-"</formula>
    </cfRule>
  </conditionalFormatting>
  <conditionalFormatting sqref="G5:G7">
    <cfRule type="cellIs" dxfId="3820" priority="5" stopIfTrue="1" operator="equal">
      <formula>"-"</formula>
    </cfRule>
    <cfRule type="containsText" dxfId="3819" priority="6" stopIfTrue="1" operator="containsText" text="leer">
      <formula>NOT(ISERROR(SEARCH("leer",G5)))</formula>
    </cfRule>
  </conditionalFormatting>
  <conditionalFormatting sqref="G5:G7">
    <cfRule type="cellIs" dxfId="3818" priority="4" stopIfTrue="1" operator="equal">
      <formula>"-"</formula>
    </cfRule>
  </conditionalFormatting>
  <conditionalFormatting sqref="G5:G7">
    <cfRule type="cellIs" dxfId="3817" priority="2" stopIfTrue="1" operator="equal">
      <formula>"-"</formula>
    </cfRule>
    <cfRule type="containsText" dxfId="3816" priority="3" stopIfTrue="1" operator="containsText" text="leer">
      <formula>NOT(ISERROR(SEARCH("leer",G5)))</formula>
    </cfRule>
  </conditionalFormatting>
  <hyperlinks>
    <hyperlink ref="A1" location="Index!A1" display="zurück"/>
  </hyperlinks>
  <pageMargins left="0.79000000000000015" right="0.79000000000000015" top="0.98" bottom="0.98" header="0.51" footer="0.51"/>
  <pageSetup paperSize="9" scale="45"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4"/>
  <sheetViews>
    <sheetView showRuler="0" zoomScaleNormal="100" workbookViewId="0"/>
  </sheetViews>
  <sheetFormatPr baseColWidth="10" defaultColWidth="10.7109375" defaultRowHeight="12.75"/>
  <cols>
    <col min="1" max="1" width="42.5703125" style="48" customWidth="1"/>
    <col min="2" max="2" width="22.5703125" style="14" bestFit="1" customWidth="1"/>
    <col min="3" max="3" width="8.85546875" style="17" bestFit="1" customWidth="1"/>
    <col min="4" max="5" width="12.28515625" style="8" customWidth="1"/>
    <col min="6" max="6" width="11.42578125" style="8" customWidth="1"/>
    <col min="7" max="7" width="12.28515625" style="8" customWidth="1"/>
    <col min="8" max="8" width="11.42578125" style="8" customWidth="1"/>
    <col min="9" max="16" width="11.42578125" style="17" customWidth="1"/>
    <col min="17" max="16384" width="10.7109375" style="14"/>
  </cols>
  <sheetData>
    <row r="1" spans="1:17" s="5" customFormat="1">
      <c r="A1" s="90" t="s">
        <v>1150</v>
      </c>
    </row>
    <row r="2" spans="1:17" s="5" customFormat="1">
      <c r="A2" s="90"/>
    </row>
    <row r="3" spans="1:17" s="62" customFormat="1">
      <c r="A3" s="100" t="s">
        <v>1151</v>
      </c>
      <c r="C3" s="5" t="s">
        <v>1152</v>
      </c>
      <c r="D3" s="5" t="s">
        <v>1153</v>
      </c>
      <c r="E3" s="22">
        <v>2004</v>
      </c>
      <c r="F3" s="22">
        <v>2005</v>
      </c>
      <c r="G3" s="22">
        <v>2006</v>
      </c>
      <c r="H3" s="22">
        <v>2007</v>
      </c>
      <c r="I3" s="22">
        <v>2008</v>
      </c>
      <c r="J3" s="22">
        <v>2009</v>
      </c>
      <c r="K3" s="22">
        <v>2010</v>
      </c>
      <c r="L3" s="22">
        <v>2011</v>
      </c>
      <c r="M3" s="22">
        <v>2012</v>
      </c>
      <c r="N3" s="22">
        <v>2013</v>
      </c>
      <c r="O3" s="4">
        <v>2014</v>
      </c>
      <c r="P3" s="4">
        <v>2015</v>
      </c>
      <c r="Q3" s="353">
        <v>2016</v>
      </c>
    </row>
    <row r="4" spans="1:17">
      <c r="E4" s="99"/>
      <c r="F4" s="99"/>
      <c r="G4" s="99"/>
      <c r="H4" s="99"/>
      <c r="I4" s="67"/>
      <c r="J4" s="67"/>
      <c r="K4" s="67"/>
      <c r="L4" s="67"/>
      <c r="M4" s="8"/>
      <c r="N4" s="8"/>
      <c r="O4" s="8"/>
      <c r="P4" s="8"/>
      <c r="Q4" s="354"/>
    </row>
    <row r="5" spans="1:17">
      <c r="A5" s="48" t="s">
        <v>1154</v>
      </c>
      <c r="E5" s="27"/>
      <c r="F5" s="27"/>
      <c r="G5" s="27"/>
      <c r="H5" s="27"/>
      <c r="I5" s="67"/>
      <c r="J5" s="67"/>
      <c r="K5" s="67"/>
      <c r="L5" s="67"/>
      <c r="M5" s="8"/>
      <c r="N5" s="8"/>
      <c r="O5" s="8"/>
      <c r="P5" s="8"/>
      <c r="Q5" s="354"/>
    </row>
    <row r="6" spans="1:17" ht="13.5" customHeight="1">
      <c r="A6" s="102" t="s">
        <v>1155</v>
      </c>
      <c r="B6" s="14" t="s">
        <v>1156</v>
      </c>
      <c r="C6" s="267" t="s">
        <v>1157</v>
      </c>
      <c r="D6" s="8" t="s">
        <v>1158</v>
      </c>
      <c r="E6" s="86">
        <v>88.9</v>
      </c>
      <c r="F6" s="86">
        <v>86.6</v>
      </c>
      <c r="G6" s="86">
        <v>80.599999999999994</v>
      </c>
      <c r="H6" s="86">
        <v>74.066146516605684</v>
      </c>
      <c r="I6" s="67">
        <v>71.2</v>
      </c>
      <c r="J6" s="87">
        <v>66.5</v>
      </c>
      <c r="K6" s="87">
        <v>65.400000000000006</v>
      </c>
      <c r="L6" s="67">
        <v>64.3</v>
      </c>
      <c r="M6" s="234">
        <v>62.7</v>
      </c>
      <c r="N6" s="424">
        <v>62.8</v>
      </c>
      <c r="O6" s="37">
        <v>61.1</v>
      </c>
      <c r="P6" s="8">
        <v>61.5</v>
      </c>
      <c r="Q6" s="354">
        <v>53.8</v>
      </c>
    </row>
    <row r="7" spans="1:17">
      <c r="A7" s="48" t="s">
        <v>1159</v>
      </c>
      <c r="C7" s="267"/>
      <c r="E7" s="86"/>
      <c r="F7" s="86"/>
      <c r="G7" s="86"/>
      <c r="H7" s="86"/>
      <c r="I7" s="67"/>
      <c r="J7" s="87"/>
      <c r="K7" s="87"/>
      <c r="L7" s="87"/>
      <c r="M7" s="8"/>
      <c r="N7" s="424"/>
      <c r="O7" s="37"/>
      <c r="P7" s="8"/>
      <c r="Q7" s="354"/>
    </row>
    <row r="8" spans="1:17">
      <c r="A8" s="102" t="s">
        <v>1160</v>
      </c>
      <c r="B8" s="14" t="s">
        <v>1161</v>
      </c>
      <c r="C8" s="267" t="s">
        <v>1162</v>
      </c>
      <c r="D8" s="8" t="s">
        <v>1163</v>
      </c>
      <c r="E8" s="86">
        <v>2.1</v>
      </c>
      <c r="F8" s="86">
        <v>2.2999999999999998</v>
      </c>
      <c r="G8" s="86">
        <v>1.9</v>
      </c>
      <c r="H8" s="86">
        <v>1.8550484476052385</v>
      </c>
      <c r="I8" s="67">
        <v>2.2000000000000002</v>
      </c>
      <c r="J8" s="87">
        <v>1.5</v>
      </c>
      <c r="K8" s="424">
        <v>1.673</v>
      </c>
      <c r="L8" s="424">
        <v>2.9</v>
      </c>
      <c r="M8" s="424">
        <v>3.04</v>
      </c>
      <c r="N8" s="424">
        <v>2.96435438158939</v>
      </c>
      <c r="O8" s="37">
        <v>2.7</v>
      </c>
      <c r="P8" s="8">
        <v>2.2999999999999998</v>
      </c>
      <c r="Q8" s="354">
        <v>0.4</v>
      </c>
    </row>
    <row r="9" spans="1:17">
      <c r="A9" s="102" t="s">
        <v>1164</v>
      </c>
      <c r="B9" s="14" t="s">
        <v>1165</v>
      </c>
      <c r="C9" s="267" t="s">
        <v>1166</v>
      </c>
      <c r="D9" s="8" t="s">
        <v>1167</v>
      </c>
      <c r="E9" s="86">
        <v>0</v>
      </c>
      <c r="F9" s="86">
        <v>0.1</v>
      </c>
      <c r="G9" s="86">
        <v>1.8</v>
      </c>
      <c r="H9" s="86">
        <v>3.1715344426799232</v>
      </c>
      <c r="I9" s="67">
        <v>5.5</v>
      </c>
      <c r="J9" s="87">
        <v>7.3</v>
      </c>
      <c r="K9" s="424">
        <v>9.93</v>
      </c>
      <c r="L9" s="424">
        <v>10</v>
      </c>
      <c r="M9" s="424">
        <v>9.8569999999999993</v>
      </c>
      <c r="N9" s="424">
        <v>9.4610747080829807</v>
      </c>
      <c r="O9" s="37">
        <v>10.7</v>
      </c>
      <c r="P9" s="8">
        <v>10.6</v>
      </c>
      <c r="Q9" s="354">
        <v>17.100000000000001</v>
      </c>
    </row>
    <row r="10" spans="1:17">
      <c r="A10" s="102" t="s">
        <v>1168</v>
      </c>
      <c r="B10" s="14" t="s">
        <v>1169</v>
      </c>
      <c r="C10" s="267" t="s">
        <v>1170</v>
      </c>
      <c r="D10" s="8" t="s">
        <v>1171</v>
      </c>
      <c r="E10" s="86">
        <v>1.2</v>
      </c>
      <c r="F10" s="86">
        <v>1.3</v>
      </c>
      <c r="G10" s="425">
        <v>1.3</v>
      </c>
      <c r="H10" s="425">
        <v>0.9942691431333287</v>
      </c>
      <c r="I10" s="67">
        <v>1.1000000000000001</v>
      </c>
      <c r="J10" s="87">
        <v>0.9</v>
      </c>
      <c r="K10" s="87">
        <v>0.9</v>
      </c>
      <c r="L10" s="67">
        <v>0.9</v>
      </c>
      <c r="M10" s="25">
        <v>1</v>
      </c>
      <c r="N10" s="424">
        <v>0.67205740089936905</v>
      </c>
      <c r="O10" s="37">
        <v>0.8</v>
      </c>
      <c r="P10" s="25">
        <v>1</v>
      </c>
      <c r="Q10" s="354">
        <v>4.4000000000000004</v>
      </c>
    </row>
    <row r="11" spans="1:17" s="27" customFormat="1">
      <c r="A11" s="275" t="s">
        <v>1172</v>
      </c>
      <c r="B11" s="27" t="s">
        <v>1173</v>
      </c>
      <c r="C11" s="267">
        <v>3</v>
      </c>
      <c r="D11" s="8"/>
      <c r="E11" s="424" t="s">
        <v>2140</v>
      </c>
      <c r="F11" s="424" t="s">
        <v>2140</v>
      </c>
      <c r="G11" s="424" t="s">
        <v>2140</v>
      </c>
      <c r="H11" s="424" t="s">
        <v>2140</v>
      </c>
      <c r="I11" s="424" t="s">
        <v>2140</v>
      </c>
      <c r="J11" s="424" t="s">
        <v>2140</v>
      </c>
      <c r="K11" s="424" t="s">
        <v>2140</v>
      </c>
      <c r="L11" s="424" t="s">
        <v>2140</v>
      </c>
      <c r="M11" s="424" t="s">
        <v>2140</v>
      </c>
      <c r="N11" s="424">
        <v>0.48265351623020802</v>
      </c>
      <c r="O11" s="37">
        <v>0.5</v>
      </c>
      <c r="P11" s="8">
        <v>0.5</v>
      </c>
      <c r="Q11" s="354">
        <v>2.1</v>
      </c>
    </row>
    <row r="12" spans="1:17">
      <c r="A12" s="154" t="s">
        <v>1174</v>
      </c>
      <c r="B12" s="14" t="s">
        <v>1175</v>
      </c>
      <c r="C12" s="267">
        <v>1</v>
      </c>
      <c r="D12" s="8" t="s">
        <v>1176</v>
      </c>
      <c r="E12" s="86">
        <v>5.0999999999999996</v>
      </c>
      <c r="F12" s="86">
        <v>6.4</v>
      </c>
      <c r="G12" s="425">
        <v>6.4</v>
      </c>
      <c r="H12" s="425">
        <v>7.1</v>
      </c>
      <c r="I12" s="67">
        <v>5.8</v>
      </c>
      <c r="J12" s="87">
        <v>8.1999999999999993</v>
      </c>
      <c r="K12" s="87">
        <v>6</v>
      </c>
      <c r="L12" s="87">
        <v>6.9</v>
      </c>
      <c r="M12" s="25">
        <v>8.6</v>
      </c>
      <c r="N12" s="424">
        <v>8.2669597173411908</v>
      </c>
      <c r="O12" s="37">
        <v>7.2</v>
      </c>
      <c r="P12" s="8">
        <v>7.2</v>
      </c>
      <c r="Q12" s="354">
        <v>5.5</v>
      </c>
    </row>
    <row r="13" spans="1:17">
      <c r="A13" s="48" t="s">
        <v>1177</v>
      </c>
      <c r="B13" s="14" t="s">
        <v>1178</v>
      </c>
      <c r="C13" s="267">
        <v>1</v>
      </c>
      <c r="D13" s="8" t="s">
        <v>1179</v>
      </c>
      <c r="E13" s="86">
        <v>2.7</v>
      </c>
      <c r="F13" s="86">
        <v>3.3</v>
      </c>
      <c r="G13" s="86">
        <v>8</v>
      </c>
      <c r="H13" s="86">
        <v>12.690740868604571</v>
      </c>
      <c r="I13" s="67">
        <v>14.2</v>
      </c>
      <c r="J13" s="87">
        <v>15.6</v>
      </c>
      <c r="K13" s="87">
        <v>16.100000000000001</v>
      </c>
      <c r="L13" s="87">
        <v>15</v>
      </c>
      <c r="M13" s="25">
        <v>14.8</v>
      </c>
      <c r="N13" s="424">
        <v>15.4</v>
      </c>
      <c r="O13" s="37">
        <v>17.100000000000001</v>
      </c>
      <c r="P13" s="8">
        <v>16.899999999999999</v>
      </c>
      <c r="Q13" s="354">
        <v>16.7</v>
      </c>
    </row>
    <row r="14" spans="1:17">
      <c r="M14" s="14"/>
      <c r="N14" s="14"/>
      <c r="O14" s="14"/>
      <c r="P14" s="14"/>
    </row>
    <row r="15" spans="1:17">
      <c r="M15" s="14"/>
      <c r="N15" s="14"/>
      <c r="O15" s="14"/>
      <c r="P15" s="14"/>
    </row>
    <row r="16" spans="1:17">
      <c r="A16" s="132" t="s">
        <v>1180</v>
      </c>
      <c r="B16" s="209"/>
      <c r="C16" s="209"/>
      <c r="M16" s="14"/>
      <c r="N16" s="14"/>
      <c r="O16" s="14"/>
      <c r="P16" s="14"/>
    </row>
    <row r="17" spans="1:17">
      <c r="A17" s="132" t="s">
        <v>1181</v>
      </c>
      <c r="B17" s="132"/>
      <c r="C17" s="132"/>
      <c r="M17" s="14"/>
      <c r="N17" s="14"/>
      <c r="O17" s="14"/>
      <c r="P17" s="14"/>
    </row>
    <row r="18" spans="1:17" s="299" customFormat="1">
      <c r="A18" s="484" t="s">
        <v>2131</v>
      </c>
      <c r="B18" s="484"/>
      <c r="C18" s="484"/>
      <c r="D18" s="484"/>
      <c r="E18" s="484"/>
      <c r="F18" s="484"/>
      <c r="G18" s="484"/>
      <c r="H18" s="484"/>
      <c r="I18" s="484"/>
      <c r="J18" s="484"/>
      <c r="K18" s="484"/>
      <c r="L18" s="484"/>
      <c r="M18" s="484"/>
      <c r="N18" s="484"/>
      <c r="O18" s="484"/>
      <c r="P18" s="484"/>
      <c r="Q18" s="484"/>
    </row>
    <row r="19" spans="1:17" s="299" customFormat="1">
      <c r="A19" s="484" t="s">
        <v>1182</v>
      </c>
      <c r="B19" s="484"/>
      <c r="C19" s="484"/>
      <c r="D19" s="484"/>
      <c r="E19" s="484"/>
      <c r="F19" s="484"/>
      <c r="G19" s="484"/>
      <c r="H19" s="484"/>
      <c r="I19" s="484"/>
      <c r="J19" s="484"/>
      <c r="K19" s="484"/>
      <c r="L19" s="484"/>
      <c r="M19" s="484"/>
      <c r="N19" s="484"/>
      <c r="O19" s="484"/>
      <c r="P19" s="484"/>
      <c r="Q19" s="484"/>
    </row>
    <row r="20" spans="1:17">
      <c r="A20" s="276" t="s">
        <v>1183</v>
      </c>
      <c r="M20" s="14"/>
      <c r="N20" s="14"/>
      <c r="O20" s="14"/>
      <c r="P20" s="14"/>
    </row>
    <row r="21" spans="1:17">
      <c r="M21" s="14"/>
      <c r="N21" s="14"/>
      <c r="O21" s="14"/>
      <c r="P21" s="14"/>
    </row>
    <row r="22" spans="1:17">
      <c r="M22" s="14"/>
      <c r="N22" s="14"/>
      <c r="O22" s="14"/>
      <c r="P22" s="14"/>
    </row>
    <row r="23" spans="1:17">
      <c r="M23" s="14"/>
      <c r="N23" s="14"/>
      <c r="O23" s="14"/>
      <c r="P23" s="14"/>
    </row>
    <row r="24" spans="1:17">
      <c r="M24" s="14"/>
      <c r="N24" s="14"/>
      <c r="O24" s="14"/>
      <c r="P24" s="14"/>
    </row>
    <row r="25" spans="1:17">
      <c r="M25" s="14"/>
      <c r="N25" s="14"/>
      <c r="O25" s="14"/>
      <c r="P25" s="14"/>
    </row>
    <row r="26" spans="1:17">
      <c r="M26" s="14"/>
      <c r="N26" s="14"/>
      <c r="O26" s="14"/>
      <c r="P26" s="14"/>
    </row>
    <row r="27" spans="1:17">
      <c r="M27" s="14"/>
      <c r="N27" s="14"/>
      <c r="O27" s="14"/>
      <c r="P27" s="14"/>
    </row>
    <row r="28" spans="1:17">
      <c r="M28" s="14"/>
      <c r="N28" s="14"/>
      <c r="O28" s="14"/>
      <c r="P28" s="14"/>
    </row>
    <row r="29" spans="1:17">
      <c r="M29" s="14"/>
      <c r="N29" s="14"/>
      <c r="O29" s="14"/>
      <c r="P29" s="14"/>
    </row>
    <row r="30" spans="1:17">
      <c r="E30" s="61"/>
      <c r="F30" s="101"/>
      <c r="G30" s="14"/>
      <c r="H30" s="64"/>
      <c r="I30" s="64"/>
      <c r="J30" s="64"/>
      <c r="K30" s="64"/>
      <c r="L30" s="64"/>
      <c r="M30" s="268"/>
      <c r="N30" s="64"/>
      <c r="O30" s="64"/>
      <c r="P30" s="14"/>
    </row>
    <row r="31" spans="1:17">
      <c r="E31" s="61"/>
      <c r="F31" s="101"/>
      <c r="G31" s="14"/>
      <c r="H31" s="64"/>
      <c r="I31" s="64"/>
      <c r="J31" s="64"/>
      <c r="K31" s="64"/>
      <c r="L31" s="64"/>
      <c r="M31" s="268"/>
      <c r="N31" s="64"/>
      <c r="O31" s="64"/>
      <c r="P31" s="14"/>
    </row>
    <row r="32" spans="1:17">
      <c r="E32" s="61"/>
      <c r="F32" s="101"/>
      <c r="G32" s="14"/>
      <c r="H32" s="64"/>
      <c r="I32" s="64"/>
      <c r="J32" s="64"/>
      <c r="K32" s="64"/>
      <c r="L32" s="167"/>
      <c r="M32" s="268"/>
      <c r="N32" s="167"/>
      <c r="O32" s="64"/>
      <c r="P32" s="14"/>
    </row>
    <row r="33" spans="5:16">
      <c r="E33" s="61"/>
      <c r="F33" s="101"/>
      <c r="G33" s="14"/>
      <c r="H33" s="64"/>
      <c r="I33" s="64"/>
      <c r="J33" s="64"/>
      <c r="K33" s="64"/>
      <c r="L33" s="167"/>
      <c r="M33" s="268"/>
      <c r="N33" s="167"/>
      <c r="O33" s="64"/>
      <c r="P33" s="14"/>
    </row>
    <row r="34" spans="5:16">
      <c r="E34" s="61"/>
      <c r="F34" s="17"/>
      <c r="G34" s="17"/>
      <c r="H34" s="17"/>
      <c r="M34" s="268"/>
      <c r="P34" s="14"/>
    </row>
    <row r="35" spans="5:16">
      <c r="E35" s="61"/>
      <c r="F35" s="17"/>
      <c r="G35" s="17"/>
      <c r="H35" s="82"/>
      <c r="I35" s="82"/>
      <c r="J35" s="82"/>
      <c r="K35" s="82"/>
      <c r="L35" s="82"/>
      <c r="M35" s="268"/>
      <c r="N35" s="82"/>
      <c r="O35" s="82"/>
      <c r="P35" s="14"/>
    </row>
    <row r="36" spans="5:16">
      <c r="E36" s="61"/>
      <c r="F36" s="17"/>
      <c r="G36" s="17"/>
      <c r="H36" s="87"/>
      <c r="I36" s="40"/>
      <c r="J36" s="268"/>
      <c r="K36" s="268"/>
      <c r="L36" s="87"/>
      <c r="M36" s="268"/>
      <c r="N36" s="87"/>
      <c r="O36" s="87"/>
      <c r="P36" s="14"/>
    </row>
    <row r="37" spans="5:16">
      <c r="E37" s="61"/>
      <c r="F37" s="17"/>
      <c r="G37" s="17"/>
      <c r="H37" s="67"/>
      <c r="I37" s="87"/>
      <c r="J37" s="268"/>
      <c r="K37" s="268"/>
      <c r="L37" s="67"/>
      <c r="M37" s="268"/>
      <c r="N37" s="87"/>
      <c r="O37" s="87"/>
      <c r="P37" s="14"/>
    </row>
    <row r="38" spans="5:16">
      <c r="E38" s="61"/>
      <c r="H38" s="234"/>
      <c r="I38" s="8"/>
      <c r="J38" s="268"/>
      <c r="K38" s="268"/>
      <c r="L38" s="25"/>
      <c r="M38" s="268"/>
      <c r="N38" s="25"/>
      <c r="O38" s="25"/>
      <c r="P38" s="14"/>
    </row>
    <row r="39" spans="5:16">
      <c r="E39" s="61"/>
      <c r="H39" s="268"/>
      <c r="I39" s="268"/>
      <c r="J39" s="268"/>
      <c r="K39" s="268"/>
      <c r="L39" s="268"/>
      <c r="M39" s="268"/>
      <c r="N39" s="268"/>
      <c r="O39" s="268"/>
      <c r="P39" s="14"/>
    </row>
    <row r="40" spans="5:16">
      <c r="E40" s="4"/>
      <c r="H40" s="37"/>
      <c r="I40" s="37"/>
      <c r="J40" s="37"/>
      <c r="K40" s="37"/>
      <c r="L40" s="37"/>
      <c r="M40" s="37"/>
      <c r="N40" s="37"/>
      <c r="O40" s="37"/>
      <c r="P40" s="14"/>
    </row>
    <row r="41" spans="5:16">
      <c r="E41" s="4"/>
      <c r="I41" s="8"/>
      <c r="J41" s="8"/>
      <c r="K41" s="8"/>
      <c r="L41" s="25"/>
      <c r="M41" s="8"/>
      <c r="N41" s="8"/>
      <c r="O41" s="8"/>
      <c r="P41" s="14"/>
    </row>
    <row r="42" spans="5:16">
      <c r="M42" s="14"/>
      <c r="N42" s="14"/>
      <c r="O42" s="14"/>
      <c r="P42" s="14"/>
    </row>
    <row r="43" spans="5:16">
      <c r="M43" s="14"/>
      <c r="N43" s="14"/>
      <c r="O43" s="14"/>
      <c r="P43" s="14"/>
    </row>
    <row r="44" spans="5:16">
      <c r="M44" s="14"/>
      <c r="N44" s="14"/>
      <c r="O44" s="14"/>
      <c r="P44" s="14"/>
    </row>
    <row r="45" spans="5:16">
      <c r="M45" s="14"/>
      <c r="N45" s="14"/>
      <c r="O45" s="14"/>
      <c r="P45" s="14"/>
    </row>
    <row r="46" spans="5:16">
      <c r="M46" s="14"/>
      <c r="N46" s="14"/>
      <c r="O46" s="14"/>
      <c r="P46" s="14"/>
    </row>
    <row r="58" spans="13:16">
      <c r="M58" s="14"/>
      <c r="N58" s="14"/>
      <c r="O58" s="14"/>
      <c r="P58" s="14"/>
    </row>
    <row r="59" spans="13:16">
      <c r="M59" s="14"/>
      <c r="N59" s="14"/>
      <c r="O59" s="14"/>
      <c r="P59" s="14"/>
    </row>
    <row r="60" spans="13:16">
      <c r="M60" s="14"/>
      <c r="N60" s="14"/>
      <c r="O60" s="14"/>
      <c r="P60" s="14"/>
    </row>
    <row r="61" spans="13:16">
      <c r="M61" s="14"/>
      <c r="N61" s="14"/>
      <c r="O61" s="14"/>
      <c r="P61" s="14"/>
    </row>
    <row r="62" spans="13:16">
      <c r="M62" s="14"/>
      <c r="N62" s="14"/>
      <c r="O62" s="14"/>
      <c r="P62" s="14"/>
    </row>
    <row r="63" spans="13:16">
      <c r="M63" s="14"/>
      <c r="N63" s="14"/>
      <c r="O63" s="14"/>
      <c r="P63" s="14"/>
    </row>
    <row r="64" spans="13:16">
      <c r="M64" s="14"/>
      <c r="N64" s="14"/>
      <c r="O64" s="14"/>
      <c r="P64" s="14"/>
    </row>
    <row r="65" spans="13:16">
      <c r="M65" s="14"/>
      <c r="N65" s="14"/>
      <c r="O65" s="14"/>
      <c r="P65" s="14"/>
    </row>
    <row r="66" spans="13:16">
      <c r="M66" s="14"/>
      <c r="N66" s="14"/>
      <c r="O66" s="14"/>
      <c r="P66" s="14"/>
    </row>
    <row r="67" spans="13:16">
      <c r="M67" s="14"/>
      <c r="N67" s="14"/>
      <c r="O67" s="14"/>
      <c r="P67" s="14"/>
    </row>
    <row r="68" spans="13:16">
      <c r="M68" s="14"/>
      <c r="N68" s="14"/>
      <c r="O68" s="14"/>
      <c r="P68" s="14"/>
    </row>
    <row r="69" spans="13:16">
      <c r="M69" s="14"/>
      <c r="N69" s="14"/>
      <c r="O69" s="14"/>
      <c r="P69" s="14"/>
    </row>
    <row r="70" spans="13:16">
      <c r="M70" s="14"/>
      <c r="N70" s="14"/>
      <c r="O70" s="14"/>
      <c r="P70" s="14"/>
    </row>
    <row r="71" spans="13:16">
      <c r="M71" s="14"/>
      <c r="N71" s="14"/>
      <c r="O71" s="14"/>
      <c r="P71" s="14"/>
    </row>
    <row r="72" spans="13:16">
      <c r="M72" s="14"/>
      <c r="N72" s="14"/>
      <c r="O72" s="14"/>
      <c r="P72" s="14"/>
    </row>
    <row r="73" spans="13:16">
      <c r="M73" s="14"/>
      <c r="N73" s="14"/>
      <c r="O73" s="14"/>
      <c r="P73" s="14"/>
    </row>
    <row r="74" spans="13:16">
      <c r="M74" s="14"/>
      <c r="N74" s="14"/>
      <c r="O74" s="14"/>
      <c r="P74" s="14"/>
    </row>
    <row r="75" spans="13:16">
      <c r="M75" s="14"/>
      <c r="N75" s="14"/>
      <c r="O75" s="14"/>
      <c r="P75" s="14"/>
    </row>
    <row r="76" spans="13:16">
      <c r="M76" s="14"/>
      <c r="N76" s="14"/>
      <c r="O76" s="14"/>
      <c r="P76" s="14"/>
    </row>
    <row r="77" spans="13:16">
      <c r="M77" s="14"/>
      <c r="N77" s="14"/>
      <c r="O77" s="14"/>
      <c r="P77" s="14"/>
    </row>
    <row r="78" spans="13:16">
      <c r="M78" s="14"/>
      <c r="N78" s="14"/>
      <c r="O78" s="14"/>
      <c r="P78" s="14"/>
    </row>
    <row r="79" spans="13:16">
      <c r="M79" s="14"/>
      <c r="N79" s="14"/>
      <c r="O79" s="14"/>
      <c r="P79" s="14"/>
    </row>
    <row r="80" spans="13:16">
      <c r="M80" s="14"/>
      <c r="N80" s="14"/>
      <c r="O80" s="14"/>
      <c r="P80" s="14"/>
    </row>
    <row r="81" spans="13:16">
      <c r="M81" s="14"/>
      <c r="N81" s="14"/>
      <c r="O81" s="14"/>
      <c r="P81" s="14"/>
    </row>
    <row r="82" spans="13:16">
      <c r="M82" s="14"/>
      <c r="N82" s="14"/>
      <c r="O82" s="14"/>
      <c r="P82" s="14"/>
    </row>
    <row r="83" spans="13:16">
      <c r="M83" s="14"/>
      <c r="N83" s="14"/>
      <c r="O83" s="14"/>
      <c r="P83" s="14"/>
    </row>
    <row r="84" spans="13:16">
      <c r="M84" s="14"/>
      <c r="N84" s="14"/>
      <c r="O84" s="14"/>
      <c r="P84" s="14"/>
    </row>
    <row r="85" spans="13:16">
      <c r="M85" s="14"/>
      <c r="N85" s="14"/>
      <c r="O85" s="14"/>
      <c r="P85" s="14"/>
    </row>
    <row r="86" spans="13:16">
      <c r="M86" s="14"/>
      <c r="N86" s="14"/>
      <c r="O86" s="14"/>
      <c r="P86" s="14"/>
    </row>
    <row r="87" spans="13:16">
      <c r="M87" s="14"/>
      <c r="N87" s="14"/>
      <c r="O87" s="14"/>
      <c r="P87" s="14"/>
    </row>
    <row r="88" spans="13:16">
      <c r="M88" s="14"/>
      <c r="N88" s="14"/>
      <c r="O88" s="14"/>
      <c r="P88" s="14"/>
    </row>
    <row r="89" spans="13:16">
      <c r="M89" s="14"/>
      <c r="N89" s="14"/>
      <c r="O89" s="14"/>
      <c r="P89" s="14"/>
    </row>
    <row r="90" spans="13:16">
      <c r="M90" s="14"/>
      <c r="N90" s="14"/>
      <c r="O90" s="14"/>
      <c r="P90" s="14"/>
    </row>
    <row r="91" spans="13:16">
      <c r="M91" s="14"/>
      <c r="N91" s="14"/>
      <c r="O91" s="14"/>
      <c r="P91" s="14"/>
    </row>
    <row r="92" spans="13:16">
      <c r="M92" s="14"/>
      <c r="N92" s="14"/>
      <c r="O92" s="14"/>
      <c r="P92" s="14"/>
    </row>
    <row r="93" spans="13:16">
      <c r="M93" s="14"/>
      <c r="N93" s="14"/>
      <c r="O93" s="14"/>
      <c r="P93" s="14"/>
    </row>
    <row r="94" spans="13:16">
      <c r="M94" s="14"/>
      <c r="N94" s="14"/>
      <c r="O94" s="14"/>
      <c r="P94" s="14"/>
    </row>
    <row r="95" spans="13:16">
      <c r="M95" s="14"/>
      <c r="N95" s="14"/>
      <c r="O95" s="14"/>
      <c r="P95" s="14"/>
    </row>
    <row r="96" spans="13:16">
      <c r="M96" s="14"/>
      <c r="N96" s="14"/>
      <c r="O96" s="14"/>
      <c r="P96" s="14"/>
    </row>
    <row r="97" spans="13:16">
      <c r="M97" s="14"/>
      <c r="N97" s="14"/>
      <c r="O97" s="14"/>
      <c r="P97" s="14"/>
    </row>
    <row r="98" spans="13:16">
      <c r="M98" s="14"/>
      <c r="N98" s="14"/>
      <c r="O98" s="14"/>
      <c r="P98" s="14"/>
    </row>
    <row r="99" spans="13:16">
      <c r="M99" s="14"/>
      <c r="N99" s="14"/>
      <c r="O99" s="14"/>
      <c r="P99" s="14"/>
    </row>
    <row r="100" spans="13:16">
      <c r="M100" s="14"/>
      <c r="N100" s="14"/>
      <c r="O100" s="14"/>
      <c r="P100" s="14"/>
    </row>
    <row r="101" spans="13:16">
      <c r="M101" s="14"/>
      <c r="N101" s="14"/>
      <c r="O101" s="14"/>
      <c r="P101" s="14"/>
    </row>
    <row r="102" spans="13:16">
      <c r="M102" s="14"/>
      <c r="N102" s="14"/>
      <c r="O102" s="14"/>
      <c r="P102" s="14"/>
    </row>
    <row r="103" spans="13:16">
      <c r="M103" s="14"/>
      <c r="N103" s="14"/>
      <c r="O103" s="14"/>
      <c r="P103" s="14"/>
    </row>
    <row r="104" spans="13:16">
      <c r="M104" s="14"/>
      <c r="N104" s="14"/>
      <c r="O104" s="14"/>
      <c r="P104" s="14"/>
    </row>
    <row r="105" spans="13:16">
      <c r="M105" s="14"/>
      <c r="N105" s="14"/>
      <c r="O105" s="14"/>
      <c r="P105" s="14"/>
    </row>
    <row r="106" spans="13:16">
      <c r="M106" s="14"/>
      <c r="N106" s="14"/>
      <c r="O106" s="14"/>
      <c r="P106" s="14"/>
    </row>
    <row r="107" spans="13:16">
      <c r="M107" s="14"/>
      <c r="N107" s="14"/>
      <c r="O107" s="14"/>
      <c r="P107" s="14"/>
    </row>
    <row r="108" spans="13:16">
      <c r="M108" s="14"/>
      <c r="N108" s="14"/>
      <c r="O108" s="14"/>
      <c r="P108" s="14"/>
    </row>
    <row r="109" spans="13:16">
      <c r="M109" s="14"/>
      <c r="N109" s="14"/>
      <c r="O109" s="14"/>
      <c r="P109" s="14"/>
    </row>
    <row r="110" spans="13:16">
      <c r="M110" s="14"/>
      <c r="N110" s="14"/>
      <c r="O110" s="14"/>
      <c r="P110" s="14"/>
    </row>
    <row r="111" spans="13:16">
      <c r="M111" s="14"/>
      <c r="N111" s="14"/>
      <c r="O111" s="14"/>
      <c r="P111" s="14"/>
    </row>
    <row r="112" spans="13:16">
      <c r="M112" s="14"/>
      <c r="N112" s="14"/>
      <c r="O112" s="14"/>
      <c r="P112" s="14"/>
    </row>
    <row r="113" spans="13:16">
      <c r="M113" s="14"/>
      <c r="N113" s="14"/>
      <c r="O113" s="14"/>
      <c r="P113" s="14"/>
    </row>
    <row r="114" spans="13:16">
      <c r="M114" s="14"/>
      <c r="N114" s="14"/>
      <c r="O114" s="14"/>
      <c r="P114" s="14"/>
    </row>
    <row r="115" spans="13:16">
      <c r="M115" s="14"/>
      <c r="N115" s="14"/>
      <c r="O115" s="14"/>
      <c r="P115" s="14"/>
    </row>
    <row r="116" spans="13:16">
      <c r="M116" s="14"/>
      <c r="N116" s="14"/>
      <c r="O116" s="14"/>
      <c r="P116" s="14"/>
    </row>
    <row r="117" spans="13:16">
      <c r="M117" s="14"/>
      <c r="N117" s="14"/>
      <c r="O117" s="14"/>
      <c r="P117" s="14"/>
    </row>
    <row r="118" spans="13:16">
      <c r="M118" s="14"/>
      <c r="N118" s="14"/>
      <c r="O118" s="14"/>
      <c r="P118" s="14"/>
    </row>
    <row r="119" spans="13:16">
      <c r="M119" s="14"/>
      <c r="N119" s="14"/>
      <c r="O119" s="14"/>
      <c r="P119" s="14"/>
    </row>
    <row r="120" spans="13:16">
      <c r="M120" s="14"/>
      <c r="N120" s="14"/>
      <c r="O120" s="14"/>
      <c r="P120" s="14"/>
    </row>
    <row r="121" spans="13:16">
      <c r="M121" s="14"/>
      <c r="N121" s="14"/>
      <c r="O121" s="14"/>
      <c r="P121" s="14"/>
    </row>
    <row r="122" spans="13:16">
      <c r="M122" s="14"/>
      <c r="N122" s="14"/>
      <c r="O122" s="14"/>
      <c r="P122" s="14"/>
    </row>
    <row r="123" spans="13:16">
      <c r="M123" s="14"/>
      <c r="N123" s="14"/>
      <c r="O123" s="14"/>
      <c r="P123" s="14"/>
    </row>
    <row r="124" spans="13:16">
      <c r="M124" s="14"/>
      <c r="N124" s="14"/>
      <c r="O124" s="14"/>
      <c r="P124" s="14"/>
    </row>
    <row r="125" spans="13:16">
      <c r="M125" s="14"/>
      <c r="N125" s="14"/>
      <c r="O125" s="14"/>
      <c r="P125" s="14"/>
    </row>
    <row r="126" spans="13:16">
      <c r="M126" s="14"/>
      <c r="N126" s="14"/>
      <c r="O126" s="14"/>
      <c r="P126" s="14"/>
    </row>
    <row r="127" spans="13:16">
      <c r="M127" s="14"/>
      <c r="N127" s="14"/>
      <c r="O127" s="14"/>
      <c r="P127" s="14"/>
    </row>
    <row r="128" spans="13:16">
      <c r="M128" s="14"/>
      <c r="N128" s="14"/>
      <c r="O128" s="14"/>
      <c r="P128" s="14"/>
    </row>
    <row r="129" spans="13:16">
      <c r="M129" s="14"/>
      <c r="N129" s="14"/>
      <c r="O129" s="14"/>
      <c r="P129" s="14"/>
    </row>
    <row r="130" spans="13:16">
      <c r="M130" s="14"/>
      <c r="N130" s="14"/>
      <c r="O130" s="14"/>
      <c r="P130" s="14"/>
    </row>
    <row r="131" spans="13:16">
      <c r="M131" s="14"/>
      <c r="N131" s="14"/>
      <c r="O131" s="14"/>
      <c r="P131" s="14"/>
    </row>
    <row r="132" spans="13:16">
      <c r="M132" s="14"/>
      <c r="N132" s="14"/>
      <c r="O132" s="14"/>
      <c r="P132" s="14"/>
    </row>
    <row r="133" spans="13:16">
      <c r="M133" s="14"/>
      <c r="N133" s="14"/>
      <c r="O133" s="14"/>
      <c r="P133" s="14"/>
    </row>
    <row r="134" spans="13:16">
      <c r="M134" s="14"/>
      <c r="N134" s="14"/>
      <c r="O134" s="14"/>
      <c r="P134" s="14"/>
    </row>
    <row r="135" spans="13:16">
      <c r="M135" s="14"/>
      <c r="N135" s="14"/>
      <c r="O135" s="14"/>
      <c r="P135" s="14"/>
    </row>
    <row r="136" spans="13:16">
      <c r="M136" s="14"/>
      <c r="N136" s="14"/>
      <c r="O136" s="14"/>
      <c r="P136" s="14"/>
    </row>
    <row r="137" spans="13:16">
      <c r="M137" s="14"/>
      <c r="N137" s="14"/>
      <c r="O137" s="14"/>
      <c r="P137" s="14"/>
    </row>
    <row r="138" spans="13:16">
      <c r="M138" s="14"/>
      <c r="N138" s="14"/>
      <c r="O138" s="14"/>
      <c r="P138" s="14"/>
    </row>
    <row r="139" spans="13:16">
      <c r="M139" s="14"/>
      <c r="N139" s="14"/>
      <c r="O139" s="14"/>
      <c r="P139" s="14"/>
    </row>
    <row r="140" spans="13:16">
      <c r="M140" s="14"/>
      <c r="N140" s="14"/>
      <c r="O140" s="14"/>
      <c r="P140" s="14"/>
    </row>
    <row r="141" spans="13:16">
      <c r="M141" s="14"/>
      <c r="N141" s="14"/>
      <c r="O141" s="14"/>
      <c r="P141" s="14"/>
    </row>
    <row r="142" spans="13:16">
      <c r="M142" s="14"/>
      <c r="N142" s="14"/>
      <c r="O142" s="14"/>
      <c r="P142" s="14"/>
    </row>
    <row r="143" spans="13:16">
      <c r="M143" s="14"/>
      <c r="N143" s="14"/>
      <c r="O143" s="14"/>
      <c r="P143" s="14"/>
    </row>
    <row r="144" spans="13:16">
      <c r="M144" s="14"/>
      <c r="N144" s="14"/>
      <c r="O144" s="14"/>
      <c r="P144" s="14"/>
    </row>
    <row r="145" spans="13:16">
      <c r="M145" s="14"/>
      <c r="N145" s="14"/>
      <c r="O145" s="14"/>
      <c r="P145" s="14"/>
    </row>
    <row r="146" spans="13:16">
      <c r="M146" s="14"/>
      <c r="N146" s="14"/>
      <c r="O146" s="14"/>
      <c r="P146" s="14"/>
    </row>
    <row r="147" spans="13:16">
      <c r="M147" s="14"/>
      <c r="N147" s="14"/>
      <c r="O147" s="14"/>
      <c r="P147" s="14"/>
    </row>
    <row r="148" spans="13:16">
      <c r="M148" s="14"/>
      <c r="N148" s="14"/>
      <c r="O148" s="14"/>
      <c r="P148" s="14"/>
    </row>
    <row r="149" spans="13:16">
      <c r="M149" s="14"/>
      <c r="N149" s="14"/>
      <c r="O149" s="14"/>
      <c r="P149" s="14"/>
    </row>
    <row r="150" spans="13:16">
      <c r="M150" s="14"/>
      <c r="N150" s="14"/>
      <c r="O150" s="14"/>
      <c r="P150" s="14"/>
    </row>
    <row r="151" spans="13:16">
      <c r="M151" s="14"/>
      <c r="N151" s="14"/>
      <c r="O151" s="14"/>
      <c r="P151" s="14"/>
    </row>
    <row r="152" spans="13:16">
      <c r="M152" s="14"/>
      <c r="N152" s="14"/>
      <c r="O152" s="14"/>
      <c r="P152" s="14"/>
    </row>
    <row r="153" spans="13:16">
      <c r="M153" s="14"/>
      <c r="N153" s="14"/>
      <c r="O153" s="14"/>
      <c r="P153" s="14"/>
    </row>
    <row r="154" spans="13:16">
      <c r="M154" s="14"/>
      <c r="N154" s="14"/>
      <c r="O154" s="14"/>
      <c r="P154" s="14"/>
    </row>
    <row r="155" spans="13:16">
      <c r="M155" s="14"/>
      <c r="N155" s="14"/>
      <c r="O155" s="14"/>
      <c r="P155" s="14"/>
    </row>
    <row r="156" spans="13:16">
      <c r="M156" s="14"/>
      <c r="N156" s="14"/>
      <c r="O156" s="14"/>
      <c r="P156" s="14"/>
    </row>
    <row r="157" spans="13:16">
      <c r="M157" s="14"/>
      <c r="N157" s="14"/>
      <c r="O157" s="14"/>
      <c r="P157" s="14"/>
    </row>
    <row r="158" spans="13:16">
      <c r="M158" s="14"/>
      <c r="N158" s="14"/>
      <c r="O158" s="14"/>
      <c r="P158" s="14"/>
    </row>
    <row r="159" spans="13:16">
      <c r="M159" s="14"/>
      <c r="N159" s="14"/>
      <c r="O159" s="14"/>
      <c r="P159" s="14"/>
    </row>
    <row r="160" spans="13:16">
      <c r="M160" s="14"/>
      <c r="N160" s="14"/>
      <c r="O160" s="14"/>
      <c r="P160" s="14"/>
    </row>
    <row r="161" spans="13:16">
      <c r="M161" s="14"/>
      <c r="N161" s="14"/>
      <c r="O161" s="14"/>
      <c r="P161" s="14"/>
    </row>
    <row r="162" spans="13:16">
      <c r="M162" s="14"/>
      <c r="N162" s="14"/>
      <c r="O162" s="14"/>
      <c r="P162" s="14"/>
    </row>
    <row r="163" spans="13:16">
      <c r="M163" s="14"/>
      <c r="N163" s="14"/>
      <c r="O163" s="14"/>
      <c r="P163" s="14"/>
    </row>
    <row r="164" spans="13:16">
      <c r="M164" s="14"/>
      <c r="N164" s="14"/>
      <c r="O164" s="14"/>
      <c r="P164" s="14"/>
    </row>
    <row r="165" spans="13:16">
      <c r="M165" s="14"/>
      <c r="N165" s="14"/>
      <c r="O165" s="14"/>
      <c r="P165" s="14"/>
    </row>
    <row r="166" spans="13:16">
      <c r="M166" s="14"/>
      <c r="N166" s="14"/>
      <c r="O166" s="14"/>
      <c r="P166" s="14"/>
    </row>
    <row r="167" spans="13:16">
      <c r="M167" s="14"/>
      <c r="N167" s="14"/>
      <c r="O167" s="14"/>
      <c r="P167" s="14"/>
    </row>
    <row r="168" spans="13:16">
      <c r="M168" s="14"/>
      <c r="N168" s="14"/>
      <c r="O168" s="14"/>
      <c r="P168" s="14"/>
    </row>
    <row r="169" spans="13:16">
      <c r="M169" s="14"/>
      <c r="N169" s="14"/>
      <c r="O169" s="14"/>
      <c r="P169" s="14"/>
    </row>
    <row r="170" spans="13:16">
      <c r="M170" s="14"/>
      <c r="N170" s="14"/>
      <c r="O170" s="14"/>
      <c r="P170" s="14"/>
    </row>
    <row r="171" spans="13:16">
      <c r="M171" s="14"/>
      <c r="N171" s="14"/>
      <c r="O171" s="14"/>
      <c r="P171" s="14"/>
    </row>
    <row r="172" spans="13:16">
      <c r="M172" s="14"/>
      <c r="N172" s="14"/>
      <c r="O172" s="14"/>
      <c r="P172" s="14"/>
    </row>
    <row r="173" spans="13:16">
      <c r="M173" s="14"/>
      <c r="N173" s="14"/>
      <c r="O173" s="14"/>
      <c r="P173" s="14"/>
    </row>
    <row r="174" spans="13:16">
      <c r="M174" s="14"/>
      <c r="N174" s="14"/>
      <c r="O174" s="14"/>
      <c r="P174" s="14"/>
    </row>
    <row r="175" spans="13:16">
      <c r="M175" s="14"/>
      <c r="N175" s="14"/>
      <c r="O175" s="14"/>
      <c r="P175" s="14"/>
    </row>
    <row r="176" spans="13:16">
      <c r="M176" s="14"/>
      <c r="N176" s="14"/>
      <c r="O176" s="14"/>
      <c r="P176" s="14"/>
    </row>
    <row r="177" spans="13:16">
      <c r="M177" s="14"/>
      <c r="N177" s="14"/>
      <c r="O177" s="14"/>
      <c r="P177" s="14"/>
    </row>
    <row r="178" spans="13:16">
      <c r="M178" s="14"/>
      <c r="N178" s="14"/>
      <c r="O178" s="14"/>
      <c r="P178" s="14"/>
    </row>
    <row r="179" spans="13:16">
      <c r="M179" s="14"/>
      <c r="N179" s="14"/>
      <c r="O179" s="14"/>
      <c r="P179" s="14"/>
    </row>
    <row r="180" spans="13:16">
      <c r="M180" s="14"/>
      <c r="N180" s="14"/>
      <c r="O180" s="14"/>
      <c r="P180" s="14"/>
    </row>
    <row r="181" spans="13:16">
      <c r="M181" s="14"/>
      <c r="N181" s="14"/>
      <c r="O181" s="14"/>
      <c r="P181" s="14"/>
    </row>
    <row r="182" spans="13:16">
      <c r="M182" s="14"/>
      <c r="N182" s="14"/>
      <c r="O182" s="14"/>
      <c r="P182" s="14"/>
    </row>
    <row r="183" spans="13:16">
      <c r="M183" s="14"/>
      <c r="N183" s="14"/>
      <c r="O183" s="14"/>
      <c r="P183" s="14"/>
    </row>
    <row r="184" spans="13:16">
      <c r="M184" s="14"/>
      <c r="N184" s="14"/>
      <c r="O184" s="14"/>
      <c r="P184" s="14"/>
    </row>
    <row r="185" spans="13:16">
      <c r="M185" s="14"/>
      <c r="N185" s="14"/>
      <c r="O185" s="14"/>
      <c r="P185" s="14"/>
    </row>
    <row r="186" spans="13:16">
      <c r="M186" s="14"/>
      <c r="N186" s="14"/>
      <c r="O186" s="14"/>
      <c r="P186" s="14"/>
    </row>
    <row r="187" spans="13:16">
      <c r="M187" s="14"/>
      <c r="N187" s="14"/>
      <c r="O187" s="14"/>
      <c r="P187" s="14"/>
    </row>
    <row r="188" spans="13:16">
      <c r="M188" s="14"/>
      <c r="N188" s="14"/>
      <c r="O188" s="14"/>
      <c r="P188" s="14"/>
    </row>
    <row r="189" spans="13:16">
      <c r="M189" s="14"/>
      <c r="N189" s="14"/>
      <c r="O189" s="14"/>
      <c r="P189" s="14"/>
    </row>
    <row r="190" spans="13:16">
      <c r="M190" s="14"/>
      <c r="N190" s="14"/>
      <c r="O190" s="14"/>
      <c r="P190" s="14"/>
    </row>
    <row r="191" spans="13:16">
      <c r="M191" s="14"/>
      <c r="N191" s="14"/>
      <c r="O191" s="14"/>
      <c r="P191" s="14"/>
    </row>
    <row r="192" spans="13:16">
      <c r="M192" s="14"/>
      <c r="N192" s="14"/>
      <c r="O192" s="14"/>
      <c r="P192" s="14"/>
    </row>
    <row r="193" spans="13:16">
      <c r="M193" s="14"/>
      <c r="N193" s="14"/>
      <c r="O193" s="14"/>
      <c r="P193" s="14"/>
    </row>
    <row r="194" spans="13:16">
      <c r="M194" s="14"/>
      <c r="N194" s="14"/>
      <c r="O194" s="14"/>
      <c r="P194" s="14"/>
    </row>
  </sheetData>
  <mergeCells count="2">
    <mergeCell ref="A19:Q19"/>
    <mergeCell ref="A18:Q18"/>
  </mergeCells>
  <phoneticPr fontId="17" type="noConversion"/>
  <conditionalFormatting sqref="I8">
    <cfRule type="cellIs" dxfId="3815" priority="1" stopIfTrue="1" operator="equal">
      <formula>"-"</formula>
    </cfRule>
  </conditionalFormatting>
  <conditionalFormatting sqref="H36:L36 N36:O36">
    <cfRule type="cellIs" dxfId="3814" priority="564" operator="equal">
      <formula>"-"</formula>
    </cfRule>
  </conditionalFormatting>
  <conditionalFormatting sqref="H36:L36 N36:O36">
    <cfRule type="cellIs" dxfId="3813" priority="563" operator="equal">
      <formula>"-"</formula>
    </cfRule>
  </conditionalFormatting>
  <conditionalFormatting sqref="H35">
    <cfRule type="cellIs" dxfId="3812" priority="561" stopIfTrue="1" operator="equal">
      <formula>"-"</formula>
    </cfRule>
    <cfRule type="containsText" dxfId="3811" priority="562" stopIfTrue="1" operator="containsText" text="leer">
      <formula>NOT(ISERROR(SEARCH("leer",H35)))</formula>
    </cfRule>
  </conditionalFormatting>
  <conditionalFormatting sqref="H35">
    <cfRule type="cellIs" dxfId="3810" priority="559" stopIfTrue="1" operator="equal">
      <formula>"-"</formula>
    </cfRule>
    <cfRule type="containsText" dxfId="3809" priority="560" stopIfTrue="1" operator="containsText" text="leer">
      <formula>NOT(ISERROR(SEARCH("leer",H35)))</formula>
    </cfRule>
  </conditionalFormatting>
  <conditionalFormatting sqref="L35 N35:O35">
    <cfRule type="cellIs" dxfId="3808" priority="557" stopIfTrue="1" operator="equal">
      <formula>"-"</formula>
    </cfRule>
    <cfRule type="containsText" dxfId="3807" priority="558" stopIfTrue="1" operator="containsText" text="leer">
      <formula>NOT(ISERROR(SEARCH("leer",L35)))</formula>
    </cfRule>
  </conditionalFormatting>
  <conditionalFormatting sqref="L35 N35:O35">
    <cfRule type="cellIs" dxfId="3806" priority="555" stopIfTrue="1" operator="equal">
      <formula>"-"</formula>
    </cfRule>
    <cfRule type="containsText" dxfId="3805" priority="556" stopIfTrue="1" operator="containsText" text="leer">
      <formula>NOT(ISERROR(SEARCH("leer",L35)))</formula>
    </cfRule>
  </conditionalFormatting>
  <conditionalFormatting sqref="H34">
    <cfRule type="cellIs" dxfId="3804" priority="553" stopIfTrue="1" operator="equal">
      <formula>"-"</formula>
    </cfRule>
    <cfRule type="containsText" dxfId="3803" priority="554" stopIfTrue="1" operator="containsText" text="leer">
      <formula>NOT(ISERROR(SEARCH("leer",H34)))</formula>
    </cfRule>
  </conditionalFormatting>
  <conditionalFormatting sqref="H34">
    <cfRule type="cellIs" dxfId="3802" priority="551" stopIfTrue="1" operator="equal">
      <formula>"-"</formula>
    </cfRule>
    <cfRule type="containsText" dxfId="3801" priority="552" stopIfTrue="1" operator="containsText" text="leer">
      <formula>NOT(ISERROR(SEARCH("leer",H34)))</formula>
    </cfRule>
  </conditionalFormatting>
  <conditionalFormatting sqref="L34 N34:O34">
    <cfRule type="cellIs" dxfId="3800" priority="549" stopIfTrue="1" operator="equal">
      <formula>"-"</formula>
    </cfRule>
    <cfRule type="containsText" dxfId="3799" priority="550" stopIfTrue="1" operator="containsText" text="leer">
      <formula>NOT(ISERROR(SEARCH("leer",L34)))</formula>
    </cfRule>
  </conditionalFormatting>
  <conditionalFormatting sqref="L34 N34:O34">
    <cfRule type="cellIs" dxfId="3798" priority="547" stopIfTrue="1" operator="equal">
      <formula>"-"</formula>
    </cfRule>
    <cfRule type="containsText" dxfId="3797" priority="548" stopIfTrue="1" operator="containsText" text="leer">
      <formula>NOT(ISERROR(SEARCH("leer",L34)))</formula>
    </cfRule>
  </conditionalFormatting>
  <conditionalFormatting sqref="H34">
    <cfRule type="cellIs" dxfId="3796" priority="545" stopIfTrue="1" operator="equal">
      <formula>"-"</formula>
    </cfRule>
    <cfRule type="containsText" dxfId="3795" priority="546" stopIfTrue="1" operator="containsText" text="leer">
      <formula>NOT(ISERROR(SEARCH("leer",H34)))</formula>
    </cfRule>
  </conditionalFormatting>
  <conditionalFormatting sqref="H34">
    <cfRule type="cellIs" dxfId="3794" priority="543" stopIfTrue="1" operator="equal">
      <formula>"-"</formula>
    </cfRule>
    <cfRule type="containsText" dxfId="3793" priority="544" stopIfTrue="1" operator="containsText" text="leer">
      <formula>NOT(ISERROR(SEARCH("leer",H34)))</formula>
    </cfRule>
  </conditionalFormatting>
  <conditionalFormatting sqref="H34">
    <cfRule type="cellIs" dxfId="3792" priority="541" stopIfTrue="1" operator="equal">
      <formula>"-"</formula>
    </cfRule>
    <cfRule type="containsText" dxfId="3791" priority="542" stopIfTrue="1" operator="containsText" text="leer">
      <formula>NOT(ISERROR(SEARCH("leer",H34)))</formula>
    </cfRule>
  </conditionalFormatting>
  <conditionalFormatting sqref="H34">
    <cfRule type="cellIs" dxfId="3790" priority="539" stopIfTrue="1" operator="equal">
      <formula>"-"</formula>
    </cfRule>
    <cfRule type="containsText" dxfId="3789" priority="540" stopIfTrue="1" operator="containsText" text="leer">
      <formula>NOT(ISERROR(SEARCH("leer",H34)))</formula>
    </cfRule>
  </conditionalFormatting>
  <conditionalFormatting sqref="H34">
    <cfRule type="cellIs" dxfId="3788" priority="537" stopIfTrue="1" operator="equal">
      <formula>"-"</formula>
    </cfRule>
    <cfRule type="containsText" dxfId="3787" priority="538" stopIfTrue="1" operator="containsText" text="leer">
      <formula>NOT(ISERROR(SEARCH("leer",H34)))</formula>
    </cfRule>
  </conditionalFormatting>
  <conditionalFormatting sqref="H34">
    <cfRule type="cellIs" dxfId="3786" priority="535" stopIfTrue="1" operator="equal">
      <formula>"-"</formula>
    </cfRule>
    <cfRule type="containsText" dxfId="3785" priority="536" stopIfTrue="1" operator="containsText" text="leer">
      <formula>NOT(ISERROR(SEARCH("leer",H34)))</formula>
    </cfRule>
  </conditionalFormatting>
  <conditionalFormatting sqref="H34">
    <cfRule type="cellIs" dxfId="3784" priority="533" stopIfTrue="1" operator="equal">
      <formula>"-"</formula>
    </cfRule>
    <cfRule type="containsText" dxfId="3783" priority="534" stopIfTrue="1" operator="containsText" text="leer">
      <formula>NOT(ISERROR(SEARCH("leer",H34)))</formula>
    </cfRule>
  </conditionalFormatting>
  <conditionalFormatting sqref="H34">
    <cfRule type="cellIs" dxfId="3782" priority="531" stopIfTrue="1" operator="equal">
      <formula>"-"</formula>
    </cfRule>
    <cfRule type="containsText" dxfId="3781" priority="532" stopIfTrue="1" operator="containsText" text="leer">
      <formula>NOT(ISERROR(SEARCH("leer",H34)))</formula>
    </cfRule>
  </conditionalFormatting>
  <conditionalFormatting sqref="H34">
    <cfRule type="cellIs" dxfId="3780" priority="529" stopIfTrue="1" operator="equal">
      <formula>"-"</formula>
    </cfRule>
    <cfRule type="containsText" dxfId="3779" priority="530" stopIfTrue="1" operator="containsText" text="leer">
      <formula>NOT(ISERROR(SEARCH("leer",H34)))</formula>
    </cfRule>
  </conditionalFormatting>
  <conditionalFormatting sqref="L34 N34:O34">
    <cfRule type="cellIs" dxfId="3778" priority="527" stopIfTrue="1" operator="equal">
      <formula>"-"</formula>
    </cfRule>
    <cfRule type="containsText" dxfId="3777" priority="528" stopIfTrue="1" operator="containsText" text="leer">
      <formula>NOT(ISERROR(SEARCH("leer",L34)))</formula>
    </cfRule>
  </conditionalFormatting>
  <conditionalFormatting sqref="L34 N34:O34">
    <cfRule type="cellIs" dxfId="3776" priority="525" stopIfTrue="1" operator="equal">
      <formula>"-"</formula>
    </cfRule>
    <cfRule type="containsText" dxfId="3775" priority="526" stopIfTrue="1" operator="containsText" text="leer">
      <formula>NOT(ISERROR(SEARCH("leer",L34)))</formula>
    </cfRule>
  </conditionalFormatting>
  <conditionalFormatting sqref="L34 N34:O34">
    <cfRule type="cellIs" dxfId="3774" priority="523" stopIfTrue="1" operator="equal">
      <formula>"-"</formula>
    </cfRule>
    <cfRule type="containsText" dxfId="3773" priority="524" stopIfTrue="1" operator="containsText" text="leer">
      <formula>NOT(ISERROR(SEARCH("leer",L34)))</formula>
    </cfRule>
  </conditionalFormatting>
  <conditionalFormatting sqref="L34 N34:O34">
    <cfRule type="cellIs" dxfId="3772" priority="521" stopIfTrue="1" operator="equal">
      <formula>"-"</formula>
    </cfRule>
    <cfRule type="containsText" dxfId="3771" priority="522" stopIfTrue="1" operator="containsText" text="leer">
      <formula>NOT(ISERROR(SEARCH("leer",L34)))</formula>
    </cfRule>
  </conditionalFormatting>
  <conditionalFormatting sqref="L34 N34:O34">
    <cfRule type="cellIs" dxfId="3770" priority="519" stopIfTrue="1" operator="equal">
      <formula>"-"</formula>
    </cfRule>
    <cfRule type="containsText" dxfId="3769" priority="520" stopIfTrue="1" operator="containsText" text="leer">
      <formula>NOT(ISERROR(SEARCH("leer",L34)))</formula>
    </cfRule>
  </conditionalFormatting>
  <conditionalFormatting sqref="L34 N34:O34">
    <cfRule type="cellIs" dxfId="3768" priority="517" stopIfTrue="1" operator="equal">
      <formula>"-"</formula>
    </cfRule>
    <cfRule type="containsText" dxfId="3767" priority="518" stopIfTrue="1" operator="containsText" text="leer">
      <formula>NOT(ISERROR(SEARCH("leer",L34)))</formula>
    </cfRule>
  </conditionalFormatting>
  <conditionalFormatting sqref="L34 N34:O34">
    <cfRule type="cellIs" dxfId="3766" priority="515" stopIfTrue="1" operator="equal">
      <formula>"-"</formula>
    </cfRule>
    <cfRule type="containsText" dxfId="3765" priority="516" stopIfTrue="1" operator="containsText" text="leer">
      <formula>NOT(ISERROR(SEARCH("leer",L34)))</formula>
    </cfRule>
  </conditionalFormatting>
  <conditionalFormatting sqref="L34 N34:O34">
    <cfRule type="cellIs" dxfId="3764" priority="513" stopIfTrue="1" operator="equal">
      <formula>"-"</formula>
    </cfRule>
    <cfRule type="containsText" dxfId="3763" priority="514" stopIfTrue="1" operator="containsText" text="leer">
      <formula>NOT(ISERROR(SEARCH("leer",L34)))</formula>
    </cfRule>
  </conditionalFormatting>
  <conditionalFormatting sqref="L34 N34:O34">
    <cfRule type="cellIs" dxfId="3762" priority="511" stopIfTrue="1" operator="equal">
      <formula>"-"</formula>
    </cfRule>
    <cfRule type="containsText" dxfId="3761" priority="512" stopIfTrue="1" operator="containsText" text="leer">
      <formula>NOT(ISERROR(SEARCH("leer",L34)))</formula>
    </cfRule>
  </conditionalFormatting>
  <conditionalFormatting sqref="H34">
    <cfRule type="cellIs" dxfId="3760" priority="509" stopIfTrue="1" operator="equal">
      <formula>"-"</formula>
    </cfRule>
    <cfRule type="containsText" dxfId="3759" priority="510" stopIfTrue="1" operator="containsText" text="leer">
      <formula>NOT(ISERROR(SEARCH("leer",H34)))</formula>
    </cfRule>
  </conditionalFormatting>
  <conditionalFormatting sqref="H34">
    <cfRule type="cellIs" dxfId="3758" priority="507" stopIfTrue="1" operator="equal">
      <formula>"-"</formula>
    </cfRule>
    <cfRule type="containsText" dxfId="3757" priority="508" stopIfTrue="1" operator="containsText" text="leer">
      <formula>NOT(ISERROR(SEARCH("leer",H34)))</formula>
    </cfRule>
  </conditionalFormatting>
  <conditionalFormatting sqref="L34 N34:O34">
    <cfRule type="cellIs" dxfId="3756" priority="505" stopIfTrue="1" operator="equal">
      <formula>"-"</formula>
    </cfRule>
    <cfRule type="containsText" dxfId="3755" priority="506" stopIfTrue="1" operator="containsText" text="leer">
      <formula>NOT(ISERROR(SEARCH("leer",L34)))</formula>
    </cfRule>
  </conditionalFormatting>
  <conditionalFormatting sqref="L34 N34:O34">
    <cfRule type="cellIs" dxfId="3754" priority="503" stopIfTrue="1" operator="equal">
      <formula>"-"</formula>
    </cfRule>
    <cfRule type="containsText" dxfId="3753" priority="504" stopIfTrue="1" operator="containsText" text="leer">
      <formula>NOT(ISERROR(SEARCH("leer",L34)))</formula>
    </cfRule>
  </conditionalFormatting>
  <conditionalFormatting sqref="H34">
    <cfRule type="cellIs" dxfId="3752" priority="501" stopIfTrue="1" operator="equal">
      <formula>"-"</formula>
    </cfRule>
    <cfRule type="containsText" dxfId="3751" priority="502" stopIfTrue="1" operator="containsText" text="leer">
      <formula>NOT(ISERROR(SEARCH("leer",H34)))</formula>
    </cfRule>
  </conditionalFormatting>
  <conditionalFormatting sqref="H34">
    <cfRule type="cellIs" dxfId="3750" priority="499" stopIfTrue="1" operator="equal">
      <formula>"-"</formula>
    </cfRule>
    <cfRule type="containsText" dxfId="3749" priority="500" stopIfTrue="1" operator="containsText" text="leer">
      <formula>NOT(ISERROR(SEARCH("leer",H34)))</formula>
    </cfRule>
  </conditionalFormatting>
  <conditionalFormatting sqref="H34">
    <cfRule type="cellIs" dxfId="3748" priority="497" stopIfTrue="1" operator="equal">
      <formula>"-"</formula>
    </cfRule>
    <cfRule type="containsText" dxfId="3747" priority="498" stopIfTrue="1" operator="containsText" text="leer">
      <formula>NOT(ISERROR(SEARCH("leer",H34)))</formula>
    </cfRule>
  </conditionalFormatting>
  <conditionalFormatting sqref="H34">
    <cfRule type="cellIs" dxfId="3746" priority="495" stopIfTrue="1" operator="equal">
      <formula>"-"</formula>
    </cfRule>
    <cfRule type="containsText" dxfId="3745" priority="496" stopIfTrue="1" operator="containsText" text="leer">
      <formula>NOT(ISERROR(SEARCH("leer",H34)))</formula>
    </cfRule>
  </conditionalFormatting>
  <conditionalFormatting sqref="H34">
    <cfRule type="cellIs" dxfId="3744" priority="493" stopIfTrue="1" operator="equal">
      <formula>"-"</formula>
    </cfRule>
    <cfRule type="containsText" dxfId="3743" priority="494" stopIfTrue="1" operator="containsText" text="leer">
      <formula>NOT(ISERROR(SEARCH("leer",H34)))</formula>
    </cfRule>
  </conditionalFormatting>
  <conditionalFormatting sqref="H34">
    <cfRule type="cellIs" dxfId="3742" priority="491" stopIfTrue="1" operator="equal">
      <formula>"-"</formula>
    </cfRule>
    <cfRule type="containsText" dxfId="3741" priority="492" stopIfTrue="1" operator="containsText" text="leer">
      <formula>NOT(ISERROR(SEARCH("leer",H34)))</formula>
    </cfRule>
  </conditionalFormatting>
  <conditionalFormatting sqref="H34">
    <cfRule type="cellIs" dxfId="3740" priority="489" stopIfTrue="1" operator="equal">
      <formula>"-"</formula>
    </cfRule>
    <cfRule type="containsText" dxfId="3739" priority="490" stopIfTrue="1" operator="containsText" text="leer">
      <formula>NOT(ISERROR(SEARCH("leer",H34)))</formula>
    </cfRule>
  </conditionalFormatting>
  <conditionalFormatting sqref="H34">
    <cfRule type="cellIs" dxfId="3738" priority="487" stopIfTrue="1" operator="equal">
      <formula>"-"</formula>
    </cfRule>
    <cfRule type="containsText" dxfId="3737" priority="488" stopIfTrue="1" operator="containsText" text="leer">
      <formula>NOT(ISERROR(SEARCH("leer",H34)))</formula>
    </cfRule>
  </conditionalFormatting>
  <conditionalFormatting sqref="H34">
    <cfRule type="cellIs" dxfId="3736" priority="485" stopIfTrue="1" operator="equal">
      <formula>"-"</formula>
    </cfRule>
    <cfRule type="containsText" dxfId="3735" priority="486" stopIfTrue="1" operator="containsText" text="leer">
      <formula>NOT(ISERROR(SEARCH("leer",H34)))</formula>
    </cfRule>
  </conditionalFormatting>
  <conditionalFormatting sqref="L34 N34:O34">
    <cfRule type="cellIs" dxfId="3734" priority="483" stopIfTrue="1" operator="equal">
      <formula>"-"</formula>
    </cfRule>
    <cfRule type="containsText" dxfId="3733" priority="484" stopIfTrue="1" operator="containsText" text="leer">
      <formula>NOT(ISERROR(SEARCH("leer",L34)))</formula>
    </cfRule>
  </conditionalFormatting>
  <conditionalFormatting sqref="L34 N34:O34">
    <cfRule type="cellIs" dxfId="3732" priority="481" stopIfTrue="1" operator="equal">
      <formula>"-"</formula>
    </cfRule>
    <cfRule type="containsText" dxfId="3731" priority="482" stopIfTrue="1" operator="containsText" text="leer">
      <formula>NOT(ISERROR(SEARCH("leer",L34)))</formula>
    </cfRule>
  </conditionalFormatting>
  <conditionalFormatting sqref="L34 N34:O34">
    <cfRule type="cellIs" dxfId="3730" priority="479" stopIfTrue="1" operator="equal">
      <formula>"-"</formula>
    </cfRule>
    <cfRule type="containsText" dxfId="3729" priority="480" stopIfTrue="1" operator="containsText" text="leer">
      <formula>NOT(ISERROR(SEARCH("leer",L34)))</formula>
    </cfRule>
  </conditionalFormatting>
  <conditionalFormatting sqref="L34 N34:O34">
    <cfRule type="cellIs" dxfId="3728" priority="477" stopIfTrue="1" operator="equal">
      <formula>"-"</formula>
    </cfRule>
    <cfRule type="containsText" dxfId="3727" priority="478" stopIfTrue="1" operator="containsText" text="leer">
      <formula>NOT(ISERROR(SEARCH("leer",L34)))</formula>
    </cfRule>
  </conditionalFormatting>
  <conditionalFormatting sqref="L34 N34:O34">
    <cfRule type="cellIs" dxfId="3726" priority="475" stopIfTrue="1" operator="equal">
      <formula>"-"</formula>
    </cfRule>
    <cfRule type="containsText" dxfId="3725" priority="476" stopIfTrue="1" operator="containsText" text="leer">
      <formula>NOT(ISERROR(SEARCH("leer",L34)))</formula>
    </cfRule>
  </conditionalFormatting>
  <conditionalFormatting sqref="L34 N34:O34">
    <cfRule type="cellIs" dxfId="3724" priority="473" stopIfTrue="1" operator="equal">
      <formula>"-"</formula>
    </cfRule>
    <cfRule type="containsText" dxfId="3723" priority="474" stopIfTrue="1" operator="containsText" text="leer">
      <formula>NOT(ISERROR(SEARCH("leer",L34)))</formula>
    </cfRule>
  </conditionalFormatting>
  <conditionalFormatting sqref="L34 N34:O34">
    <cfRule type="cellIs" dxfId="3722" priority="471" stopIfTrue="1" operator="equal">
      <formula>"-"</formula>
    </cfRule>
    <cfRule type="containsText" dxfId="3721" priority="472" stopIfTrue="1" operator="containsText" text="leer">
      <formula>NOT(ISERROR(SEARCH("leer",L34)))</formula>
    </cfRule>
  </conditionalFormatting>
  <conditionalFormatting sqref="L34 N34:O34">
    <cfRule type="cellIs" dxfId="3720" priority="469" stopIfTrue="1" operator="equal">
      <formula>"-"</formula>
    </cfRule>
    <cfRule type="containsText" dxfId="3719" priority="470" stopIfTrue="1" operator="containsText" text="leer">
      <formula>NOT(ISERROR(SEARCH("leer",L34)))</formula>
    </cfRule>
  </conditionalFormatting>
  <conditionalFormatting sqref="L34 N34:O34">
    <cfRule type="cellIs" dxfId="3718" priority="467" stopIfTrue="1" operator="equal">
      <formula>"-"</formula>
    </cfRule>
    <cfRule type="containsText" dxfId="3717" priority="468" stopIfTrue="1" operator="containsText" text="leer">
      <formula>NOT(ISERROR(SEARCH("leer",L34)))</formula>
    </cfRule>
  </conditionalFormatting>
  <conditionalFormatting sqref="H33">
    <cfRule type="cellIs" dxfId="3716" priority="465" stopIfTrue="1" operator="equal">
      <formula>"-"</formula>
    </cfRule>
    <cfRule type="containsText" dxfId="3715" priority="466" stopIfTrue="1" operator="containsText" text="leer">
      <formula>NOT(ISERROR(SEARCH("leer",H33)))</formula>
    </cfRule>
  </conditionalFormatting>
  <conditionalFormatting sqref="H33">
    <cfRule type="cellIs" dxfId="3714" priority="464" stopIfTrue="1" operator="equal">
      <formula>"-"</formula>
    </cfRule>
  </conditionalFormatting>
  <conditionalFormatting sqref="H33">
    <cfRule type="cellIs" dxfId="3713" priority="462" stopIfTrue="1" operator="equal">
      <formula>"-"</formula>
    </cfRule>
    <cfRule type="containsText" dxfId="3712" priority="463" stopIfTrue="1" operator="containsText" text="leer">
      <formula>NOT(ISERROR(SEARCH("leer",H33)))</formula>
    </cfRule>
  </conditionalFormatting>
  <conditionalFormatting sqref="H33">
    <cfRule type="cellIs" dxfId="3711" priority="461" stopIfTrue="1" operator="equal">
      <formula>"-"</formula>
    </cfRule>
  </conditionalFormatting>
  <conditionalFormatting sqref="L33 N33:O33">
    <cfRule type="cellIs" dxfId="3710" priority="459" stopIfTrue="1" operator="equal">
      <formula>"-"</formula>
    </cfRule>
    <cfRule type="containsText" dxfId="3709" priority="460" stopIfTrue="1" operator="containsText" text="leer">
      <formula>NOT(ISERROR(SEARCH("leer",L33)))</formula>
    </cfRule>
  </conditionalFormatting>
  <conditionalFormatting sqref="L33 N33:O33">
    <cfRule type="cellIs" dxfId="3708" priority="458" stopIfTrue="1" operator="equal">
      <formula>"-"</formula>
    </cfRule>
  </conditionalFormatting>
  <conditionalFormatting sqref="L33 N33:O33">
    <cfRule type="cellIs" dxfId="3707" priority="456" stopIfTrue="1" operator="equal">
      <formula>"-"</formula>
    </cfRule>
    <cfRule type="containsText" dxfId="3706" priority="457" stopIfTrue="1" operator="containsText" text="leer">
      <formula>NOT(ISERROR(SEARCH("leer",L33)))</formula>
    </cfRule>
  </conditionalFormatting>
  <conditionalFormatting sqref="L33 N33:O33">
    <cfRule type="cellIs" dxfId="3705" priority="455" stopIfTrue="1" operator="equal">
      <formula>"-"</formula>
    </cfRule>
  </conditionalFormatting>
  <conditionalFormatting sqref="H33">
    <cfRule type="cellIs" dxfId="3704" priority="453" stopIfTrue="1" operator="equal">
      <formula>"-"</formula>
    </cfRule>
    <cfRule type="containsText" dxfId="3703" priority="454" stopIfTrue="1" operator="containsText" text="leer">
      <formula>NOT(ISERROR(SEARCH("leer",H33)))</formula>
    </cfRule>
  </conditionalFormatting>
  <conditionalFormatting sqref="H33">
    <cfRule type="cellIs" dxfId="3702" priority="452" stopIfTrue="1" operator="equal">
      <formula>"-"</formula>
    </cfRule>
  </conditionalFormatting>
  <conditionalFormatting sqref="H33">
    <cfRule type="cellIs" dxfId="3701" priority="450" stopIfTrue="1" operator="equal">
      <formula>"-"</formula>
    </cfRule>
    <cfRule type="containsText" dxfId="3700" priority="451" stopIfTrue="1" operator="containsText" text="leer">
      <formula>NOT(ISERROR(SEARCH("leer",H33)))</formula>
    </cfRule>
  </conditionalFormatting>
  <conditionalFormatting sqref="H33">
    <cfRule type="cellIs" dxfId="3699" priority="449" stopIfTrue="1" operator="equal">
      <formula>"-"</formula>
    </cfRule>
  </conditionalFormatting>
  <conditionalFormatting sqref="L33 N33:O33">
    <cfRule type="cellIs" dxfId="3698" priority="447" stopIfTrue="1" operator="equal">
      <formula>"-"</formula>
    </cfRule>
    <cfRule type="containsText" dxfId="3697" priority="448" stopIfTrue="1" operator="containsText" text="leer">
      <formula>NOT(ISERROR(SEARCH("leer",L33)))</formula>
    </cfRule>
  </conditionalFormatting>
  <conditionalFormatting sqref="L33 N33:O33">
    <cfRule type="cellIs" dxfId="3696" priority="446" stopIfTrue="1" operator="equal">
      <formula>"-"</formula>
    </cfRule>
  </conditionalFormatting>
  <conditionalFormatting sqref="L33 N33:O33">
    <cfRule type="cellIs" dxfId="3695" priority="444" stopIfTrue="1" operator="equal">
      <formula>"-"</formula>
    </cfRule>
    <cfRule type="containsText" dxfId="3694" priority="445" stopIfTrue="1" operator="containsText" text="leer">
      <formula>NOT(ISERROR(SEARCH("leer",L33)))</formula>
    </cfRule>
  </conditionalFormatting>
  <conditionalFormatting sqref="L33 N33:O33">
    <cfRule type="cellIs" dxfId="3693" priority="443" stopIfTrue="1" operator="equal">
      <formula>"-"</formula>
    </cfRule>
  </conditionalFormatting>
  <conditionalFormatting sqref="K34">
    <cfRule type="cellIs" dxfId="3692" priority="399" stopIfTrue="1" operator="equal">
      <formula>"-"</formula>
    </cfRule>
    <cfRule type="containsText" dxfId="3691" priority="400" stopIfTrue="1" operator="containsText" text="leer">
      <formula>NOT(ISERROR(SEARCH("leer",K34)))</formula>
    </cfRule>
  </conditionalFormatting>
  <conditionalFormatting sqref="K34">
    <cfRule type="cellIs" dxfId="3690" priority="393" stopIfTrue="1" operator="equal">
      <formula>"-"</formula>
    </cfRule>
    <cfRule type="containsText" dxfId="3689" priority="394" stopIfTrue="1" operator="containsText" text="leer">
      <formula>NOT(ISERROR(SEARCH("leer",K34)))</formula>
    </cfRule>
  </conditionalFormatting>
  <conditionalFormatting sqref="K34">
    <cfRule type="cellIs" dxfId="3688" priority="387" stopIfTrue="1" operator="equal">
      <formula>"-"</formula>
    </cfRule>
    <cfRule type="containsText" dxfId="3687" priority="388" stopIfTrue="1" operator="containsText" text="leer">
      <formula>NOT(ISERROR(SEARCH("leer",K34)))</formula>
    </cfRule>
  </conditionalFormatting>
  <conditionalFormatting sqref="K34">
    <cfRule type="cellIs" dxfId="3686" priority="381" stopIfTrue="1" operator="equal">
      <formula>"-"</formula>
    </cfRule>
    <cfRule type="containsText" dxfId="3685" priority="382" stopIfTrue="1" operator="containsText" text="leer">
      <formula>NOT(ISERROR(SEARCH("leer",K34)))</formula>
    </cfRule>
  </conditionalFormatting>
  <conditionalFormatting sqref="J33:K33">
    <cfRule type="cellIs" dxfId="3684" priority="380" stopIfTrue="1" operator="equal">
      <formula>"-"</formula>
    </cfRule>
  </conditionalFormatting>
  <conditionalFormatting sqref="J34">
    <cfRule type="cellIs" dxfId="3683" priority="378" stopIfTrue="1" operator="equal">
      <formula>"-"</formula>
    </cfRule>
    <cfRule type="containsText" dxfId="3682" priority="379" stopIfTrue="1" operator="containsText" text="leer">
      <formula>NOT(ISERROR(SEARCH("leer",J34)))</formula>
    </cfRule>
  </conditionalFormatting>
  <conditionalFormatting sqref="J34">
    <cfRule type="cellIs" dxfId="3681" priority="377" stopIfTrue="1" operator="equal">
      <formula>"-"</formula>
    </cfRule>
  </conditionalFormatting>
  <conditionalFormatting sqref="H32:O32">
    <cfRule type="cellIs" dxfId="3680" priority="441" stopIfTrue="1" operator="equal">
      <formula>"-"</formula>
    </cfRule>
    <cfRule type="containsText" dxfId="3679" priority="442" stopIfTrue="1" operator="containsText" text="leer">
      <formula>NOT(ISERROR(SEARCH("leer",H32)))</formula>
    </cfRule>
  </conditionalFormatting>
  <conditionalFormatting sqref="H32:O32">
    <cfRule type="cellIs" dxfId="3678" priority="440" stopIfTrue="1" operator="equal">
      <formula>"-"</formula>
    </cfRule>
  </conditionalFormatting>
  <conditionalFormatting sqref="H32:O32">
    <cfRule type="cellIs" dxfId="3677" priority="438" stopIfTrue="1" operator="equal">
      <formula>"-"</formula>
    </cfRule>
    <cfRule type="containsText" dxfId="3676" priority="439" stopIfTrue="1" operator="containsText" text="leer">
      <formula>NOT(ISERROR(SEARCH("leer",H32)))</formula>
    </cfRule>
  </conditionalFormatting>
  <conditionalFormatting sqref="H32:O32">
    <cfRule type="cellIs" dxfId="3675" priority="437" stopIfTrue="1" operator="equal">
      <formula>"-"</formula>
    </cfRule>
  </conditionalFormatting>
  <conditionalFormatting sqref="H32:O32">
    <cfRule type="cellIs" dxfId="3674" priority="435" stopIfTrue="1" operator="equal">
      <formula>"-"</formula>
    </cfRule>
    <cfRule type="containsText" dxfId="3673" priority="436" stopIfTrue="1" operator="containsText" text="leer">
      <formula>NOT(ISERROR(SEARCH("leer",H32)))</formula>
    </cfRule>
  </conditionalFormatting>
  <conditionalFormatting sqref="H32:O32">
    <cfRule type="cellIs" dxfId="3672" priority="434" stopIfTrue="1" operator="equal">
      <formula>"-"</formula>
    </cfRule>
  </conditionalFormatting>
  <conditionalFormatting sqref="H32:O32">
    <cfRule type="cellIs" dxfId="3671" priority="432" stopIfTrue="1" operator="equal">
      <formula>"-"</formula>
    </cfRule>
    <cfRule type="containsText" dxfId="3670" priority="433" stopIfTrue="1" operator="containsText" text="leer">
      <formula>NOT(ISERROR(SEARCH("leer",H32)))</formula>
    </cfRule>
  </conditionalFormatting>
  <conditionalFormatting sqref="H32:O32">
    <cfRule type="cellIs" dxfId="3669" priority="431" stopIfTrue="1" operator="equal">
      <formula>"-"</formula>
    </cfRule>
  </conditionalFormatting>
  <conditionalFormatting sqref="J33:K33">
    <cfRule type="cellIs" dxfId="3668" priority="429" stopIfTrue="1" operator="equal">
      <formula>"-"</formula>
    </cfRule>
    <cfRule type="containsText" dxfId="3667" priority="430" stopIfTrue="1" operator="containsText" text="leer">
      <formula>NOT(ISERROR(SEARCH("leer",J33)))</formula>
    </cfRule>
  </conditionalFormatting>
  <conditionalFormatting sqref="J35:K35">
    <cfRule type="cellIs" dxfId="3666" priority="427" stopIfTrue="1" operator="equal">
      <formula>"-"</formula>
    </cfRule>
    <cfRule type="containsText" dxfId="3665" priority="428" stopIfTrue="1" operator="containsText" text="leer">
      <formula>NOT(ISERROR(SEARCH("leer",J35)))</formula>
    </cfRule>
  </conditionalFormatting>
  <conditionalFormatting sqref="J35:K35">
    <cfRule type="cellIs" dxfId="3664" priority="425" stopIfTrue="1" operator="equal">
      <formula>"-"</formula>
    </cfRule>
    <cfRule type="containsText" dxfId="3663" priority="426" stopIfTrue="1" operator="containsText" text="leer">
      <formula>NOT(ISERROR(SEARCH("leer",J35)))</formula>
    </cfRule>
  </conditionalFormatting>
  <conditionalFormatting sqref="K34">
    <cfRule type="cellIs" dxfId="3662" priority="423" stopIfTrue="1" operator="equal">
      <formula>"-"</formula>
    </cfRule>
    <cfRule type="containsText" dxfId="3661" priority="424" stopIfTrue="1" operator="containsText" text="leer">
      <formula>NOT(ISERROR(SEARCH("leer",K34)))</formula>
    </cfRule>
  </conditionalFormatting>
  <conditionalFormatting sqref="K34">
    <cfRule type="cellIs" dxfId="3660" priority="421" stopIfTrue="1" operator="equal">
      <formula>"-"</formula>
    </cfRule>
    <cfRule type="containsText" dxfId="3659" priority="422" stopIfTrue="1" operator="containsText" text="leer">
      <formula>NOT(ISERROR(SEARCH("leer",K34)))</formula>
    </cfRule>
  </conditionalFormatting>
  <conditionalFormatting sqref="K34">
    <cfRule type="cellIs" dxfId="3658" priority="419" stopIfTrue="1" operator="equal">
      <formula>"-"</formula>
    </cfRule>
    <cfRule type="containsText" dxfId="3657" priority="420" stopIfTrue="1" operator="containsText" text="leer">
      <formula>NOT(ISERROR(SEARCH("leer",K34)))</formula>
    </cfRule>
  </conditionalFormatting>
  <conditionalFormatting sqref="K34">
    <cfRule type="cellIs" dxfId="3656" priority="417" stopIfTrue="1" operator="equal">
      <formula>"-"</formula>
    </cfRule>
    <cfRule type="containsText" dxfId="3655" priority="418" stopIfTrue="1" operator="containsText" text="leer">
      <formula>NOT(ISERROR(SEARCH("leer",K34)))</formula>
    </cfRule>
  </conditionalFormatting>
  <conditionalFormatting sqref="K34">
    <cfRule type="cellIs" dxfId="3654" priority="415" stopIfTrue="1" operator="equal">
      <formula>"-"</formula>
    </cfRule>
    <cfRule type="containsText" dxfId="3653" priority="416" stopIfTrue="1" operator="containsText" text="leer">
      <formula>NOT(ISERROR(SEARCH("leer",K34)))</formula>
    </cfRule>
  </conditionalFormatting>
  <conditionalFormatting sqref="K34">
    <cfRule type="cellIs" dxfId="3652" priority="413" stopIfTrue="1" operator="equal">
      <formula>"-"</formula>
    </cfRule>
    <cfRule type="containsText" dxfId="3651" priority="414" stopIfTrue="1" operator="containsText" text="leer">
      <formula>NOT(ISERROR(SEARCH("leer",K34)))</formula>
    </cfRule>
  </conditionalFormatting>
  <conditionalFormatting sqref="K34">
    <cfRule type="cellIs" dxfId="3650" priority="411" stopIfTrue="1" operator="equal">
      <formula>"-"</formula>
    </cfRule>
    <cfRule type="containsText" dxfId="3649" priority="412" stopIfTrue="1" operator="containsText" text="leer">
      <formula>NOT(ISERROR(SEARCH("leer",K34)))</formula>
    </cfRule>
  </conditionalFormatting>
  <conditionalFormatting sqref="K34">
    <cfRule type="cellIs" dxfId="3648" priority="409" stopIfTrue="1" operator="equal">
      <formula>"-"</formula>
    </cfRule>
    <cfRule type="containsText" dxfId="3647" priority="410" stopIfTrue="1" operator="containsText" text="leer">
      <formula>NOT(ISERROR(SEARCH("leer",K34)))</formula>
    </cfRule>
  </conditionalFormatting>
  <conditionalFormatting sqref="K34">
    <cfRule type="cellIs" dxfId="3646" priority="407" stopIfTrue="1" operator="equal">
      <formula>"-"</formula>
    </cfRule>
    <cfRule type="containsText" dxfId="3645" priority="408" stopIfTrue="1" operator="containsText" text="leer">
      <formula>NOT(ISERROR(SEARCH("leer",K34)))</formula>
    </cfRule>
  </conditionalFormatting>
  <conditionalFormatting sqref="K34">
    <cfRule type="cellIs" dxfId="3644" priority="405" stopIfTrue="1" operator="equal">
      <formula>"-"</formula>
    </cfRule>
    <cfRule type="containsText" dxfId="3643" priority="406" stopIfTrue="1" operator="containsText" text="leer">
      <formula>NOT(ISERROR(SEARCH("leer",K34)))</formula>
    </cfRule>
  </conditionalFormatting>
  <conditionalFormatting sqref="K34">
    <cfRule type="cellIs" dxfId="3642" priority="403" stopIfTrue="1" operator="equal">
      <formula>"-"</formula>
    </cfRule>
    <cfRule type="containsText" dxfId="3641" priority="404" stopIfTrue="1" operator="containsText" text="leer">
      <formula>NOT(ISERROR(SEARCH("leer",K34)))</formula>
    </cfRule>
  </conditionalFormatting>
  <conditionalFormatting sqref="K34">
    <cfRule type="cellIs" dxfId="3640" priority="401" stopIfTrue="1" operator="equal">
      <formula>"-"</formula>
    </cfRule>
    <cfRule type="containsText" dxfId="3639" priority="402" stopIfTrue="1" operator="containsText" text="leer">
      <formula>NOT(ISERROR(SEARCH("leer",K34)))</formula>
    </cfRule>
  </conditionalFormatting>
  <conditionalFormatting sqref="K34">
    <cfRule type="cellIs" dxfId="3638" priority="397" stopIfTrue="1" operator="equal">
      <formula>"-"</formula>
    </cfRule>
    <cfRule type="containsText" dxfId="3637" priority="398" stopIfTrue="1" operator="containsText" text="leer">
      <formula>NOT(ISERROR(SEARCH("leer",K34)))</formula>
    </cfRule>
  </conditionalFormatting>
  <conditionalFormatting sqref="K34">
    <cfRule type="cellIs" dxfId="3636" priority="395" stopIfTrue="1" operator="equal">
      <formula>"-"</formula>
    </cfRule>
    <cfRule type="containsText" dxfId="3635" priority="396" stopIfTrue="1" operator="containsText" text="leer">
      <formula>NOT(ISERROR(SEARCH("leer",K34)))</formula>
    </cfRule>
  </conditionalFormatting>
  <conditionalFormatting sqref="K34">
    <cfRule type="cellIs" dxfId="3634" priority="391" stopIfTrue="1" operator="equal">
      <formula>"-"</formula>
    </cfRule>
    <cfRule type="containsText" dxfId="3633" priority="392" stopIfTrue="1" operator="containsText" text="leer">
      <formula>NOT(ISERROR(SEARCH("leer",K34)))</formula>
    </cfRule>
  </conditionalFormatting>
  <conditionalFormatting sqref="K34">
    <cfRule type="cellIs" dxfId="3632" priority="389" stopIfTrue="1" operator="equal">
      <formula>"-"</formula>
    </cfRule>
    <cfRule type="containsText" dxfId="3631" priority="390" stopIfTrue="1" operator="containsText" text="leer">
      <formula>NOT(ISERROR(SEARCH("leer",K34)))</formula>
    </cfRule>
  </conditionalFormatting>
  <conditionalFormatting sqref="K34">
    <cfRule type="cellIs" dxfId="3630" priority="385" stopIfTrue="1" operator="equal">
      <formula>"-"</formula>
    </cfRule>
    <cfRule type="containsText" dxfId="3629" priority="386" stopIfTrue="1" operator="containsText" text="leer">
      <formula>NOT(ISERROR(SEARCH("leer",K34)))</formula>
    </cfRule>
  </conditionalFormatting>
  <conditionalFormatting sqref="K34">
    <cfRule type="cellIs" dxfId="3628" priority="383" stopIfTrue="1" operator="equal">
      <formula>"-"</formula>
    </cfRule>
    <cfRule type="containsText" dxfId="3627" priority="384" stopIfTrue="1" operator="containsText" text="leer">
      <formula>NOT(ISERROR(SEARCH("leer",K34)))</formula>
    </cfRule>
  </conditionalFormatting>
  <conditionalFormatting sqref="K6:K10 K12:K13">
    <cfRule type="cellIs" dxfId="3626" priority="188" operator="equal">
      <formula>"-"</formula>
    </cfRule>
  </conditionalFormatting>
  <conditionalFormatting sqref="K6:K10 K12:K13">
    <cfRule type="cellIs" dxfId="3625" priority="187" operator="equal">
      <formula>"-"</formula>
    </cfRule>
  </conditionalFormatting>
  <conditionalFormatting sqref="J6">
    <cfRule type="cellIs" dxfId="3624" priority="185" stopIfTrue="1" operator="equal">
      <formula>"-"</formula>
    </cfRule>
    <cfRule type="containsText" dxfId="3623" priority="186" stopIfTrue="1" operator="containsText" text="leer">
      <formula>NOT(ISERROR(SEARCH("leer",J6)))</formula>
    </cfRule>
  </conditionalFormatting>
  <conditionalFormatting sqref="J6">
    <cfRule type="cellIs" dxfId="3622" priority="183" stopIfTrue="1" operator="equal">
      <formula>"-"</formula>
    </cfRule>
    <cfRule type="containsText" dxfId="3621" priority="184" stopIfTrue="1" operator="containsText" text="leer">
      <formula>NOT(ISERROR(SEARCH("leer",J6)))</formula>
    </cfRule>
  </conditionalFormatting>
  <conditionalFormatting sqref="J10 J12:J13">
    <cfRule type="cellIs" dxfId="3620" priority="181" stopIfTrue="1" operator="equal">
      <formula>"-"</formula>
    </cfRule>
    <cfRule type="containsText" dxfId="3619" priority="182" stopIfTrue="1" operator="containsText" text="leer">
      <formula>NOT(ISERROR(SEARCH("leer",J10)))</formula>
    </cfRule>
  </conditionalFormatting>
  <conditionalFormatting sqref="J10 J12:J13">
    <cfRule type="cellIs" dxfId="3618" priority="179" stopIfTrue="1" operator="equal">
      <formula>"-"</formula>
    </cfRule>
    <cfRule type="containsText" dxfId="3617" priority="180" stopIfTrue="1" operator="containsText" text="leer">
      <formula>NOT(ISERROR(SEARCH("leer",J10)))</formula>
    </cfRule>
  </conditionalFormatting>
  <conditionalFormatting sqref="I6">
    <cfRule type="cellIs" dxfId="3616" priority="177" stopIfTrue="1" operator="equal">
      <formula>"-"</formula>
    </cfRule>
    <cfRule type="containsText" dxfId="3615" priority="178" stopIfTrue="1" operator="containsText" text="leer">
      <formula>NOT(ISERROR(SEARCH("leer",I6)))</formula>
    </cfRule>
  </conditionalFormatting>
  <conditionalFormatting sqref="I6">
    <cfRule type="cellIs" dxfId="3614" priority="175" stopIfTrue="1" operator="equal">
      <formula>"-"</formula>
    </cfRule>
    <cfRule type="containsText" dxfId="3613" priority="176" stopIfTrue="1" operator="containsText" text="leer">
      <formula>NOT(ISERROR(SEARCH("leer",I6)))</formula>
    </cfRule>
  </conditionalFormatting>
  <conditionalFormatting sqref="I10 I12:I13">
    <cfRule type="cellIs" dxfId="3612" priority="173" stopIfTrue="1" operator="equal">
      <formula>"-"</formula>
    </cfRule>
    <cfRule type="containsText" dxfId="3611" priority="174" stopIfTrue="1" operator="containsText" text="leer">
      <formula>NOT(ISERROR(SEARCH("leer",I10)))</formula>
    </cfRule>
  </conditionalFormatting>
  <conditionalFormatting sqref="I10 I12:I13">
    <cfRule type="cellIs" dxfId="3610" priority="171" stopIfTrue="1" operator="equal">
      <formula>"-"</formula>
    </cfRule>
    <cfRule type="containsText" dxfId="3609" priority="172" stopIfTrue="1" operator="containsText" text="leer">
      <formula>NOT(ISERROR(SEARCH("leer",I10)))</formula>
    </cfRule>
  </conditionalFormatting>
  <conditionalFormatting sqref="I6">
    <cfRule type="cellIs" dxfId="3608" priority="169" stopIfTrue="1" operator="equal">
      <formula>"-"</formula>
    </cfRule>
    <cfRule type="containsText" dxfId="3607" priority="170" stopIfTrue="1" operator="containsText" text="leer">
      <formula>NOT(ISERROR(SEARCH("leer",I6)))</formula>
    </cfRule>
  </conditionalFormatting>
  <conditionalFormatting sqref="I6">
    <cfRule type="cellIs" dxfId="3606" priority="167" stopIfTrue="1" operator="equal">
      <formula>"-"</formula>
    </cfRule>
    <cfRule type="containsText" dxfId="3605" priority="168" stopIfTrue="1" operator="containsText" text="leer">
      <formula>NOT(ISERROR(SEARCH("leer",I6)))</formula>
    </cfRule>
  </conditionalFormatting>
  <conditionalFormatting sqref="I6">
    <cfRule type="cellIs" dxfId="3604" priority="165" stopIfTrue="1" operator="equal">
      <formula>"-"</formula>
    </cfRule>
    <cfRule type="containsText" dxfId="3603" priority="166" stopIfTrue="1" operator="containsText" text="leer">
      <formula>NOT(ISERROR(SEARCH("leer",I6)))</formula>
    </cfRule>
  </conditionalFormatting>
  <conditionalFormatting sqref="I6">
    <cfRule type="cellIs" dxfId="3602" priority="163" stopIfTrue="1" operator="equal">
      <formula>"-"</formula>
    </cfRule>
    <cfRule type="containsText" dxfId="3601" priority="164" stopIfTrue="1" operator="containsText" text="leer">
      <formula>NOT(ISERROR(SEARCH("leer",I6)))</formula>
    </cfRule>
  </conditionalFormatting>
  <conditionalFormatting sqref="I6">
    <cfRule type="cellIs" dxfId="3600" priority="161" stopIfTrue="1" operator="equal">
      <formula>"-"</formula>
    </cfRule>
    <cfRule type="containsText" dxfId="3599" priority="162" stopIfTrue="1" operator="containsText" text="leer">
      <formula>NOT(ISERROR(SEARCH("leer",I6)))</formula>
    </cfRule>
  </conditionalFormatting>
  <conditionalFormatting sqref="I6">
    <cfRule type="cellIs" dxfId="3598" priority="159" stopIfTrue="1" operator="equal">
      <formula>"-"</formula>
    </cfRule>
    <cfRule type="containsText" dxfId="3597" priority="160" stopIfTrue="1" operator="containsText" text="leer">
      <formula>NOT(ISERROR(SEARCH("leer",I6)))</formula>
    </cfRule>
  </conditionalFormatting>
  <conditionalFormatting sqref="I6">
    <cfRule type="cellIs" dxfId="3596" priority="157" stopIfTrue="1" operator="equal">
      <formula>"-"</formula>
    </cfRule>
    <cfRule type="containsText" dxfId="3595" priority="158" stopIfTrue="1" operator="containsText" text="leer">
      <formula>NOT(ISERROR(SEARCH("leer",I6)))</formula>
    </cfRule>
  </conditionalFormatting>
  <conditionalFormatting sqref="I6">
    <cfRule type="cellIs" dxfId="3594" priority="155" stopIfTrue="1" operator="equal">
      <formula>"-"</formula>
    </cfRule>
    <cfRule type="containsText" dxfId="3593" priority="156" stopIfTrue="1" operator="containsText" text="leer">
      <formula>NOT(ISERROR(SEARCH("leer",I6)))</formula>
    </cfRule>
  </conditionalFormatting>
  <conditionalFormatting sqref="I6">
    <cfRule type="cellIs" dxfId="3592" priority="153" stopIfTrue="1" operator="equal">
      <formula>"-"</formula>
    </cfRule>
    <cfRule type="containsText" dxfId="3591" priority="154" stopIfTrue="1" operator="containsText" text="leer">
      <formula>NOT(ISERROR(SEARCH("leer",I6)))</formula>
    </cfRule>
  </conditionalFormatting>
  <conditionalFormatting sqref="I10 I12:I13">
    <cfRule type="cellIs" dxfId="3590" priority="151" stopIfTrue="1" operator="equal">
      <formula>"-"</formula>
    </cfRule>
    <cfRule type="containsText" dxfId="3589" priority="152" stopIfTrue="1" operator="containsText" text="leer">
      <formula>NOT(ISERROR(SEARCH("leer",I10)))</formula>
    </cfRule>
  </conditionalFormatting>
  <conditionalFormatting sqref="I10 I12:I13">
    <cfRule type="cellIs" dxfId="3588" priority="149" stopIfTrue="1" operator="equal">
      <formula>"-"</formula>
    </cfRule>
    <cfRule type="containsText" dxfId="3587" priority="150" stopIfTrue="1" operator="containsText" text="leer">
      <formula>NOT(ISERROR(SEARCH("leer",I10)))</formula>
    </cfRule>
  </conditionalFormatting>
  <conditionalFormatting sqref="I10 I12:I13">
    <cfRule type="cellIs" dxfId="3586" priority="147" stopIfTrue="1" operator="equal">
      <formula>"-"</formula>
    </cfRule>
    <cfRule type="containsText" dxfId="3585" priority="148" stopIfTrue="1" operator="containsText" text="leer">
      <formula>NOT(ISERROR(SEARCH("leer",I10)))</formula>
    </cfRule>
  </conditionalFormatting>
  <conditionalFormatting sqref="I10 I12:I13">
    <cfRule type="cellIs" dxfId="3584" priority="145" stopIfTrue="1" operator="equal">
      <formula>"-"</formula>
    </cfRule>
    <cfRule type="containsText" dxfId="3583" priority="146" stopIfTrue="1" operator="containsText" text="leer">
      <formula>NOT(ISERROR(SEARCH("leer",I10)))</formula>
    </cfRule>
  </conditionalFormatting>
  <conditionalFormatting sqref="I10 I12:I13">
    <cfRule type="cellIs" dxfId="3582" priority="143" stopIfTrue="1" operator="equal">
      <formula>"-"</formula>
    </cfRule>
    <cfRule type="containsText" dxfId="3581" priority="144" stopIfTrue="1" operator="containsText" text="leer">
      <formula>NOT(ISERROR(SEARCH("leer",I10)))</formula>
    </cfRule>
  </conditionalFormatting>
  <conditionalFormatting sqref="I10 I12:I13">
    <cfRule type="cellIs" dxfId="3580" priority="141" stopIfTrue="1" operator="equal">
      <formula>"-"</formula>
    </cfRule>
    <cfRule type="containsText" dxfId="3579" priority="142" stopIfTrue="1" operator="containsText" text="leer">
      <formula>NOT(ISERROR(SEARCH("leer",I10)))</formula>
    </cfRule>
  </conditionalFormatting>
  <conditionalFormatting sqref="I10 I12:I13">
    <cfRule type="cellIs" dxfId="3578" priority="139" stopIfTrue="1" operator="equal">
      <formula>"-"</formula>
    </cfRule>
    <cfRule type="containsText" dxfId="3577" priority="140" stopIfTrue="1" operator="containsText" text="leer">
      <formula>NOT(ISERROR(SEARCH("leer",I10)))</formula>
    </cfRule>
  </conditionalFormatting>
  <conditionalFormatting sqref="I10 I12:I13">
    <cfRule type="cellIs" dxfId="3576" priority="137" stopIfTrue="1" operator="equal">
      <formula>"-"</formula>
    </cfRule>
    <cfRule type="containsText" dxfId="3575" priority="138" stopIfTrue="1" operator="containsText" text="leer">
      <formula>NOT(ISERROR(SEARCH("leer",I10)))</formula>
    </cfRule>
  </conditionalFormatting>
  <conditionalFormatting sqref="I10 I12:I13">
    <cfRule type="cellIs" dxfId="3574" priority="135" stopIfTrue="1" operator="equal">
      <formula>"-"</formula>
    </cfRule>
    <cfRule type="containsText" dxfId="3573" priority="136" stopIfTrue="1" operator="containsText" text="leer">
      <formula>NOT(ISERROR(SEARCH("leer",I10)))</formula>
    </cfRule>
  </conditionalFormatting>
  <conditionalFormatting sqref="I6">
    <cfRule type="cellIs" dxfId="3572" priority="133" stopIfTrue="1" operator="equal">
      <formula>"-"</formula>
    </cfRule>
    <cfRule type="containsText" dxfId="3571" priority="134" stopIfTrue="1" operator="containsText" text="leer">
      <formula>NOT(ISERROR(SEARCH("leer",I6)))</formula>
    </cfRule>
  </conditionalFormatting>
  <conditionalFormatting sqref="I6">
    <cfRule type="cellIs" dxfId="3570" priority="131" stopIfTrue="1" operator="equal">
      <formula>"-"</formula>
    </cfRule>
    <cfRule type="containsText" dxfId="3569" priority="132" stopIfTrue="1" operator="containsText" text="leer">
      <formula>NOT(ISERROR(SEARCH("leer",I6)))</formula>
    </cfRule>
  </conditionalFormatting>
  <conditionalFormatting sqref="I10 I12:I13">
    <cfRule type="cellIs" dxfId="3568" priority="129" stopIfTrue="1" operator="equal">
      <formula>"-"</formula>
    </cfRule>
    <cfRule type="containsText" dxfId="3567" priority="130" stopIfTrue="1" operator="containsText" text="leer">
      <formula>NOT(ISERROR(SEARCH("leer",I10)))</formula>
    </cfRule>
  </conditionalFormatting>
  <conditionalFormatting sqref="I10 I12:I13">
    <cfRule type="cellIs" dxfId="3566" priority="127" stopIfTrue="1" operator="equal">
      <formula>"-"</formula>
    </cfRule>
    <cfRule type="containsText" dxfId="3565" priority="128" stopIfTrue="1" operator="containsText" text="leer">
      <formula>NOT(ISERROR(SEARCH("leer",I10)))</formula>
    </cfRule>
  </conditionalFormatting>
  <conditionalFormatting sqref="I6">
    <cfRule type="cellIs" dxfId="3564" priority="125" stopIfTrue="1" operator="equal">
      <formula>"-"</formula>
    </cfRule>
    <cfRule type="containsText" dxfId="3563" priority="126" stopIfTrue="1" operator="containsText" text="leer">
      <formula>NOT(ISERROR(SEARCH("leer",I6)))</formula>
    </cfRule>
  </conditionalFormatting>
  <conditionalFormatting sqref="I6">
    <cfRule type="cellIs" dxfId="3562" priority="123" stopIfTrue="1" operator="equal">
      <formula>"-"</formula>
    </cfRule>
    <cfRule type="containsText" dxfId="3561" priority="124" stopIfTrue="1" operator="containsText" text="leer">
      <formula>NOT(ISERROR(SEARCH("leer",I6)))</formula>
    </cfRule>
  </conditionalFormatting>
  <conditionalFormatting sqref="I6">
    <cfRule type="cellIs" dxfId="3560" priority="121" stopIfTrue="1" operator="equal">
      <formula>"-"</formula>
    </cfRule>
    <cfRule type="containsText" dxfId="3559" priority="122" stopIfTrue="1" operator="containsText" text="leer">
      <formula>NOT(ISERROR(SEARCH("leer",I6)))</formula>
    </cfRule>
  </conditionalFormatting>
  <conditionalFormatting sqref="I6">
    <cfRule type="cellIs" dxfId="3558" priority="119" stopIfTrue="1" operator="equal">
      <formula>"-"</formula>
    </cfRule>
    <cfRule type="containsText" dxfId="3557" priority="120" stopIfTrue="1" operator="containsText" text="leer">
      <formula>NOT(ISERROR(SEARCH("leer",I6)))</formula>
    </cfRule>
  </conditionalFormatting>
  <conditionalFormatting sqref="I6">
    <cfRule type="cellIs" dxfId="3556" priority="117" stopIfTrue="1" operator="equal">
      <formula>"-"</formula>
    </cfRule>
    <cfRule type="containsText" dxfId="3555" priority="118" stopIfTrue="1" operator="containsText" text="leer">
      <formula>NOT(ISERROR(SEARCH("leer",I6)))</formula>
    </cfRule>
  </conditionalFormatting>
  <conditionalFormatting sqref="I6">
    <cfRule type="cellIs" dxfId="3554" priority="115" stopIfTrue="1" operator="equal">
      <formula>"-"</formula>
    </cfRule>
    <cfRule type="containsText" dxfId="3553" priority="116" stopIfTrue="1" operator="containsText" text="leer">
      <formula>NOT(ISERROR(SEARCH("leer",I6)))</formula>
    </cfRule>
  </conditionalFormatting>
  <conditionalFormatting sqref="I6">
    <cfRule type="cellIs" dxfId="3552" priority="113" stopIfTrue="1" operator="equal">
      <formula>"-"</formula>
    </cfRule>
    <cfRule type="containsText" dxfId="3551" priority="114" stopIfTrue="1" operator="containsText" text="leer">
      <formula>NOT(ISERROR(SEARCH("leer",I6)))</formula>
    </cfRule>
  </conditionalFormatting>
  <conditionalFormatting sqref="I6">
    <cfRule type="cellIs" dxfId="3550" priority="111" stopIfTrue="1" operator="equal">
      <formula>"-"</formula>
    </cfRule>
    <cfRule type="containsText" dxfId="3549" priority="112" stopIfTrue="1" operator="containsText" text="leer">
      <formula>NOT(ISERROR(SEARCH("leer",I6)))</formula>
    </cfRule>
  </conditionalFormatting>
  <conditionalFormatting sqref="I6">
    <cfRule type="cellIs" dxfId="3548" priority="109" stopIfTrue="1" operator="equal">
      <formula>"-"</formula>
    </cfRule>
    <cfRule type="containsText" dxfId="3547" priority="110" stopIfTrue="1" operator="containsText" text="leer">
      <formula>NOT(ISERROR(SEARCH("leer",I6)))</formula>
    </cfRule>
  </conditionalFormatting>
  <conditionalFormatting sqref="I10 I12:I13">
    <cfRule type="cellIs" dxfId="3546" priority="107" stopIfTrue="1" operator="equal">
      <formula>"-"</formula>
    </cfRule>
    <cfRule type="containsText" dxfId="3545" priority="108" stopIfTrue="1" operator="containsText" text="leer">
      <formula>NOT(ISERROR(SEARCH("leer",I10)))</formula>
    </cfRule>
  </conditionalFormatting>
  <conditionalFormatting sqref="I10 I12:I13">
    <cfRule type="cellIs" dxfId="3544" priority="105" stopIfTrue="1" operator="equal">
      <formula>"-"</formula>
    </cfRule>
    <cfRule type="containsText" dxfId="3543" priority="106" stopIfTrue="1" operator="containsText" text="leer">
      <formula>NOT(ISERROR(SEARCH("leer",I10)))</formula>
    </cfRule>
  </conditionalFormatting>
  <conditionalFormatting sqref="I10 I12:I13">
    <cfRule type="cellIs" dxfId="3542" priority="103" stopIfTrue="1" operator="equal">
      <formula>"-"</formula>
    </cfRule>
    <cfRule type="containsText" dxfId="3541" priority="104" stopIfTrue="1" operator="containsText" text="leer">
      <formula>NOT(ISERROR(SEARCH("leer",I10)))</formula>
    </cfRule>
  </conditionalFormatting>
  <conditionalFormatting sqref="I10 I12:I13">
    <cfRule type="cellIs" dxfId="3540" priority="101" stopIfTrue="1" operator="equal">
      <formula>"-"</formula>
    </cfRule>
    <cfRule type="containsText" dxfId="3539" priority="102" stopIfTrue="1" operator="containsText" text="leer">
      <formula>NOT(ISERROR(SEARCH("leer",I10)))</formula>
    </cfRule>
  </conditionalFormatting>
  <conditionalFormatting sqref="I10 I12:I13">
    <cfRule type="cellIs" dxfId="3538" priority="99" stopIfTrue="1" operator="equal">
      <formula>"-"</formula>
    </cfRule>
    <cfRule type="containsText" dxfId="3537" priority="100" stopIfTrue="1" operator="containsText" text="leer">
      <formula>NOT(ISERROR(SEARCH("leer",I10)))</formula>
    </cfRule>
  </conditionalFormatting>
  <conditionalFormatting sqref="I10 I12:I13">
    <cfRule type="cellIs" dxfId="3536" priority="97" stopIfTrue="1" operator="equal">
      <formula>"-"</formula>
    </cfRule>
    <cfRule type="containsText" dxfId="3535" priority="98" stopIfTrue="1" operator="containsText" text="leer">
      <formula>NOT(ISERROR(SEARCH("leer",I10)))</formula>
    </cfRule>
  </conditionalFormatting>
  <conditionalFormatting sqref="I10 I12:I13">
    <cfRule type="cellIs" dxfId="3534" priority="95" stopIfTrue="1" operator="equal">
      <formula>"-"</formula>
    </cfRule>
    <cfRule type="containsText" dxfId="3533" priority="96" stopIfTrue="1" operator="containsText" text="leer">
      <formula>NOT(ISERROR(SEARCH("leer",I10)))</formula>
    </cfRule>
  </conditionalFormatting>
  <conditionalFormatting sqref="I10 I12:I13">
    <cfRule type="cellIs" dxfId="3532" priority="93" stopIfTrue="1" operator="equal">
      <formula>"-"</formula>
    </cfRule>
    <cfRule type="containsText" dxfId="3531" priority="94" stopIfTrue="1" operator="containsText" text="leer">
      <formula>NOT(ISERROR(SEARCH("leer",I10)))</formula>
    </cfRule>
  </conditionalFormatting>
  <conditionalFormatting sqref="I10 I12:I13">
    <cfRule type="cellIs" dxfId="3530" priority="91" stopIfTrue="1" operator="equal">
      <formula>"-"</formula>
    </cfRule>
    <cfRule type="containsText" dxfId="3529" priority="92" stopIfTrue="1" operator="containsText" text="leer">
      <formula>NOT(ISERROR(SEARCH("leer",I10)))</formula>
    </cfRule>
  </conditionalFormatting>
  <conditionalFormatting sqref="H6">
    <cfRule type="cellIs" dxfId="3528" priority="89" stopIfTrue="1" operator="equal">
      <formula>"-"</formula>
    </cfRule>
    <cfRule type="containsText" dxfId="3527" priority="90" stopIfTrue="1" operator="containsText" text="leer">
      <formula>NOT(ISERROR(SEARCH("leer",H6)))</formula>
    </cfRule>
  </conditionalFormatting>
  <conditionalFormatting sqref="H6">
    <cfRule type="cellIs" dxfId="3526" priority="88" stopIfTrue="1" operator="equal">
      <formula>"-"</formula>
    </cfRule>
  </conditionalFormatting>
  <conditionalFormatting sqref="H6">
    <cfRule type="cellIs" dxfId="3525" priority="86" stopIfTrue="1" operator="equal">
      <formula>"-"</formula>
    </cfRule>
    <cfRule type="containsText" dxfId="3524" priority="87" stopIfTrue="1" operator="containsText" text="leer">
      <formula>NOT(ISERROR(SEARCH("leer",H6)))</formula>
    </cfRule>
  </conditionalFormatting>
  <conditionalFormatting sqref="H6">
    <cfRule type="cellIs" dxfId="3523" priority="85" stopIfTrue="1" operator="equal">
      <formula>"-"</formula>
    </cfRule>
  </conditionalFormatting>
  <conditionalFormatting sqref="H10 H12:H13">
    <cfRule type="cellIs" dxfId="3522" priority="83" stopIfTrue="1" operator="equal">
      <formula>"-"</formula>
    </cfRule>
    <cfRule type="containsText" dxfId="3521" priority="84" stopIfTrue="1" operator="containsText" text="leer">
      <formula>NOT(ISERROR(SEARCH("leer",H10)))</formula>
    </cfRule>
  </conditionalFormatting>
  <conditionalFormatting sqref="H10 H12:H13">
    <cfRule type="cellIs" dxfId="3520" priority="82" stopIfTrue="1" operator="equal">
      <formula>"-"</formula>
    </cfRule>
  </conditionalFormatting>
  <conditionalFormatting sqref="H10 H12:H13">
    <cfRule type="cellIs" dxfId="3519" priority="80" stopIfTrue="1" operator="equal">
      <formula>"-"</formula>
    </cfRule>
    <cfRule type="containsText" dxfId="3518" priority="81" stopIfTrue="1" operator="containsText" text="leer">
      <formula>NOT(ISERROR(SEARCH("leer",H10)))</formula>
    </cfRule>
  </conditionalFormatting>
  <conditionalFormatting sqref="H10 H12:H13">
    <cfRule type="cellIs" dxfId="3517" priority="79" stopIfTrue="1" operator="equal">
      <formula>"-"</formula>
    </cfRule>
  </conditionalFormatting>
  <conditionalFormatting sqref="H6">
    <cfRule type="cellIs" dxfId="3516" priority="77" stopIfTrue="1" operator="equal">
      <formula>"-"</formula>
    </cfRule>
    <cfRule type="containsText" dxfId="3515" priority="78" stopIfTrue="1" operator="containsText" text="leer">
      <formula>NOT(ISERROR(SEARCH("leer",H6)))</formula>
    </cfRule>
  </conditionalFormatting>
  <conditionalFormatting sqref="H6">
    <cfRule type="cellIs" dxfId="3514" priority="76" stopIfTrue="1" operator="equal">
      <formula>"-"</formula>
    </cfRule>
  </conditionalFormatting>
  <conditionalFormatting sqref="H6">
    <cfRule type="cellIs" dxfId="3513" priority="74" stopIfTrue="1" operator="equal">
      <formula>"-"</formula>
    </cfRule>
    <cfRule type="containsText" dxfId="3512" priority="75" stopIfTrue="1" operator="containsText" text="leer">
      <formula>NOT(ISERROR(SEARCH("leer",H6)))</formula>
    </cfRule>
  </conditionalFormatting>
  <conditionalFormatting sqref="H6">
    <cfRule type="cellIs" dxfId="3511" priority="73" stopIfTrue="1" operator="equal">
      <formula>"-"</formula>
    </cfRule>
  </conditionalFormatting>
  <conditionalFormatting sqref="H10 H12:H13">
    <cfRule type="cellIs" dxfId="3510" priority="71" stopIfTrue="1" operator="equal">
      <formula>"-"</formula>
    </cfRule>
    <cfRule type="containsText" dxfId="3509" priority="72" stopIfTrue="1" operator="containsText" text="leer">
      <formula>NOT(ISERROR(SEARCH("leer",H10)))</formula>
    </cfRule>
  </conditionalFormatting>
  <conditionalFormatting sqref="H10 H12:H13">
    <cfRule type="cellIs" dxfId="3508" priority="70" stopIfTrue="1" operator="equal">
      <formula>"-"</formula>
    </cfRule>
  </conditionalFormatting>
  <conditionalFormatting sqref="H10 H12:H13">
    <cfRule type="cellIs" dxfId="3507" priority="68" stopIfTrue="1" operator="equal">
      <formula>"-"</formula>
    </cfRule>
    <cfRule type="containsText" dxfId="3506" priority="69" stopIfTrue="1" operator="containsText" text="leer">
      <formula>NOT(ISERROR(SEARCH("leer",H10)))</formula>
    </cfRule>
  </conditionalFormatting>
  <conditionalFormatting sqref="H10 H12:H13">
    <cfRule type="cellIs" dxfId="3505" priority="67" stopIfTrue="1" operator="equal">
      <formula>"-"</formula>
    </cfRule>
  </conditionalFormatting>
  <conditionalFormatting sqref="I9">
    <cfRule type="cellIs" dxfId="3504" priority="23" stopIfTrue="1" operator="equal">
      <formula>"-"</formula>
    </cfRule>
    <cfRule type="containsText" dxfId="3503" priority="24" stopIfTrue="1" operator="containsText" text="leer">
      <formula>NOT(ISERROR(SEARCH("leer",I9)))</formula>
    </cfRule>
  </conditionalFormatting>
  <conditionalFormatting sqref="I9">
    <cfRule type="cellIs" dxfId="3502" priority="17" stopIfTrue="1" operator="equal">
      <formula>"-"</formula>
    </cfRule>
    <cfRule type="containsText" dxfId="3501" priority="18" stopIfTrue="1" operator="containsText" text="leer">
      <formula>NOT(ISERROR(SEARCH("leer",I9)))</formula>
    </cfRule>
  </conditionalFormatting>
  <conditionalFormatting sqref="I9">
    <cfRule type="cellIs" dxfId="3500" priority="11" stopIfTrue="1" operator="equal">
      <formula>"-"</formula>
    </cfRule>
    <cfRule type="containsText" dxfId="3499" priority="12" stopIfTrue="1" operator="containsText" text="leer">
      <formula>NOT(ISERROR(SEARCH("leer",I9)))</formula>
    </cfRule>
  </conditionalFormatting>
  <conditionalFormatting sqref="I9">
    <cfRule type="cellIs" dxfId="3498" priority="5" stopIfTrue="1" operator="equal">
      <formula>"-"</formula>
    </cfRule>
    <cfRule type="containsText" dxfId="3497" priority="6" stopIfTrue="1" operator="containsText" text="leer">
      <formula>NOT(ISERROR(SEARCH("leer",I9)))</formula>
    </cfRule>
  </conditionalFormatting>
  <conditionalFormatting sqref="H8:H9">
    <cfRule type="cellIs" dxfId="3496" priority="4" stopIfTrue="1" operator="equal">
      <formula>"-"</formula>
    </cfRule>
  </conditionalFormatting>
  <conditionalFormatting sqref="I8">
    <cfRule type="cellIs" dxfId="3495" priority="2" stopIfTrue="1" operator="equal">
      <formula>"-"</formula>
    </cfRule>
    <cfRule type="containsText" dxfId="3494" priority="3" stopIfTrue="1" operator="containsText" text="leer">
      <formula>NOT(ISERROR(SEARCH("leer",I8)))</formula>
    </cfRule>
  </conditionalFormatting>
  <conditionalFormatting sqref="G6:G10 G12:G13">
    <cfRule type="cellIs" dxfId="3493" priority="65" stopIfTrue="1" operator="equal">
      <formula>"-"</formula>
    </cfRule>
    <cfRule type="containsText" dxfId="3492" priority="66" stopIfTrue="1" operator="containsText" text="leer">
      <formula>NOT(ISERROR(SEARCH("leer",G6)))</formula>
    </cfRule>
  </conditionalFormatting>
  <conditionalFormatting sqref="G6:G10 G12:G13">
    <cfRule type="cellIs" dxfId="3491" priority="64" stopIfTrue="1" operator="equal">
      <formula>"-"</formula>
    </cfRule>
  </conditionalFormatting>
  <conditionalFormatting sqref="G6:G10 G12:G13">
    <cfRule type="cellIs" dxfId="3490" priority="62" stopIfTrue="1" operator="equal">
      <formula>"-"</formula>
    </cfRule>
    <cfRule type="containsText" dxfId="3489" priority="63" stopIfTrue="1" operator="containsText" text="leer">
      <formula>NOT(ISERROR(SEARCH("leer",G6)))</formula>
    </cfRule>
  </conditionalFormatting>
  <conditionalFormatting sqref="G6:G10 G12:G13">
    <cfRule type="cellIs" dxfId="3488" priority="61" stopIfTrue="1" operator="equal">
      <formula>"-"</formula>
    </cfRule>
  </conditionalFormatting>
  <conditionalFormatting sqref="G6:G10 G12:G13">
    <cfRule type="cellIs" dxfId="3487" priority="59" stopIfTrue="1" operator="equal">
      <formula>"-"</formula>
    </cfRule>
    <cfRule type="containsText" dxfId="3486" priority="60" stopIfTrue="1" operator="containsText" text="leer">
      <formula>NOT(ISERROR(SEARCH("leer",G6)))</formula>
    </cfRule>
  </conditionalFormatting>
  <conditionalFormatting sqref="G6:G10 G12:G13">
    <cfRule type="cellIs" dxfId="3485" priority="58" stopIfTrue="1" operator="equal">
      <formula>"-"</formula>
    </cfRule>
  </conditionalFormatting>
  <conditionalFormatting sqref="G6:G10 G12:G13">
    <cfRule type="cellIs" dxfId="3484" priority="56" stopIfTrue="1" operator="equal">
      <formula>"-"</formula>
    </cfRule>
    <cfRule type="containsText" dxfId="3483" priority="57" stopIfTrue="1" operator="containsText" text="leer">
      <formula>NOT(ISERROR(SEARCH("leer",G6)))</formula>
    </cfRule>
  </conditionalFormatting>
  <conditionalFormatting sqref="G6:G10 G12:G13">
    <cfRule type="cellIs" dxfId="3482" priority="55" stopIfTrue="1" operator="equal">
      <formula>"-"</formula>
    </cfRule>
  </conditionalFormatting>
  <conditionalFormatting sqref="H8:H9">
    <cfRule type="cellIs" dxfId="3481" priority="53" stopIfTrue="1" operator="equal">
      <formula>"-"</formula>
    </cfRule>
    <cfRule type="containsText" dxfId="3480" priority="54" stopIfTrue="1" operator="containsText" text="leer">
      <formula>NOT(ISERROR(SEARCH("leer",H8)))</formula>
    </cfRule>
  </conditionalFormatting>
  <conditionalFormatting sqref="J8:J9">
    <cfRule type="cellIs" dxfId="3479" priority="51" stopIfTrue="1" operator="equal">
      <formula>"-"</formula>
    </cfRule>
    <cfRule type="containsText" dxfId="3478" priority="52" stopIfTrue="1" operator="containsText" text="leer">
      <formula>NOT(ISERROR(SEARCH("leer",J8)))</formula>
    </cfRule>
  </conditionalFormatting>
  <conditionalFormatting sqref="J8:J9">
    <cfRule type="cellIs" dxfId="3477" priority="49" stopIfTrue="1" operator="equal">
      <formula>"-"</formula>
    </cfRule>
    <cfRule type="containsText" dxfId="3476" priority="50" stopIfTrue="1" operator="containsText" text="leer">
      <formula>NOT(ISERROR(SEARCH("leer",J8)))</formula>
    </cfRule>
  </conditionalFormatting>
  <conditionalFormatting sqref="I9">
    <cfRule type="cellIs" dxfId="3475" priority="47" stopIfTrue="1" operator="equal">
      <formula>"-"</formula>
    </cfRule>
    <cfRule type="containsText" dxfId="3474" priority="48" stopIfTrue="1" operator="containsText" text="leer">
      <formula>NOT(ISERROR(SEARCH("leer",I9)))</formula>
    </cfRule>
  </conditionalFormatting>
  <conditionalFormatting sqref="I9">
    <cfRule type="cellIs" dxfId="3473" priority="45" stopIfTrue="1" operator="equal">
      <formula>"-"</formula>
    </cfRule>
    <cfRule type="containsText" dxfId="3472" priority="46" stopIfTrue="1" operator="containsText" text="leer">
      <formula>NOT(ISERROR(SEARCH("leer",I9)))</formula>
    </cfRule>
  </conditionalFormatting>
  <conditionalFormatting sqref="I9">
    <cfRule type="cellIs" dxfId="3471" priority="43" stopIfTrue="1" operator="equal">
      <formula>"-"</formula>
    </cfRule>
    <cfRule type="containsText" dxfId="3470" priority="44" stopIfTrue="1" operator="containsText" text="leer">
      <formula>NOT(ISERROR(SEARCH("leer",I9)))</formula>
    </cfRule>
  </conditionalFormatting>
  <conditionalFormatting sqref="I9">
    <cfRule type="cellIs" dxfId="3469" priority="41" stopIfTrue="1" operator="equal">
      <formula>"-"</formula>
    </cfRule>
    <cfRule type="containsText" dxfId="3468" priority="42" stopIfTrue="1" operator="containsText" text="leer">
      <formula>NOT(ISERROR(SEARCH("leer",I9)))</formula>
    </cfRule>
  </conditionalFormatting>
  <conditionalFormatting sqref="I9">
    <cfRule type="cellIs" dxfId="3467" priority="39" stopIfTrue="1" operator="equal">
      <formula>"-"</formula>
    </cfRule>
    <cfRule type="containsText" dxfId="3466" priority="40" stopIfTrue="1" operator="containsText" text="leer">
      <formula>NOT(ISERROR(SEARCH("leer",I9)))</formula>
    </cfRule>
  </conditionalFormatting>
  <conditionalFormatting sqref="I9">
    <cfRule type="cellIs" dxfId="3465" priority="37" stopIfTrue="1" operator="equal">
      <formula>"-"</formula>
    </cfRule>
    <cfRule type="containsText" dxfId="3464" priority="38" stopIfTrue="1" operator="containsText" text="leer">
      <formula>NOT(ISERROR(SEARCH("leer",I9)))</formula>
    </cfRule>
  </conditionalFormatting>
  <conditionalFormatting sqref="I9">
    <cfRule type="cellIs" dxfId="3463" priority="35" stopIfTrue="1" operator="equal">
      <formula>"-"</formula>
    </cfRule>
    <cfRule type="containsText" dxfId="3462" priority="36" stopIfTrue="1" operator="containsText" text="leer">
      <formula>NOT(ISERROR(SEARCH("leer",I9)))</formula>
    </cfRule>
  </conditionalFormatting>
  <conditionalFormatting sqref="I9">
    <cfRule type="cellIs" dxfId="3461" priority="33" stopIfTrue="1" operator="equal">
      <formula>"-"</formula>
    </cfRule>
    <cfRule type="containsText" dxfId="3460" priority="34" stopIfTrue="1" operator="containsText" text="leer">
      <formula>NOT(ISERROR(SEARCH("leer",I9)))</formula>
    </cfRule>
  </conditionalFormatting>
  <conditionalFormatting sqref="I9">
    <cfRule type="cellIs" dxfId="3459" priority="31" stopIfTrue="1" operator="equal">
      <formula>"-"</formula>
    </cfRule>
    <cfRule type="containsText" dxfId="3458" priority="32" stopIfTrue="1" operator="containsText" text="leer">
      <formula>NOT(ISERROR(SEARCH("leer",I9)))</formula>
    </cfRule>
  </conditionalFormatting>
  <conditionalFormatting sqref="I9">
    <cfRule type="cellIs" dxfId="3457" priority="29" stopIfTrue="1" operator="equal">
      <formula>"-"</formula>
    </cfRule>
    <cfRule type="containsText" dxfId="3456" priority="30" stopIfTrue="1" operator="containsText" text="leer">
      <formula>NOT(ISERROR(SEARCH("leer",I9)))</formula>
    </cfRule>
  </conditionalFormatting>
  <conditionalFormatting sqref="I9">
    <cfRule type="cellIs" dxfId="3455" priority="27" stopIfTrue="1" operator="equal">
      <formula>"-"</formula>
    </cfRule>
    <cfRule type="containsText" dxfId="3454" priority="28" stopIfTrue="1" operator="containsText" text="leer">
      <formula>NOT(ISERROR(SEARCH("leer",I9)))</formula>
    </cfRule>
  </conditionalFormatting>
  <conditionalFormatting sqref="I9">
    <cfRule type="cellIs" dxfId="3453" priority="25" stopIfTrue="1" operator="equal">
      <formula>"-"</formula>
    </cfRule>
    <cfRule type="containsText" dxfId="3452" priority="26" stopIfTrue="1" operator="containsText" text="leer">
      <formula>NOT(ISERROR(SEARCH("leer",I9)))</formula>
    </cfRule>
  </conditionalFormatting>
  <conditionalFormatting sqref="I9">
    <cfRule type="cellIs" dxfId="3451" priority="21" stopIfTrue="1" operator="equal">
      <formula>"-"</formula>
    </cfRule>
    <cfRule type="containsText" dxfId="3450" priority="22" stopIfTrue="1" operator="containsText" text="leer">
      <formula>NOT(ISERROR(SEARCH("leer",I9)))</formula>
    </cfRule>
  </conditionalFormatting>
  <conditionalFormatting sqref="I9">
    <cfRule type="cellIs" dxfId="3449" priority="19" stopIfTrue="1" operator="equal">
      <formula>"-"</formula>
    </cfRule>
    <cfRule type="containsText" dxfId="3448" priority="20" stopIfTrue="1" operator="containsText" text="leer">
      <formula>NOT(ISERROR(SEARCH("leer",I9)))</formula>
    </cfRule>
  </conditionalFormatting>
  <conditionalFormatting sqref="I9">
    <cfRule type="cellIs" dxfId="3447" priority="15" stopIfTrue="1" operator="equal">
      <formula>"-"</formula>
    </cfRule>
    <cfRule type="containsText" dxfId="3446" priority="16" stopIfTrue="1" operator="containsText" text="leer">
      <formula>NOT(ISERROR(SEARCH("leer",I9)))</formula>
    </cfRule>
  </conditionalFormatting>
  <conditionalFormatting sqref="I9">
    <cfRule type="cellIs" dxfId="3445" priority="13" stopIfTrue="1" operator="equal">
      <formula>"-"</formula>
    </cfRule>
    <cfRule type="containsText" dxfId="3444" priority="14" stopIfTrue="1" operator="containsText" text="leer">
      <formula>NOT(ISERROR(SEARCH("leer",I9)))</formula>
    </cfRule>
  </conditionalFormatting>
  <conditionalFormatting sqref="I9">
    <cfRule type="cellIs" dxfId="3443" priority="9" stopIfTrue="1" operator="equal">
      <formula>"-"</formula>
    </cfRule>
    <cfRule type="containsText" dxfId="3442" priority="10" stopIfTrue="1" operator="containsText" text="leer">
      <formula>NOT(ISERROR(SEARCH("leer",I9)))</formula>
    </cfRule>
  </conditionalFormatting>
  <conditionalFormatting sqref="I9">
    <cfRule type="cellIs" dxfId="3441" priority="7" stopIfTrue="1" operator="equal">
      <formula>"-"</formula>
    </cfRule>
    <cfRule type="containsText" dxfId="3440" priority="8" stopIfTrue="1" operator="containsText" text="leer">
      <formula>NOT(ISERROR(SEARCH("leer",I9)))</formula>
    </cfRule>
  </conditionalFormatting>
  <hyperlinks>
    <hyperlink ref="A1" location="Index!A1" display="zurück"/>
  </hyperlinks>
  <pageMargins left="0.79000000000000015" right="0.79000000000000015" top="0.98" bottom="0.98" header="0.51" footer="0.51"/>
  <pageSetup paperSize="9" scale="41" orientation="portrait" horizontalDpi="4294967292" verticalDpi="4294967292" r:id="rId1"/>
  <customProperties>
    <customPr name="_pios_id" r:id="rId2"/>
  </customProperties>
  <ignoredErrors>
    <ignoredError sqref="C9" twoDigitTextYear="1"/>
  </ignoredError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8"/>
  <sheetViews>
    <sheetView showRuler="0" zoomScaleNormal="100" workbookViewId="0"/>
  </sheetViews>
  <sheetFormatPr baseColWidth="10" defaultColWidth="10.7109375" defaultRowHeight="12.75"/>
  <cols>
    <col min="1" max="1" width="82.140625" style="12" customWidth="1"/>
    <col min="2" max="2" width="13.7109375" style="5" bestFit="1" customWidth="1"/>
    <col min="3" max="3" width="8.140625" style="8" bestFit="1" customWidth="1"/>
    <col min="4" max="5" width="12.28515625" style="8" customWidth="1"/>
    <col min="6" max="16" width="11.42578125" style="8" customWidth="1"/>
    <col min="17" max="16384" width="10.7109375" style="5"/>
  </cols>
  <sheetData>
    <row r="1" spans="1:17">
      <c r="A1" s="90" t="s">
        <v>1184</v>
      </c>
      <c r="C1" s="5"/>
      <c r="D1" s="5"/>
      <c r="E1" s="5"/>
      <c r="F1" s="5"/>
      <c r="G1" s="5"/>
      <c r="H1" s="5"/>
      <c r="I1" s="5"/>
      <c r="J1" s="5"/>
      <c r="K1" s="5"/>
      <c r="L1" s="5"/>
      <c r="M1" s="5"/>
      <c r="N1" s="5"/>
      <c r="O1" s="5"/>
      <c r="P1" s="5"/>
    </row>
    <row r="2" spans="1:17">
      <c r="A2" s="90"/>
      <c r="C2" s="5"/>
      <c r="D2" s="5"/>
      <c r="E2" s="5"/>
      <c r="F2" s="5"/>
      <c r="G2" s="5"/>
      <c r="H2" s="5"/>
      <c r="I2" s="5"/>
      <c r="J2" s="5"/>
      <c r="K2" s="5"/>
      <c r="L2" s="27"/>
      <c r="M2" s="5"/>
      <c r="N2" s="5"/>
      <c r="O2" s="5"/>
      <c r="P2" s="5"/>
    </row>
    <row r="3" spans="1:17" s="4" customFormat="1">
      <c r="A3" s="84" t="s">
        <v>1185</v>
      </c>
      <c r="C3" t="s">
        <v>1186</v>
      </c>
      <c r="D3" s="5" t="s">
        <v>1187</v>
      </c>
      <c r="E3" s="22">
        <v>2004</v>
      </c>
      <c r="F3" s="22">
        <v>2005</v>
      </c>
      <c r="G3" s="22">
        <v>2006</v>
      </c>
      <c r="H3" s="22">
        <v>2007</v>
      </c>
      <c r="I3" s="22">
        <v>2008</v>
      </c>
      <c r="J3" s="22">
        <v>2009</v>
      </c>
      <c r="K3" s="22">
        <v>2010</v>
      </c>
      <c r="L3" s="22">
        <v>2011</v>
      </c>
      <c r="M3" s="22">
        <v>2012</v>
      </c>
      <c r="N3" s="22">
        <v>2013</v>
      </c>
      <c r="O3" s="4">
        <v>2014</v>
      </c>
      <c r="P3" s="4">
        <v>2015</v>
      </c>
      <c r="Q3" s="353">
        <v>2016</v>
      </c>
    </row>
    <row r="4" spans="1:17">
      <c r="A4" s="5"/>
      <c r="E4" s="5"/>
      <c r="F4" s="5"/>
      <c r="G4" s="5"/>
      <c r="H4" s="5"/>
      <c r="I4" s="67"/>
      <c r="J4" s="67"/>
      <c r="Q4" s="351"/>
    </row>
    <row r="5" spans="1:17">
      <c r="A5" s="12" t="s">
        <v>1188</v>
      </c>
      <c r="B5" s="5" t="s">
        <v>1189</v>
      </c>
      <c r="C5" s="8">
        <v>1</v>
      </c>
      <c r="D5" s="185"/>
      <c r="E5" s="194">
        <v>231750</v>
      </c>
      <c r="F5" s="194">
        <v>251500</v>
      </c>
      <c r="G5" s="194">
        <v>250000</v>
      </c>
      <c r="H5" s="194">
        <v>245000</v>
      </c>
      <c r="I5" s="162">
        <v>248560</v>
      </c>
      <c r="J5" s="162">
        <v>292785</v>
      </c>
      <c r="K5" s="162">
        <v>254859</v>
      </c>
      <c r="L5" s="162">
        <v>252650</v>
      </c>
      <c r="M5" s="202">
        <v>251700</v>
      </c>
      <c r="N5" s="202">
        <v>252000</v>
      </c>
      <c r="O5" s="19">
        <v>252000</v>
      </c>
      <c r="P5" s="19">
        <v>252135</v>
      </c>
      <c r="Q5" s="390">
        <v>253025</v>
      </c>
    </row>
    <row r="6" spans="1:17">
      <c r="A6" s="175" t="s">
        <v>1190</v>
      </c>
      <c r="B6" s="5" t="s">
        <v>1191</v>
      </c>
      <c r="C6" s="8">
        <v>1</v>
      </c>
      <c r="D6" s="185"/>
      <c r="E6" s="194">
        <v>84506</v>
      </c>
      <c r="F6" s="194">
        <v>83106</v>
      </c>
      <c r="G6" s="194">
        <v>80880</v>
      </c>
      <c r="H6" s="194">
        <v>83698</v>
      </c>
      <c r="I6" s="162">
        <v>84525</v>
      </c>
      <c r="J6" s="162">
        <v>100739</v>
      </c>
      <c r="K6" s="162">
        <v>97782</v>
      </c>
      <c r="L6" s="162">
        <v>108456</v>
      </c>
      <c r="M6" s="202">
        <v>99800</v>
      </c>
      <c r="N6" s="202">
        <v>99226</v>
      </c>
      <c r="O6" s="19">
        <v>91858</v>
      </c>
      <c r="P6" s="19">
        <v>89037</v>
      </c>
      <c r="Q6" s="390">
        <v>97325</v>
      </c>
    </row>
    <row r="7" spans="1:17">
      <c r="A7" s="12" t="s">
        <v>1192</v>
      </c>
      <c r="B7" s="5" t="s">
        <v>1193</v>
      </c>
      <c r="C7" s="185" t="s">
        <v>1194</v>
      </c>
      <c r="D7" s="185"/>
      <c r="E7" s="153">
        <v>700000</v>
      </c>
      <c r="F7" s="153">
        <v>689000</v>
      </c>
      <c r="G7" s="162">
        <v>787830</v>
      </c>
      <c r="H7" s="162">
        <v>817138</v>
      </c>
      <c r="I7" s="162">
        <v>829387</v>
      </c>
      <c r="J7" s="162">
        <v>789101</v>
      </c>
      <c r="K7" s="162">
        <v>903384</v>
      </c>
      <c r="L7" s="162">
        <v>924501</v>
      </c>
      <c r="M7" s="202">
        <v>1059476</v>
      </c>
      <c r="N7" s="202">
        <v>766732</v>
      </c>
      <c r="O7" s="19">
        <v>824585</v>
      </c>
      <c r="P7" s="19">
        <v>984521</v>
      </c>
      <c r="Q7" s="390">
        <v>974178</v>
      </c>
    </row>
    <row r="8" spans="1:17">
      <c r="A8" s="12" t="s">
        <v>1195</v>
      </c>
      <c r="B8" s="5" t="s">
        <v>1196</v>
      </c>
      <c r="C8" s="8">
        <v>1</v>
      </c>
      <c r="D8" s="185"/>
      <c r="E8" s="194">
        <v>374160</v>
      </c>
      <c r="F8" s="194">
        <v>426498</v>
      </c>
      <c r="G8" s="194">
        <v>444187</v>
      </c>
      <c r="H8" s="194">
        <v>487611</v>
      </c>
      <c r="I8" s="426">
        <v>492781</v>
      </c>
      <c r="J8" s="162">
        <v>491200</v>
      </c>
      <c r="K8" s="162">
        <v>495590</v>
      </c>
      <c r="L8" s="162">
        <v>504986</v>
      </c>
      <c r="M8" s="202">
        <v>515441</v>
      </c>
      <c r="N8" s="202">
        <v>499281</v>
      </c>
      <c r="O8" s="19">
        <v>477719</v>
      </c>
      <c r="P8" s="19">
        <v>591574</v>
      </c>
      <c r="Q8" s="390">
        <v>588377</v>
      </c>
    </row>
    <row r="9" spans="1:17">
      <c r="A9" s="175" t="s">
        <v>1197</v>
      </c>
      <c r="B9" s="5" t="s">
        <v>1198</v>
      </c>
      <c r="C9" s="185" t="s">
        <v>1199</v>
      </c>
      <c r="D9" s="185"/>
      <c r="E9" s="194">
        <v>73222</v>
      </c>
      <c r="F9" s="194">
        <v>73593</v>
      </c>
      <c r="G9" s="194">
        <v>75127</v>
      </c>
      <c r="H9" s="194">
        <v>77160</v>
      </c>
      <c r="I9" s="162">
        <v>78141</v>
      </c>
      <c r="J9" s="162">
        <v>80361</v>
      </c>
      <c r="K9" s="162">
        <v>81082</v>
      </c>
      <c r="L9" s="162">
        <v>81293.248463022479</v>
      </c>
      <c r="M9" s="251">
        <v>82554</v>
      </c>
      <c r="N9" s="202">
        <v>82695</v>
      </c>
      <c r="O9" s="19">
        <v>83039</v>
      </c>
      <c r="P9" s="19">
        <v>83472</v>
      </c>
      <c r="Q9" s="390">
        <v>82231</v>
      </c>
    </row>
    <row r="10" spans="1:17">
      <c r="A10" s="12" t="s">
        <v>1200</v>
      </c>
      <c r="B10" s="5" t="s">
        <v>1201</v>
      </c>
      <c r="C10" s="8">
        <v>5</v>
      </c>
      <c r="D10" s="185" t="s">
        <v>1202</v>
      </c>
      <c r="E10" s="194">
        <v>40000</v>
      </c>
      <c r="F10" s="194">
        <v>40400</v>
      </c>
      <c r="G10" s="194">
        <v>41006</v>
      </c>
      <c r="H10" s="194">
        <v>41826</v>
      </c>
      <c r="I10" s="162">
        <v>42746</v>
      </c>
      <c r="J10" s="162">
        <v>44071</v>
      </c>
      <c r="K10" s="162">
        <v>44379</v>
      </c>
      <c r="L10" s="162">
        <v>44823</v>
      </c>
      <c r="M10" s="202">
        <v>45047</v>
      </c>
      <c r="N10" s="202">
        <v>45047</v>
      </c>
      <c r="O10" s="19">
        <v>47620</v>
      </c>
      <c r="P10" s="19">
        <v>47620</v>
      </c>
      <c r="Q10" s="390">
        <v>47620</v>
      </c>
    </row>
    <row r="11" spans="1:17" ht="25.5">
      <c r="A11" s="12" t="s">
        <v>1203</v>
      </c>
      <c r="B11" s="5" t="s">
        <v>1204</v>
      </c>
      <c r="D11" s="185"/>
      <c r="E11" s="5">
        <v>5.0999999999999996</v>
      </c>
      <c r="F11" s="5">
        <v>5.8</v>
      </c>
      <c r="G11" s="5">
        <v>5.9</v>
      </c>
      <c r="H11" s="5">
        <v>6.3</v>
      </c>
      <c r="I11" s="67">
        <v>6.3</v>
      </c>
      <c r="J11" s="87">
        <v>6.1</v>
      </c>
      <c r="K11" s="67">
        <v>6.1</v>
      </c>
      <c r="L11" s="67">
        <v>6.2</v>
      </c>
      <c r="M11" s="185">
        <v>6.2</v>
      </c>
      <c r="N11" s="234">
        <v>6</v>
      </c>
      <c r="O11" s="185">
        <v>5.8</v>
      </c>
      <c r="P11" s="382">
        <v>7.1</v>
      </c>
      <c r="Q11" s="416">
        <v>7.2</v>
      </c>
    </row>
    <row r="12" spans="1:17">
      <c r="L12" s="60"/>
      <c r="M12" s="5"/>
      <c r="N12" s="5"/>
      <c r="O12" s="5"/>
      <c r="P12" s="5"/>
    </row>
    <row r="13" spans="1:17">
      <c r="L13" s="60"/>
      <c r="M13" s="5"/>
      <c r="N13" s="5"/>
      <c r="O13" s="5"/>
      <c r="P13" s="5"/>
    </row>
    <row r="14" spans="1:17" s="208" customFormat="1">
      <c r="A14" s="206" t="s">
        <v>1205</v>
      </c>
      <c r="C14" s="8"/>
      <c r="D14" s="8"/>
      <c r="E14" s="8"/>
      <c r="F14" s="8"/>
      <c r="G14" s="8"/>
      <c r="H14" s="8"/>
      <c r="I14" s="8"/>
      <c r="J14" s="8"/>
      <c r="K14" s="8"/>
      <c r="L14" s="8"/>
    </row>
    <row r="15" spans="1:17" s="208" customFormat="1">
      <c r="A15" s="206" t="s">
        <v>1206</v>
      </c>
      <c r="C15" s="8"/>
      <c r="D15" s="8"/>
      <c r="E15" s="8"/>
      <c r="F15" s="8"/>
      <c r="G15" s="8"/>
      <c r="H15" s="8"/>
      <c r="I15" s="8"/>
      <c r="J15" s="8"/>
      <c r="K15" s="8"/>
      <c r="L15" s="8"/>
    </row>
    <row r="16" spans="1:17" s="300" customFormat="1" ht="27" customHeight="1">
      <c r="A16" s="483" t="s">
        <v>1207</v>
      </c>
      <c r="B16" s="483"/>
      <c r="C16" s="483"/>
      <c r="D16" s="483"/>
      <c r="E16" s="483"/>
      <c r="F16" s="483"/>
      <c r="G16" s="483"/>
      <c r="H16" s="483"/>
      <c r="I16" s="483"/>
      <c r="J16" s="483"/>
      <c r="K16" s="483"/>
      <c r="L16" s="483"/>
      <c r="M16" s="483"/>
      <c r="N16" s="483"/>
      <c r="O16" s="483"/>
      <c r="P16" s="483"/>
      <c r="Q16" s="483"/>
    </row>
    <row r="17" spans="1:16" s="208" customFormat="1">
      <c r="A17" s="206" t="s">
        <v>1208</v>
      </c>
      <c r="C17" s="8"/>
      <c r="D17" s="8"/>
      <c r="E17" s="8"/>
      <c r="F17" s="8"/>
      <c r="G17" s="8"/>
      <c r="H17" s="8"/>
      <c r="I17" s="8"/>
      <c r="J17" s="8"/>
      <c r="K17" s="8"/>
      <c r="L17" s="8"/>
    </row>
    <row r="18" spans="1:16" s="208" customFormat="1">
      <c r="A18" s="206" t="s">
        <v>1209</v>
      </c>
      <c r="C18" s="8"/>
      <c r="D18" s="8"/>
      <c r="E18" s="8"/>
      <c r="F18" s="8"/>
      <c r="G18" s="8"/>
      <c r="H18" s="8"/>
      <c r="I18" s="8"/>
      <c r="J18" s="8"/>
      <c r="K18" s="8"/>
      <c r="L18" s="8"/>
    </row>
    <row r="19" spans="1:16" s="208" customFormat="1">
      <c r="A19" s="206"/>
      <c r="C19" s="8"/>
      <c r="D19" s="8"/>
      <c r="E19" s="8"/>
      <c r="F19" s="8"/>
      <c r="G19" s="8"/>
      <c r="H19" s="8"/>
      <c r="I19" s="8"/>
      <c r="J19" s="8"/>
      <c r="K19" s="8"/>
      <c r="L19" s="8"/>
    </row>
    <row r="20" spans="1:16">
      <c r="M20" s="5"/>
      <c r="N20" s="5"/>
      <c r="O20" s="5"/>
      <c r="P20" s="5"/>
    </row>
    <row r="21" spans="1:16">
      <c r="M21" s="5"/>
      <c r="N21" s="5"/>
      <c r="O21" s="5"/>
      <c r="P21" s="5"/>
    </row>
    <row r="22" spans="1:16">
      <c r="M22" s="5"/>
      <c r="N22" s="5"/>
      <c r="O22" s="5"/>
      <c r="P22" s="5"/>
    </row>
    <row r="23" spans="1:16">
      <c r="M23" s="5"/>
      <c r="N23" s="5"/>
      <c r="O23" s="5"/>
      <c r="P23" s="5"/>
    </row>
    <row r="24" spans="1:16">
      <c r="M24" s="5"/>
      <c r="N24" s="5"/>
      <c r="O24" s="5"/>
      <c r="P24" s="5"/>
    </row>
    <row r="25" spans="1:16">
      <c r="M25" s="5"/>
      <c r="N25" s="5"/>
      <c r="O25" s="5"/>
      <c r="P25" s="5"/>
    </row>
    <row r="26" spans="1:16">
      <c r="M26" s="5"/>
      <c r="N26" s="5"/>
      <c r="O26" s="5"/>
      <c r="P26" s="5"/>
    </row>
    <row r="27" spans="1:16">
      <c r="M27" s="5"/>
      <c r="N27" s="5"/>
      <c r="O27" s="5"/>
      <c r="P27" s="5"/>
    </row>
    <row r="28" spans="1:16">
      <c r="M28" s="5"/>
      <c r="N28" s="5"/>
      <c r="O28" s="5"/>
      <c r="P28" s="5"/>
    </row>
    <row r="29" spans="1:16">
      <c r="M29" s="5"/>
      <c r="N29" s="5"/>
      <c r="O29" s="5"/>
      <c r="P29" s="5"/>
    </row>
    <row r="30" spans="1:16">
      <c r="M30" s="5"/>
      <c r="N30" s="5"/>
      <c r="O30" s="5"/>
      <c r="P30" s="5"/>
    </row>
    <row r="31" spans="1:16">
      <c r="M31" s="5"/>
      <c r="N31" s="5"/>
      <c r="O31" s="5"/>
      <c r="P31" s="5"/>
    </row>
    <row r="32" spans="1:16">
      <c r="M32" s="5"/>
      <c r="N32" s="5"/>
      <c r="O32" s="5"/>
      <c r="P32" s="5"/>
    </row>
    <row r="33" spans="4:16">
      <c r="D33" s="22"/>
      <c r="E33" s="5"/>
      <c r="F33" s="194"/>
      <c r="G33" s="194"/>
      <c r="H33" s="153"/>
      <c r="I33" s="194"/>
      <c r="J33" s="194"/>
      <c r="K33" s="194"/>
      <c r="L33" s="5"/>
      <c r="M33" s="5"/>
      <c r="N33" s="5"/>
      <c r="O33" s="5"/>
      <c r="P33" s="5"/>
    </row>
    <row r="34" spans="4:16">
      <c r="D34" s="22"/>
      <c r="E34" s="5"/>
      <c r="F34" s="194"/>
      <c r="G34" s="194"/>
      <c r="H34" s="153"/>
      <c r="I34" s="194"/>
      <c r="J34" s="194"/>
      <c r="K34" s="194"/>
      <c r="L34" s="5"/>
      <c r="M34" s="5"/>
      <c r="N34" s="5"/>
      <c r="O34" s="5"/>
      <c r="P34" s="5"/>
    </row>
    <row r="35" spans="4:16">
      <c r="D35" s="22"/>
      <c r="E35" s="5"/>
      <c r="F35" s="194"/>
      <c r="G35" s="194"/>
      <c r="H35" s="162"/>
      <c r="I35" s="194"/>
      <c r="J35" s="194"/>
      <c r="K35" s="194"/>
      <c r="L35" s="5"/>
      <c r="M35" s="5"/>
      <c r="N35" s="5"/>
      <c r="O35" s="5"/>
      <c r="P35" s="5"/>
    </row>
    <row r="36" spans="4:16">
      <c r="D36" s="22"/>
      <c r="E36" s="5"/>
      <c r="F36" s="194"/>
      <c r="G36" s="194"/>
      <c r="H36" s="162"/>
      <c r="I36" s="194"/>
      <c r="J36" s="194"/>
      <c r="K36" s="194"/>
      <c r="L36" s="5"/>
      <c r="M36" s="5"/>
      <c r="N36" s="5"/>
      <c r="O36" s="5"/>
      <c r="P36" s="5"/>
    </row>
    <row r="37" spans="4:16">
      <c r="D37" s="22"/>
      <c r="E37" s="60"/>
      <c r="F37" s="237"/>
      <c r="G37" s="237"/>
      <c r="H37" s="162"/>
      <c r="I37" s="362"/>
      <c r="J37" s="237"/>
      <c r="K37" s="237"/>
      <c r="L37" s="60"/>
      <c r="M37" s="5"/>
      <c r="N37" s="5"/>
      <c r="O37" s="5"/>
      <c r="P37" s="5"/>
    </row>
    <row r="38" spans="4:16">
      <c r="D38" s="22"/>
      <c r="E38" s="60"/>
      <c r="F38" s="237"/>
      <c r="G38" s="237"/>
      <c r="H38" s="162"/>
      <c r="I38" s="237"/>
      <c r="J38" s="162"/>
      <c r="K38" s="162"/>
      <c r="L38" s="82"/>
      <c r="M38" s="5"/>
      <c r="N38" s="5"/>
      <c r="O38" s="5"/>
      <c r="P38" s="5"/>
    </row>
    <row r="39" spans="4:16">
      <c r="D39" s="22"/>
      <c r="F39" s="162"/>
      <c r="G39" s="162"/>
      <c r="H39" s="162"/>
      <c r="I39" s="162"/>
      <c r="J39" s="162"/>
      <c r="K39" s="162"/>
      <c r="L39" s="67"/>
      <c r="M39" s="5"/>
      <c r="N39" s="5"/>
      <c r="O39" s="5"/>
      <c r="P39" s="5"/>
    </row>
    <row r="40" spans="4:16">
      <c r="D40" s="22"/>
      <c r="F40" s="162"/>
      <c r="G40" s="162"/>
      <c r="H40" s="162"/>
      <c r="I40" s="162"/>
      <c r="J40" s="162"/>
      <c r="K40" s="162"/>
      <c r="L40" s="67"/>
      <c r="M40" s="5"/>
      <c r="N40" s="5"/>
      <c r="O40" s="5"/>
      <c r="P40" s="5"/>
    </row>
    <row r="41" spans="4:16">
      <c r="D41" s="22"/>
      <c r="F41" s="202"/>
      <c r="G41" s="202"/>
      <c r="H41" s="202"/>
      <c r="I41" s="202"/>
      <c r="J41" s="251"/>
      <c r="K41" s="202"/>
      <c r="L41" s="185"/>
      <c r="M41" s="5"/>
      <c r="N41" s="5"/>
      <c r="O41" s="5"/>
      <c r="P41" s="5"/>
    </row>
    <row r="42" spans="4:16">
      <c r="D42" s="22"/>
      <c r="F42" s="202"/>
      <c r="G42" s="202"/>
      <c r="H42" s="202"/>
      <c r="I42" s="202"/>
      <c r="J42" s="202"/>
      <c r="K42" s="202"/>
      <c r="L42" s="234"/>
      <c r="M42" s="5"/>
      <c r="N42" s="5"/>
      <c r="O42" s="5"/>
      <c r="P42" s="5"/>
    </row>
    <row r="43" spans="4:16">
      <c r="D43" s="4"/>
      <c r="F43" s="19"/>
      <c r="G43" s="19"/>
      <c r="H43" s="19"/>
      <c r="I43" s="19"/>
      <c r="J43" s="19"/>
      <c r="K43" s="19"/>
      <c r="L43" s="185"/>
      <c r="M43" s="5"/>
      <c r="N43" s="5"/>
      <c r="O43" s="5"/>
      <c r="P43" s="5"/>
    </row>
    <row r="44" spans="4:16">
      <c r="D44" s="4"/>
      <c r="F44" s="185"/>
      <c r="G44" s="185"/>
      <c r="H44" s="185"/>
      <c r="I44" s="185"/>
      <c r="J44" s="19"/>
      <c r="K44" s="19"/>
      <c r="L44" s="185"/>
      <c r="M44" s="5"/>
      <c r="N44" s="5"/>
      <c r="O44" s="5"/>
      <c r="P44" s="5"/>
    </row>
    <row r="45" spans="4:16">
      <c r="M45" s="5"/>
      <c r="N45" s="5"/>
      <c r="O45" s="5"/>
      <c r="P45" s="5"/>
    </row>
    <row r="46" spans="4:16">
      <c r="M46" s="5"/>
      <c r="N46" s="5"/>
      <c r="O46" s="5"/>
      <c r="P46" s="5"/>
    </row>
    <row r="47" spans="4:16">
      <c r="M47" s="5"/>
      <c r="N47" s="5"/>
      <c r="O47" s="5"/>
      <c r="P47" s="5"/>
    </row>
    <row r="48" spans="4:16">
      <c r="M48" s="5"/>
      <c r="N48" s="5"/>
      <c r="O48" s="5"/>
      <c r="P48" s="5"/>
    </row>
    <row r="49" spans="13:16">
      <c r="M49" s="5"/>
      <c r="N49" s="5"/>
      <c r="O49" s="5"/>
      <c r="P49" s="5"/>
    </row>
    <row r="50" spans="13:16">
      <c r="M50" s="5"/>
      <c r="N50" s="5"/>
      <c r="O50" s="5"/>
      <c r="P50" s="5"/>
    </row>
    <row r="51" spans="13:16">
      <c r="M51" s="5"/>
      <c r="N51" s="5"/>
      <c r="O51" s="5"/>
      <c r="P51" s="5"/>
    </row>
    <row r="52" spans="13:16">
      <c r="P52" s="5"/>
    </row>
    <row r="53" spans="13:16">
      <c r="P53" s="5"/>
    </row>
    <row r="54" spans="13:16">
      <c r="P54" s="5"/>
    </row>
    <row r="55" spans="13:16">
      <c r="P55" s="5"/>
    </row>
    <row r="56" spans="13:16">
      <c r="P56" s="5"/>
    </row>
    <row r="57" spans="13:16">
      <c r="P57" s="5"/>
    </row>
    <row r="58" spans="13:16">
      <c r="P58" s="5"/>
    </row>
    <row r="59" spans="13:16">
      <c r="P59" s="5"/>
    </row>
    <row r="60" spans="13:16">
      <c r="P60" s="5"/>
    </row>
    <row r="61" spans="13:16">
      <c r="M61" s="5"/>
      <c r="N61" s="5"/>
      <c r="O61" s="5"/>
      <c r="P61" s="5"/>
    </row>
    <row r="62" spans="13:16">
      <c r="M62" s="5"/>
      <c r="N62" s="5"/>
      <c r="O62" s="5"/>
      <c r="P62" s="5"/>
    </row>
    <row r="63" spans="13:16">
      <c r="M63" s="5"/>
      <c r="N63" s="5"/>
      <c r="O63" s="5"/>
      <c r="P63" s="5"/>
    </row>
    <row r="64" spans="13:16">
      <c r="M64" s="5"/>
      <c r="N64" s="5"/>
      <c r="O64" s="5"/>
      <c r="P64" s="5"/>
    </row>
    <row r="65" spans="13:16">
      <c r="M65" s="5"/>
      <c r="N65" s="5"/>
      <c r="O65" s="5"/>
      <c r="P65" s="5"/>
    </row>
    <row r="66" spans="13:16">
      <c r="M66" s="5"/>
      <c r="N66" s="5"/>
      <c r="O66" s="5"/>
      <c r="P66" s="5"/>
    </row>
    <row r="67" spans="13:16">
      <c r="M67" s="5"/>
      <c r="N67" s="5"/>
      <c r="O67" s="5"/>
      <c r="P67" s="5"/>
    </row>
    <row r="68" spans="13:16">
      <c r="M68" s="5"/>
      <c r="N68" s="5"/>
      <c r="O68" s="5"/>
      <c r="P68" s="5"/>
    </row>
    <row r="69" spans="13:16">
      <c r="M69" s="5"/>
      <c r="N69" s="5"/>
      <c r="O69" s="5"/>
      <c r="P69" s="5"/>
    </row>
    <row r="70" spans="13:16">
      <c r="M70" s="5"/>
      <c r="N70" s="5"/>
      <c r="O70" s="5"/>
      <c r="P70" s="5"/>
    </row>
    <row r="71" spans="13:16">
      <c r="M71" s="5"/>
      <c r="N71" s="5"/>
      <c r="O71" s="5"/>
      <c r="P71" s="5"/>
    </row>
    <row r="72" spans="13:16">
      <c r="M72" s="5"/>
      <c r="N72" s="5"/>
      <c r="O72" s="5"/>
      <c r="P72" s="5"/>
    </row>
    <row r="73" spans="13:16">
      <c r="M73" s="5"/>
      <c r="N73" s="5"/>
      <c r="O73" s="5"/>
      <c r="P73" s="5"/>
    </row>
    <row r="74" spans="13:16">
      <c r="M74" s="5"/>
      <c r="N74" s="5"/>
      <c r="O74" s="5"/>
      <c r="P74" s="5"/>
    </row>
    <row r="75" spans="13:16">
      <c r="M75" s="5"/>
      <c r="N75" s="5"/>
      <c r="O75" s="5"/>
      <c r="P75" s="5"/>
    </row>
    <row r="76" spans="13:16">
      <c r="M76" s="5"/>
      <c r="N76" s="5"/>
      <c r="O76" s="5"/>
      <c r="P76" s="5"/>
    </row>
    <row r="77" spans="13:16">
      <c r="M77" s="5"/>
      <c r="N77" s="5"/>
      <c r="O77" s="5"/>
      <c r="P77" s="5"/>
    </row>
    <row r="78" spans="13:16">
      <c r="M78" s="5"/>
      <c r="N78" s="5"/>
      <c r="O78" s="5"/>
      <c r="P78" s="5"/>
    </row>
    <row r="79" spans="13:16">
      <c r="M79" s="5"/>
      <c r="N79" s="5"/>
      <c r="O79" s="5"/>
      <c r="P79" s="5"/>
    </row>
    <row r="80" spans="13:16">
      <c r="M80" s="5"/>
      <c r="N80" s="5"/>
      <c r="O80" s="5"/>
      <c r="P80" s="5"/>
    </row>
    <row r="81" spans="13:16">
      <c r="M81" s="5"/>
      <c r="N81" s="5"/>
      <c r="O81" s="5"/>
      <c r="P81" s="5"/>
    </row>
    <row r="82" spans="13:16">
      <c r="M82" s="5"/>
      <c r="N82" s="5"/>
      <c r="O82" s="5"/>
      <c r="P82" s="5"/>
    </row>
    <row r="83" spans="13:16">
      <c r="M83" s="5"/>
      <c r="N83" s="5"/>
      <c r="O83" s="5"/>
      <c r="P83" s="5"/>
    </row>
    <row r="84" spans="13:16">
      <c r="M84" s="5"/>
      <c r="N84" s="5"/>
      <c r="O84" s="5"/>
      <c r="P84" s="5"/>
    </row>
    <row r="85" spans="13:16">
      <c r="M85" s="5"/>
      <c r="N85" s="5"/>
      <c r="O85" s="5"/>
      <c r="P85" s="5"/>
    </row>
    <row r="86" spans="13:16">
      <c r="M86" s="5"/>
      <c r="N86" s="5"/>
      <c r="O86" s="5"/>
      <c r="P86" s="5"/>
    </row>
    <row r="87" spans="13:16">
      <c r="M87" s="5"/>
      <c r="N87" s="5"/>
      <c r="O87" s="5"/>
      <c r="P87" s="5"/>
    </row>
    <row r="88" spans="13:16">
      <c r="M88" s="5"/>
      <c r="N88" s="5"/>
      <c r="O88" s="5"/>
      <c r="P88" s="5"/>
    </row>
    <row r="89" spans="13:16">
      <c r="M89" s="5"/>
      <c r="N89" s="5"/>
      <c r="O89" s="5"/>
      <c r="P89" s="5"/>
    </row>
    <row r="90" spans="13:16">
      <c r="M90" s="5"/>
      <c r="N90" s="5"/>
      <c r="O90" s="5"/>
      <c r="P90" s="5"/>
    </row>
    <row r="91" spans="13:16">
      <c r="M91" s="5"/>
      <c r="N91" s="5"/>
      <c r="O91" s="5"/>
      <c r="P91" s="5"/>
    </row>
    <row r="92" spans="13:16">
      <c r="M92" s="5"/>
      <c r="N92" s="5"/>
      <c r="O92" s="5"/>
      <c r="P92" s="5"/>
    </row>
    <row r="93" spans="13:16">
      <c r="M93" s="5"/>
      <c r="N93" s="5"/>
      <c r="O93" s="5"/>
      <c r="P93" s="5"/>
    </row>
    <row r="94" spans="13:16">
      <c r="M94" s="5"/>
      <c r="N94" s="5"/>
      <c r="O94" s="5"/>
      <c r="P94" s="5"/>
    </row>
    <row r="95" spans="13:16">
      <c r="M95" s="5"/>
      <c r="N95" s="5"/>
      <c r="O95" s="5"/>
      <c r="P95" s="5"/>
    </row>
    <row r="96" spans="13:16">
      <c r="M96" s="5"/>
      <c r="N96" s="5"/>
      <c r="O96" s="5"/>
      <c r="P96" s="5"/>
    </row>
    <row r="97" spans="13:16">
      <c r="M97" s="5"/>
      <c r="N97" s="5"/>
      <c r="O97" s="5"/>
      <c r="P97" s="5"/>
    </row>
    <row r="98" spans="13:16">
      <c r="M98" s="5"/>
      <c r="N98" s="5"/>
      <c r="O98" s="5"/>
      <c r="P98" s="5"/>
    </row>
    <row r="99" spans="13:16">
      <c r="M99" s="5"/>
      <c r="N99" s="5"/>
      <c r="O99" s="5"/>
      <c r="P99" s="5"/>
    </row>
    <row r="100" spans="13:16">
      <c r="M100" s="5"/>
      <c r="N100" s="5"/>
      <c r="O100" s="5"/>
      <c r="P100" s="5"/>
    </row>
    <row r="101" spans="13:16">
      <c r="M101" s="5"/>
      <c r="N101" s="5"/>
      <c r="O101" s="5"/>
      <c r="P101" s="5"/>
    </row>
    <row r="102" spans="13:16">
      <c r="M102" s="5"/>
      <c r="N102" s="5"/>
      <c r="O102" s="5"/>
      <c r="P102" s="5"/>
    </row>
    <row r="103" spans="13:16">
      <c r="M103" s="5"/>
      <c r="N103" s="5"/>
      <c r="O103" s="5"/>
      <c r="P103" s="5"/>
    </row>
    <row r="104" spans="13:16">
      <c r="M104" s="5"/>
      <c r="N104" s="5"/>
      <c r="O104" s="5"/>
      <c r="P104" s="5"/>
    </row>
    <row r="105" spans="13:16">
      <c r="M105" s="5"/>
      <c r="N105" s="5"/>
      <c r="O105" s="5"/>
      <c r="P105" s="5"/>
    </row>
    <row r="106" spans="13:16">
      <c r="M106" s="5"/>
      <c r="N106" s="5"/>
      <c r="O106" s="5"/>
      <c r="P106" s="5"/>
    </row>
    <row r="107" spans="13:16">
      <c r="M107" s="5"/>
      <c r="N107" s="5"/>
      <c r="O107" s="5"/>
      <c r="P107" s="5"/>
    </row>
    <row r="108" spans="13:16">
      <c r="M108" s="5"/>
      <c r="N108" s="5"/>
      <c r="O108" s="5"/>
      <c r="P108" s="5"/>
    </row>
    <row r="109" spans="13:16">
      <c r="M109" s="5"/>
      <c r="N109" s="5"/>
      <c r="O109" s="5"/>
      <c r="P109" s="5"/>
    </row>
    <row r="110" spans="13:16">
      <c r="M110" s="5"/>
      <c r="N110" s="5"/>
      <c r="O110" s="5"/>
      <c r="P110" s="5"/>
    </row>
    <row r="111" spans="13:16">
      <c r="M111" s="5"/>
      <c r="N111" s="5"/>
      <c r="O111" s="5"/>
      <c r="P111" s="5"/>
    </row>
    <row r="112" spans="13:16">
      <c r="M112" s="5"/>
      <c r="N112" s="5"/>
      <c r="O112" s="5"/>
      <c r="P112" s="5"/>
    </row>
    <row r="113" spans="13:16">
      <c r="M113" s="5"/>
      <c r="N113" s="5"/>
      <c r="O113" s="5"/>
      <c r="P113" s="5"/>
    </row>
    <row r="114" spans="13:16">
      <c r="M114" s="5"/>
      <c r="N114" s="5"/>
      <c r="O114" s="5"/>
      <c r="P114" s="5"/>
    </row>
    <row r="115" spans="13:16">
      <c r="M115" s="5"/>
      <c r="N115" s="5"/>
      <c r="O115" s="5"/>
      <c r="P115" s="5"/>
    </row>
    <row r="116" spans="13:16">
      <c r="M116" s="5"/>
      <c r="N116" s="5"/>
      <c r="O116" s="5"/>
      <c r="P116" s="5"/>
    </row>
    <row r="117" spans="13:16">
      <c r="M117" s="5"/>
      <c r="N117" s="5"/>
      <c r="O117" s="5"/>
      <c r="P117" s="5"/>
    </row>
    <row r="118" spans="13:16">
      <c r="M118" s="5"/>
      <c r="N118" s="5"/>
      <c r="O118" s="5"/>
      <c r="P118" s="5"/>
    </row>
    <row r="119" spans="13:16">
      <c r="M119" s="5"/>
      <c r="N119" s="5"/>
      <c r="O119" s="5"/>
      <c r="P119" s="5"/>
    </row>
    <row r="120" spans="13:16">
      <c r="M120" s="5"/>
      <c r="N120" s="5"/>
      <c r="O120" s="5"/>
      <c r="P120" s="5"/>
    </row>
    <row r="121" spans="13:16">
      <c r="M121" s="5"/>
      <c r="N121" s="5"/>
      <c r="O121" s="5"/>
      <c r="P121" s="5"/>
    </row>
    <row r="122" spans="13:16">
      <c r="M122" s="5"/>
      <c r="N122" s="5"/>
      <c r="O122" s="5"/>
      <c r="P122" s="5"/>
    </row>
    <row r="123" spans="13:16">
      <c r="M123" s="5"/>
      <c r="N123" s="5"/>
      <c r="O123" s="5"/>
      <c r="P123" s="5"/>
    </row>
    <row r="124" spans="13:16">
      <c r="M124" s="5"/>
      <c r="N124" s="5"/>
      <c r="O124" s="5"/>
      <c r="P124" s="5"/>
    </row>
    <row r="125" spans="13:16">
      <c r="M125" s="5"/>
      <c r="N125" s="5"/>
      <c r="O125" s="5"/>
      <c r="P125" s="5"/>
    </row>
    <row r="126" spans="13:16">
      <c r="M126" s="5"/>
      <c r="N126" s="5"/>
      <c r="O126" s="5"/>
      <c r="P126" s="5"/>
    </row>
    <row r="127" spans="13:16">
      <c r="M127" s="5"/>
      <c r="N127" s="5"/>
      <c r="O127" s="5"/>
      <c r="P127" s="5"/>
    </row>
    <row r="128" spans="13:16">
      <c r="M128" s="5"/>
      <c r="N128" s="5"/>
      <c r="O128" s="5"/>
      <c r="P128" s="5"/>
    </row>
    <row r="129" spans="13:16">
      <c r="M129" s="5"/>
      <c r="N129" s="5"/>
      <c r="O129" s="5"/>
      <c r="P129" s="5"/>
    </row>
    <row r="130" spans="13:16">
      <c r="M130" s="5"/>
      <c r="N130" s="5"/>
      <c r="O130" s="5"/>
      <c r="P130" s="5"/>
    </row>
    <row r="131" spans="13:16">
      <c r="M131" s="5"/>
      <c r="N131" s="5"/>
      <c r="O131" s="5"/>
      <c r="P131" s="5"/>
    </row>
    <row r="132" spans="13:16">
      <c r="M132" s="5"/>
      <c r="N132" s="5"/>
      <c r="O132" s="5"/>
      <c r="P132" s="5"/>
    </row>
    <row r="133" spans="13:16">
      <c r="M133" s="5"/>
      <c r="N133" s="5"/>
      <c r="O133" s="5"/>
      <c r="P133" s="5"/>
    </row>
    <row r="134" spans="13:16">
      <c r="M134" s="5"/>
      <c r="N134" s="5"/>
      <c r="O134" s="5"/>
      <c r="P134" s="5"/>
    </row>
    <row r="135" spans="13:16">
      <c r="M135" s="5"/>
      <c r="N135" s="5"/>
      <c r="O135" s="5"/>
      <c r="P135" s="5"/>
    </row>
    <row r="136" spans="13:16">
      <c r="M136" s="5"/>
      <c r="N136" s="5"/>
      <c r="O136" s="5"/>
      <c r="P136" s="5"/>
    </row>
    <row r="137" spans="13:16">
      <c r="M137" s="5"/>
      <c r="N137" s="5"/>
      <c r="O137" s="5"/>
      <c r="P137" s="5"/>
    </row>
    <row r="138" spans="13:16">
      <c r="M138" s="5"/>
      <c r="N138" s="5"/>
      <c r="O138" s="5"/>
      <c r="P138" s="5"/>
    </row>
    <row r="139" spans="13:16">
      <c r="M139" s="5"/>
      <c r="N139" s="5"/>
      <c r="O139" s="5"/>
      <c r="P139" s="5"/>
    </row>
    <row r="140" spans="13:16">
      <c r="M140" s="5"/>
      <c r="N140" s="5"/>
      <c r="O140" s="5"/>
      <c r="P140" s="5"/>
    </row>
    <row r="141" spans="13:16">
      <c r="M141" s="5"/>
      <c r="N141" s="5"/>
      <c r="O141" s="5"/>
      <c r="P141" s="5"/>
    </row>
    <row r="142" spans="13:16">
      <c r="M142" s="5"/>
      <c r="N142" s="5"/>
      <c r="O142" s="5"/>
      <c r="P142" s="5"/>
    </row>
    <row r="143" spans="13:16">
      <c r="M143" s="5"/>
      <c r="N143" s="5"/>
      <c r="O143" s="5"/>
      <c r="P143" s="5"/>
    </row>
    <row r="144" spans="13:16">
      <c r="M144" s="5"/>
      <c r="N144" s="5"/>
      <c r="O144" s="5"/>
      <c r="P144" s="5"/>
    </row>
    <row r="145" spans="13:16">
      <c r="M145" s="5"/>
      <c r="N145" s="5"/>
      <c r="O145" s="5"/>
      <c r="P145" s="5"/>
    </row>
    <row r="146" spans="13:16">
      <c r="M146" s="5"/>
      <c r="N146" s="5"/>
      <c r="O146" s="5"/>
      <c r="P146" s="5"/>
    </row>
    <row r="147" spans="13:16">
      <c r="M147" s="5"/>
      <c r="N147" s="5"/>
      <c r="O147" s="5"/>
      <c r="P147" s="5"/>
    </row>
    <row r="148" spans="13:16">
      <c r="M148" s="5"/>
      <c r="N148" s="5"/>
      <c r="O148" s="5"/>
      <c r="P148" s="5"/>
    </row>
    <row r="149" spans="13:16">
      <c r="M149" s="5"/>
      <c r="N149" s="5"/>
      <c r="O149" s="5"/>
      <c r="P149" s="5"/>
    </row>
    <row r="150" spans="13:16">
      <c r="M150" s="5"/>
      <c r="N150" s="5"/>
      <c r="O150" s="5"/>
      <c r="P150" s="5"/>
    </row>
    <row r="151" spans="13:16">
      <c r="M151" s="5"/>
      <c r="N151" s="5"/>
      <c r="O151" s="5"/>
      <c r="P151" s="5"/>
    </row>
    <row r="152" spans="13:16">
      <c r="M152" s="5"/>
      <c r="N152" s="5"/>
      <c r="O152" s="5"/>
      <c r="P152" s="5"/>
    </row>
    <row r="153" spans="13:16">
      <c r="M153" s="5"/>
      <c r="N153" s="5"/>
      <c r="O153" s="5"/>
      <c r="P153" s="5"/>
    </row>
    <row r="154" spans="13:16">
      <c r="M154" s="5"/>
      <c r="N154" s="5"/>
      <c r="O154" s="5"/>
      <c r="P154" s="5"/>
    </row>
    <row r="155" spans="13:16">
      <c r="M155" s="5"/>
      <c r="N155" s="5"/>
      <c r="O155" s="5"/>
      <c r="P155" s="5"/>
    </row>
    <row r="156" spans="13:16">
      <c r="M156" s="5"/>
      <c r="N156" s="5"/>
      <c r="O156" s="5"/>
      <c r="P156" s="5"/>
    </row>
    <row r="157" spans="13:16">
      <c r="M157" s="5"/>
      <c r="N157" s="5"/>
      <c r="O157" s="5"/>
      <c r="P157" s="5"/>
    </row>
    <row r="158" spans="13:16">
      <c r="M158" s="5"/>
      <c r="N158" s="5"/>
      <c r="O158" s="5"/>
      <c r="P158" s="5"/>
    </row>
    <row r="159" spans="13:16">
      <c r="M159" s="5"/>
      <c r="N159" s="5"/>
      <c r="O159" s="5"/>
      <c r="P159" s="5"/>
    </row>
    <row r="160" spans="13:16">
      <c r="M160" s="5"/>
      <c r="N160" s="5"/>
      <c r="O160" s="5"/>
      <c r="P160" s="5"/>
    </row>
    <row r="161" spans="13:16">
      <c r="M161" s="5"/>
      <c r="N161" s="5"/>
      <c r="O161" s="5"/>
      <c r="P161" s="5"/>
    </row>
    <row r="162" spans="13:16">
      <c r="M162" s="5"/>
      <c r="N162" s="5"/>
      <c r="O162" s="5"/>
      <c r="P162" s="5"/>
    </row>
    <row r="163" spans="13:16">
      <c r="M163" s="5"/>
      <c r="N163" s="5"/>
      <c r="O163" s="5"/>
      <c r="P163" s="5"/>
    </row>
    <row r="164" spans="13:16">
      <c r="M164" s="5"/>
      <c r="N164" s="5"/>
      <c r="O164" s="5"/>
      <c r="P164" s="5"/>
    </row>
    <row r="165" spans="13:16">
      <c r="M165" s="5"/>
      <c r="N165" s="5"/>
      <c r="O165" s="5"/>
      <c r="P165" s="5"/>
    </row>
    <row r="166" spans="13:16">
      <c r="M166" s="5"/>
      <c r="N166" s="5"/>
      <c r="O166" s="5"/>
      <c r="P166" s="5"/>
    </row>
    <row r="167" spans="13:16">
      <c r="M167" s="5"/>
      <c r="N167" s="5"/>
      <c r="O167" s="5"/>
      <c r="P167" s="5"/>
    </row>
    <row r="168" spans="13:16">
      <c r="M168" s="5"/>
      <c r="N168" s="5"/>
      <c r="O168" s="5"/>
      <c r="P168" s="5"/>
    </row>
    <row r="169" spans="13:16">
      <c r="M169" s="5"/>
      <c r="N169" s="5"/>
      <c r="O169" s="5"/>
      <c r="P169" s="5"/>
    </row>
    <row r="170" spans="13:16">
      <c r="M170" s="5"/>
      <c r="N170" s="5"/>
      <c r="O170" s="5"/>
      <c r="P170" s="5"/>
    </row>
    <row r="171" spans="13:16">
      <c r="M171" s="5"/>
      <c r="N171" s="5"/>
      <c r="O171" s="5"/>
      <c r="P171" s="5"/>
    </row>
    <row r="172" spans="13:16">
      <c r="M172" s="5"/>
      <c r="N172" s="5"/>
      <c r="O172" s="5"/>
      <c r="P172" s="5"/>
    </row>
    <row r="173" spans="13:16">
      <c r="M173" s="5"/>
      <c r="N173" s="5"/>
      <c r="O173" s="5"/>
      <c r="P173" s="5"/>
    </row>
    <row r="174" spans="13:16">
      <c r="M174" s="5"/>
      <c r="N174" s="5"/>
      <c r="O174" s="5"/>
      <c r="P174" s="5"/>
    </row>
    <row r="175" spans="13:16">
      <c r="M175" s="5"/>
      <c r="N175" s="5"/>
      <c r="O175" s="5"/>
      <c r="P175" s="5"/>
    </row>
    <row r="176" spans="13:16">
      <c r="M176" s="5"/>
      <c r="N176" s="5"/>
      <c r="O176" s="5"/>
      <c r="P176" s="5"/>
    </row>
    <row r="177" spans="13:16">
      <c r="M177" s="5"/>
      <c r="N177" s="5"/>
      <c r="O177" s="5"/>
      <c r="P177" s="5"/>
    </row>
    <row r="178" spans="13:16">
      <c r="M178" s="5"/>
      <c r="N178" s="5"/>
      <c r="O178" s="5"/>
      <c r="P178" s="5"/>
    </row>
    <row r="179" spans="13:16">
      <c r="M179" s="5"/>
      <c r="N179" s="5"/>
      <c r="O179" s="5"/>
      <c r="P179" s="5"/>
    </row>
    <row r="180" spans="13:16">
      <c r="M180" s="5"/>
      <c r="N180" s="5"/>
      <c r="O180" s="5"/>
      <c r="P180" s="5"/>
    </row>
    <row r="181" spans="13:16">
      <c r="M181" s="5"/>
      <c r="N181" s="5"/>
      <c r="O181" s="5"/>
      <c r="P181" s="5"/>
    </row>
    <row r="182" spans="13:16">
      <c r="M182" s="5"/>
      <c r="N182" s="5"/>
      <c r="O182" s="5"/>
      <c r="P182" s="5"/>
    </row>
    <row r="183" spans="13:16">
      <c r="M183" s="5"/>
      <c r="N183" s="5"/>
      <c r="O183" s="5"/>
      <c r="P183" s="5"/>
    </row>
    <row r="184" spans="13:16">
      <c r="M184" s="5"/>
      <c r="N184" s="5"/>
      <c r="O184" s="5"/>
      <c r="P184" s="5"/>
    </row>
    <row r="185" spans="13:16">
      <c r="M185" s="5"/>
      <c r="N185" s="5"/>
      <c r="O185" s="5"/>
      <c r="P185" s="5"/>
    </row>
    <row r="186" spans="13:16">
      <c r="M186" s="5"/>
      <c r="N186" s="5"/>
      <c r="O186" s="5"/>
      <c r="P186" s="5"/>
    </row>
    <row r="187" spans="13:16">
      <c r="M187" s="5"/>
      <c r="N187" s="5"/>
      <c r="O187" s="5"/>
      <c r="P187" s="5"/>
    </row>
    <row r="188" spans="13:16">
      <c r="M188" s="5"/>
      <c r="N188" s="5"/>
      <c r="O188" s="5"/>
      <c r="P188" s="5"/>
    </row>
    <row r="189" spans="13:16">
      <c r="M189" s="5"/>
      <c r="N189" s="5"/>
      <c r="O189" s="5"/>
      <c r="P189" s="5"/>
    </row>
    <row r="190" spans="13:16">
      <c r="M190" s="5"/>
      <c r="N190" s="5"/>
      <c r="O190" s="5"/>
      <c r="P190" s="5"/>
    </row>
    <row r="191" spans="13:16">
      <c r="M191" s="5"/>
      <c r="N191" s="5"/>
      <c r="O191" s="5"/>
      <c r="P191" s="5"/>
    </row>
    <row r="192" spans="13:16">
      <c r="M192" s="5"/>
      <c r="N192" s="5"/>
      <c r="O192" s="5"/>
      <c r="P192" s="5"/>
    </row>
    <row r="193" spans="13:16">
      <c r="M193" s="5"/>
      <c r="N193" s="5"/>
      <c r="O193" s="5"/>
      <c r="P193" s="5"/>
    </row>
    <row r="194" spans="13:16">
      <c r="M194" s="5"/>
      <c r="N194" s="5"/>
      <c r="O194" s="5"/>
      <c r="P194" s="5"/>
    </row>
    <row r="195" spans="13:16">
      <c r="M195" s="5"/>
      <c r="N195" s="5"/>
      <c r="O195" s="5"/>
      <c r="P195" s="5"/>
    </row>
    <row r="196" spans="13:16">
      <c r="M196" s="5"/>
      <c r="N196" s="5"/>
      <c r="O196" s="5"/>
      <c r="P196" s="5"/>
    </row>
    <row r="197" spans="13:16">
      <c r="M197" s="5"/>
      <c r="N197" s="5"/>
      <c r="O197" s="5"/>
      <c r="P197" s="5"/>
    </row>
    <row r="198" spans="13:16">
      <c r="M198" s="5"/>
      <c r="N198" s="5"/>
      <c r="O198" s="5"/>
      <c r="P198" s="5"/>
    </row>
  </sheetData>
  <customSheetViews>
    <customSheetView guid="{F0335B52-931C-4173-85AE-87F3D6604B59}" showPageBreaks="1" showRuler="0" topLeftCell="A37">
      <selection activeCell="D36" sqref="D36"/>
      <pageMargins left="0.7" right="0.7" top="0.78740157499999996" bottom="0.78740157499999996" header="0.3" footer="0.3"/>
      <headerFooter alignWithMargins="0"/>
    </customSheetView>
    <customSheetView guid="{A4328FE7-0B36-4A96-9E82-0C2C10ECE34E}" fitToPage="1" showRuler="0" topLeftCell="A67">
      <selection activeCell="G76" sqref="G76"/>
      <pageMargins left="0.7" right="0.7" top="0.78740157499999996" bottom="0.78740157499999996" header="0.3" footer="0.3"/>
      <headerFooter alignWithMargins="0"/>
    </customSheetView>
    <customSheetView guid="{09D980A6-7F22-44D6-B957-3B1FFC43B461}" scale="85" fitToPage="1" showRuler="0" topLeftCell="A37">
      <selection activeCell="D29" sqref="D29"/>
      <pageMargins left="0.7" right="0.7" top="0.78740157499999996" bottom="0.78740157499999996" header="0.3" footer="0.3"/>
      <headerFooter alignWithMargins="0"/>
    </customSheetView>
    <customSheetView guid="{34161360-80E4-4153-B1A5-19E7BBEDD5ED}" scale="95" fitToPage="1" showRuler="0" topLeftCell="A46">
      <selection activeCell="D71" sqref="D71:D80"/>
      <pageMargins left="0.7" right="0.7" top="0.78740157499999996" bottom="0.78740157499999996" header="0.3" footer="0.3"/>
      <headerFooter alignWithMargins="0"/>
    </customSheetView>
    <customSheetView guid="{F90AD2DC-6F63-4FE7-9F4E-99C162A8727E}" fitToPage="1" showRuler="0">
      <selection activeCell="E85" sqref="E85"/>
      <pageMargins left="0.7" right="0.7" top="0.78740157499999996" bottom="0.78740157499999996" header="0.3" footer="0.3"/>
      <headerFooter alignWithMargins="0"/>
    </customSheetView>
    <customSheetView guid="{A8A9853C-301B-405A-92F6-9DCC8EB91B52}" fitToPage="1" showRuler="0">
      <selection activeCell="D34" sqref="D34"/>
      <pageMargins left="0.7" right="0.7" top="0.78740157499999996" bottom="0.78740157499999996" header="0.3" footer="0.3"/>
      <headerFooter alignWithMargins="0"/>
    </customSheetView>
    <customSheetView guid="{8144D8E7-8996-490F-8ACB-C7957A150DAC}" fitToPage="1" showRuler="0">
      <selection activeCell="E85" sqref="E85"/>
      <pageMargins left="0.7" right="0.7" top="0.78740157499999996" bottom="0.78740157499999996" header="0.3" footer="0.3"/>
      <headerFooter alignWithMargins="0"/>
    </customSheetView>
    <customSheetView guid="{4221DF2B-D9E6-40BE-9C37-8B5A92E46F7B}" scale="85" showPageBreaks="1" fitToPage="1" showRuler="0" topLeftCell="A37">
      <selection activeCell="A87" sqref="A87:A92"/>
      <pageMargins left="0.7" right="0.7" top="0.78740157499999996" bottom="0.78740157499999996" header="0.3" footer="0.3"/>
      <headerFooter alignWithMargins="0"/>
    </customSheetView>
    <customSheetView guid="{595D07C0-E761-11DC-9357-001B6391840E}" scale="95" fitToPage="1" topLeftCell="A46">
      <selection activeCell="D71" sqref="D71:D80"/>
      <pageMargins left="0.7" right="0.7" top="0.78740157499999996" bottom="0.78740157499999996" header="0.3" footer="0.3"/>
      <headerFooter alignWithMargins="0"/>
    </customSheetView>
  </customSheetViews>
  <mergeCells count="1">
    <mergeCell ref="A16:Q16"/>
  </mergeCells>
  <phoneticPr fontId="14" type="noConversion"/>
  <conditionalFormatting sqref="G5:G8">
    <cfRule type="cellIs" dxfId="3439" priority="1" stopIfTrue="1" operator="equal">
      <formula>"-"</formula>
    </cfRule>
  </conditionalFormatting>
  <conditionalFormatting sqref="F39:G39 J39:L39">
    <cfRule type="cellIs" dxfId="3438" priority="318" operator="equal">
      <formula>"-"</formula>
    </cfRule>
  </conditionalFormatting>
  <conditionalFormatting sqref="J39:K39">
    <cfRule type="cellIs" dxfId="3437" priority="317" operator="equal">
      <formula>"-"</formula>
    </cfRule>
  </conditionalFormatting>
  <conditionalFormatting sqref="F38:L38">
    <cfRule type="cellIs" dxfId="3436" priority="315" stopIfTrue="1" operator="equal">
      <formula>"-"</formula>
    </cfRule>
    <cfRule type="containsText" dxfId="3435" priority="316" stopIfTrue="1" operator="containsText" text="leer">
      <formula>NOT(ISERROR(SEARCH("leer",F38)))</formula>
    </cfRule>
  </conditionalFormatting>
  <conditionalFormatting sqref="F38:L38">
    <cfRule type="cellIs" dxfId="3434" priority="313" stopIfTrue="1" operator="equal">
      <formula>"-"</formula>
    </cfRule>
    <cfRule type="containsText" dxfId="3433" priority="314" stopIfTrue="1" operator="containsText" text="leer">
      <formula>NOT(ISERROR(SEARCH("leer",F38)))</formula>
    </cfRule>
  </conditionalFormatting>
  <conditionalFormatting sqref="F37:L37">
    <cfRule type="cellIs" dxfId="3432" priority="311" stopIfTrue="1" operator="equal">
      <formula>"-"</formula>
    </cfRule>
    <cfRule type="containsText" dxfId="3431" priority="312" stopIfTrue="1" operator="containsText" text="leer">
      <formula>NOT(ISERROR(SEARCH("leer",F37)))</formula>
    </cfRule>
  </conditionalFormatting>
  <conditionalFormatting sqref="F37:L37">
    <cfRule type="cellIs" dxfId="3430" priority="309" stopIfTrue="1" operator="equal">
      <formula>"-"</formula>
    </cfRule>
    <cfRule type="containsText" dxfId="3429" priority="310" stopIfTrue="1" operator="containsText" text="leer">
      <formula>NOT(ISERROR(SEARCH("leer",F37)))</formula>
    </cfRule>
  </conditionalFormatting>
  <conditionalFormatting sqref="F37:L37">
    <cfRule type="cellIs" dxfId="3428" priority="307" stopIfTrue="1" operator="equal">
      <formula>"-"</formula>
    </cfRule>
    <cfRule type="containsText" dxfId="3427" priority="308" stopIfTrue="1" operator="containsText" text="leer">
      <formula>NOT(ISERROR(SEARCH("leer",F37)))</formula>
    </cfRule>
  </conditionalFormatting>
  <conditionalFormatting sqref="F37:L37">
    <cfRule type="cellIs" dxfId="3426" priority="305" stopIfTrue="1" operator="equal">
      <formula>"-"</formula>
    </cfRule>
    <cfRule type="containsText" dxfId="3425" priority="306" stopIfTrue="1" operator="containsText" text="leer">
      <formula>NOT(ISERROR(SEARCH("leer",F37)))</formula>
    </cfRule>
  </conditionalFormatting>
  <conditionalFormatting sqref="F37:L37">
    <cfRule type="cellIs" dxfId="3424" priority="303" stopIfTrue="1" operator="equal">
      <formula>"-"</formula>
    </cfRule>
    <cfRule type="containsText" dxfId="3423" priority="304" stopIfTrue="1" operator="containsText" text="leer">
      <formula>NOT(ISERROR(SEARCH("leer",F37)))</formula>
    </cfRule>
  </conditionalFormatting>
  <conditionalFormatting sqref="F37:L37">
    <cfRule type="cellIs" dxfId="3422" priority="301" stopIfTrue="1" operator="equal">
      <formula>"-"</formula>
    </cfRule>
    <cfRule type="containsText" dxfId="3421" priority="302" stopIfTrue="1" operator="containsText" text="leer">
      <formula>NOT(ISERROR(SEARCH("leer",F37)))</formula>
    </cfRule>
  </conditionalFormatting>
  <conditionalFormatting sqref="F37:L37">
    <cfRule type="cellIs" dxfId="3420" priority="299" stopIfTrue="1" operator="equal">
      <formula>"-"</formula>
    </cfRule>
    <cfRule type="containsText" dxfId="3419" priority="300" stopIfTrue="1" operator="containsText" text="leer">
      <formula>NOT(ISERROR(SEARCH("leer",F37)))</formula>
    </cfRule>
  </conditionalFormatting>
  <conditionalFormatting sqref="J37:K37">
    <cfRule type="cellIs" dxfId="3418" priority="297" stopIfTrue="1" operator="equal">
      <formula>"-"</formula>
    </cfRule>
    <cfRule type="containsText" dxfId="3417" priority="298" stopIfTrue="1" operator="containsText" text="leer">
      <formula>NOT(ISERROR(SEARCH("leer",J37)))</formula>
    </cfRule>
  </conditionalFormatting>
  <conditionalFormatting sqref="J37:K37">
    <cfRule type="cellIs" dxfId="3416" priority="295" stopIfTrue="1" operator="equal">
      <formula>"-"</formula>
    </cfRule>
    <cfRule type="containsText" dxfId="3415" priority="296" stopIfTrue="1" operator="containsText" text="leer">
      <formula>NOT(ISERROR(SEARCH("leer",J37)))</formula>
    </cfRule>
  </conditionalFormatting>
  <conditionalFormatting sqref="J37:K37">
    <cfRule type="cellIs" dxfId="3414" priority="293" stopIfTrue="1" operator="equal">
      <formula>"-"</formula>
    </cfRule>
    <cfRule type="containsText" dxfId="3413" priority="294" stopIfTrue="1" operator="containsText" text="leer">
      <formula>NOT(ISERROR(SEARCH("leer",J37)))</formula>
    </cfRule>
  </conditionalFormatting>
  <conditionalFormatting sqref="J37:K37">
    <cfRule type="cellIs" dxfId="3412" priority="291" stopIfTrue="1" operator="equal">
      <formula>"-"</formula>
    </cfRule>
    <cfRule type="containsText" dxfId="3411" priority="292" stopIfTrue="1" operator="containsText" text="leer">
      <formula>NOT(ISERROR(SEARCH("leer",J37)))</formula>
    </cfRule>
  </conditionalFormatting>
  <conditionalFormatting sqref="J37:K37">
    <cfRule type="cellIs" dxfId="3410" priority="289" stopIfTrue="1" operator="equal">
      <formula>"-"</formula>
    </cfRule>
    <cfRule type="containsText" dxfId="3409" priority="290" stopIfTrue="1" operator="containsText" text="leer">
      <formula>NOT(ISERROR(SEARCH("leer",J37)))</formula>
    </cfRule>
  </conditionalFormatting>
  <conditionalFormatting sqref="J37:K37">
    <cfRule type="cellIs" dxfId="3408" priority="287" stopIfTrue="1" operator="equal">
      <formula>"-"</formula>
    </cfRule>
    <cfRule type="containsText" dxfId="3407" priority="288" stopIfTrue="1" operator="containsText" text="leer">
      <formula>NOT(ISERROR(SEARCH("leer",J37)))</formula>
    </cfRule>
  </conditionalFormatting>
  <conditionalFormatting sqref="J37:K37">
    <cfRule type="cellIs" dxfId="3406" priority="285" stopIfTrue="1" operator="equal">
      <formula>"-"</formula>
    </cfRule>
    <cfRule type="containsText" dxfId="3405" priority="286" stopIfTrue="1" operator="containsText" text="leer">
      <formula>NOT(ISERROR(SEARCH("leer",J37)))</formula>
    </cfRule>
  </conditionalFormatting>
  <conditionalFormatting sqref="J37">
    <cfRule type="cellIs" dxfId="3404" priority="283" stopIfTrue="1" operator="equal">
      <formula>"-"</formula>
    </cfRule>
    <cfRule type="containsText" dxfId="3403" priority="284" stopIfTrue="1" operator="containsText" text="leer">
      <formula>NOT(ISERROR(SEARCH("leer",J37)))</formula>
    </cfRule>
  </conditionalFormatting>
  <conditionalFormatting sqref="J37">
    <cfRule type="cellIs" dxfId="3402" priority="281" stopIfTrue="1" operator="equal">
      <formula>"-"</formula>
    </cfRule>
    <cfRule type="containsText" dxfId="3401" priority="282" stopIfTrue="1" operator="containsText" text="leer">
      <formula>NOT(ISERROR(SEARCH("leer",J37)))</formula>
    </cfRule>
  </conditionalFormatting>
  <conditionalFormatting sqref="F37:L37">
    <cfRule type="cellIs" dxfId="3400" priority="279" stopIfTrue="1" operator="equal">
      <formula>"-"</formula>
    </cfRule>
    <cfRule type="containsText" dxfId="3399" priority="280" stopIfTrue="1" operator="containsText" text="leer">
      <formula>NOT(ISERROR(SEARCH("leer",F37)))</formula>
    </cfRule>
  </conditionalFormatting>
  <conditionalFormatting sqref="F37:L37">
    <cfRule type="cellIs" dxfId="3398" priority="277" stopIfTrue="1" operator="equal">
      <formula>"-"</formula>
    </cfRule>
    <cfRule type="containsText" dxfId="3397" priority="278" stopIfTrue="1" operator="containsText" text="leer">
      <formula>NOT(ISERROR(SEARCH("leer",F37)))</formula>
    </cfRule>
  </conditionalFormatting>
  <conditionalFormatting sqref="F37:L37">
    <cfRule type="cellIs" dxfId="3396" priority="275" stopIfTrue="1" operator="equal">
      <formula>"-"</formula>
    </cfRule>
    <cfRule type="containsText" dxfId="3395" priority="276" stopIfTrue="1" operator="containsText" text="leer">
      <formula>NOT(ISERROR(SEARCH("leer",F37)))</formula>
    </cfRule>
  </conditionalFormatting>
  <conditionalFormatting sqref="F37:L37">
    <cfRule type="cellIs" dxfId="3394" priority="273" stopIfTrue="1" operator="equal">
      <formula>"-"</formula>
    </cfRule>
    <cfRule type="containsText" dxfId="3393" priority="274" stopIfTrue="1" operator="containsText" text="leer">
      <formula>NOT(ISERROR(SEARCH("leer",F37)))</formula>
    </cfRule>
  </conditionalFormatting>
  <conditionalFormatting sqref="F37:L37">
    <cfRule type="cellIs" dxfId="3392" priority="271" stopIfTrue="1" operator="equal">
      <formula>"-"</formula>
    </cfRule>
    <cfRule type="containsText" dxfId="3391" priority="272" stopIfTrue="1" operator="containsText" text="leer">
      <formula>NOT(ISERROR(SEARCH("leer",F37)))</formula>
    </cfRule>
  </conditionalFormatting>
  <conditionalFormatting sqref="F37:L37">
    <cfRule type="cellIs" dxfId="3390" priority="269" stopIfTrue="1" operator="equal">
      <formula>"-"</formula>
    </cfRule>
    <cfRule type="containsText" dxfId="3389" priority="270" stopIfTrue="1" operator="containsText" text="leer">
      <formula>NOT(ISERROR(SEARCH("leer",F37)))</formula>
    </cfRule>
  </conditionalFormatting>
  <conditionalFormatting sqref="F37:L37">
    <cfRule type="cellIs" dxfId="3388" priority="267" stopIfTrue="1" operator="equal">
      <formula>"-"</formula>
    </cfRule>
    <cfRule type="containsText" dxfId="3387" priority="268" stopIfTrue="1" operator="containsText" text="leer">
      <formula>NOT(ISERROR(SEARCH("leer",F37)))</formula>
    </cfRule>
  </conditionalFormatting>
  <conditionalFormatting sqref="J37:K37">
    <cfRule type="cellIs" dxfId="3386" priority="265" stopIfTrue="1" operator="equal">
      <formula>"-"</formula>
    </cfRule>
    <cfRule type="containsText" dxfId="3385" priority="266" stopIfTrue="1" operator="containsText" text="leer">
      <formula>NOT(ISERROR(SEARCH("leer",J37)))</formula>
    </cfRule>
  </conditionalFormatting>
  <conditionalFormatting sqref="J37:K37">
    <cfRule type="cellIs" dxfId="3384" priority="263" stopIfTrue="1" operator="equal">
      <formula>"-"</formula>
    </cfRule>
    <cfRule type="containsText" dxfId="3383" priority="264" stopIfTrue="1" operator="containsText" text="leer">
      <formula>NOT(ISERROR(SEARCH("leer",J37)))</formula>
    </cfRule>
  </conditionalFormatting>
  <conditionalFormatting sqref="J37:K37">
    <cfRule type="cellIs" dxfId="3382" priority="261" stopIfTrue="1" operator="equal">
      <formula>"-"</formula>
    </cfRule>
    <cfRule type="containsText" dxfId="3381" priority="262" stopIfTrue="1" operator="containsText" text="leer">
      <formula>NOT(ISERROR(SEARCH("leer",J37)))</formula>
    </cfRule>
  </conditionalFormatting>
  <conditionalFormatting sqref="J37:K37">
    <cfRule type="cellIs" dxfId="3380" priority="259" stopIfTrue="1" operator="equal">
      <formula>"-"</formula>
    </cfRule>
    <cfRule type="containsText" dxfId="3379" priority="260" stopIfTrue="1" operator="containsText" text="leer">
      <formula>NOT(ISERROR(SEARCH("leer",J37)))</formula>
    </cfRule>
  </conditionalFormatting>
  <conditionalFormatting sqref="J37:K37">
    <cfRule type="cellIs" dxfId="3378" priority="257" stopIfTrue="1" operator="equal">
      <formula>"-"</formula>
    </cfRule>
    <cfRule type="containsText" dxfId="3377" priority="258" stopIfTrue="1" operator="containsText" text="leer">
      <formula>NOT(ISERROR(SEARCH("leer",J37)))</formula>
    </cfRule>
  </conditionalFormatting>
  <conditionalFormatting sqref="J37:K37">
    <cfRule type="cellIs" dxfId="3376" priority="255" stopIfTrue="1" operator="equal">
      <formula>"-"</formula>
    </cfRule>
    <cfRule type="containsText" dxfId="3375" priority="256" stopIfTrue="1" operator="containsText" text="leer">
      <formula>NOT(ISERROR(SEARCH("leer",J37)))</formula>
    </cfRule>
  </conditionalFormatting>
  <conditionalFormatting sqref="J37:K37">
    <cfRule type="cellIs" dxfId="3374" priority="253" stopIfTrue="1" operator="equal">
      <formula>"-"</formula>
    </cfRule>
    <cfRule type="containsText" dxfId="3373" priority="254" stopIfTrue="1" operator="containsText" text="leer">
      <formula>NOT(ISERROR(SEARCH("leer",J37)))</formula>
    </cfRule>
  </conditionalFormatting>
  <conditionalFormatting sqref="J37">
    <cfRule type="cellIs" dxfId="3372" priority="251" stopIfTrue="1" operator="equal">
      <formula>"-"</formula>
    </cfRule>
    <cfRule type="containsText" dxfId="3371" priority="252" stopIfTrue="1" operator="containsText" text="leer">
      <formula>NOT(ISERROR(SEARCH("leer",J37)))</formula>
    </cfRule>
  </conditionalFormatting>
  <conditionalFormatting sqref="J37">
    <cfRule type="cellIs" dxfId="3370" priority="249" stopIfTrue="1" operator="equal">
      <formula>"-"</formula>
    </cfRule>
    <cfRule type="containsText" dxfId="3369" priority="250" stopIfTrue="1" operator="containsText" text="leer">
      <formula>NOT(ISERROR(SEARCH("leer",J37)))</formula>
    </cfRule>
  </conditionalFormatting>
  <conditionalFormatting sqref="H38">
    <cfRule type="cellIs" dxfId="3368" priority="247" stopIfTrue="1" operator="equal">
      <formula>"-"</formula>
    </cfRule>
    <cfRule type="containsText" dxfId="3367" priority="248" stopIfTrue="1" operator="containsText" text="leer">
      <formula>NOT(ISERROR(SEARCH("leer",H38)))</formula>
    </cfRule>
  </conditionalFormatting>
  <conditionalFormatting sqref="H38">
    <cfRule type="cellIs" dxfId="3366" priority="245" stopIfTrue="1" operator="equal">
      <formula>"-"</formula>
    </cfRule>
    <cfRule type="containsText" dxfId="3365" priority="246" stopIfTrue="1" operator="containsText" text="leer">
      <formula>NOT(ISERROR(SEARCH("leer",H38)))</formula>
    </cfRule>
  </conditionalFormatting>
  <conditionalFormatting sqref="H37">
    <cfRule type="cellIs" dxfId="3364" priority="243" stopIfTrue="1" operator="equal">
      <formula>"-"</formula>
    </cfRule>
    <cfRule type="containsText" dxfId="3363" priority="244" stopIfTrue="1" operator="containsText" text="leer">
      <formula>NOT(ISERROR(SEARCH("leer",H37)))</formula>
    </cfRule>
  </conditionalFormatting>
  <conditionalFormatting sqref="H37">
    <cfRule type="cellIs" dxfId="3362" priority="241" stopIfTrue="1" operator="equal">
      <formula>"-"</formula>
    </cfRule>
    <cfRule type="containsText" dxfId="3361" priority="242" stopIfTrue="1" operator="containsText" text="leer">
      <formula>NOT(ISERROR(SEARCH("leer",H37)))</formula>
    </cfRule>
  </conditionalFormatting>
  <conditionalFormatting sqref="H37">
    <cfRule type="cellIs" dxfId="3360" priority="239" stopIfTrue="1" operator="equal">
      <formula>"-"</formula>
    </cfRule>
    <cfRule type="containsText" dxfId="3359" priority="240" stopIfTrue="1" operator="containsText" text="leer">
      <formula>NOT(ISERROR(SEARCH("leer",H37)))</formula>
    </cfRule>
  </conditionalFormatting>
  <conditionalFormatting sqref="H37">
    <cfRule type="cellIs" dxfId="3358" priority="237" stopIfTrue="1" operator="equal">
      <formula>"-"</formula>
    </cfRule>
    <cfRule type="containsText" dxfId="3357" priority="238" stopIfTrue="1" operator="containsText" text="leer">
      <formula>NOT(ISERROR(SEARCH("leer",H37)))</formula>
    </cfRule>
  </conditionalFormatting>
  <conditionalFormatting sqref="H37">
    <cfRule type="cellIs" dxfId="3356" priority="235" stopIfTrue="1" operator="equal">
      <formula>"-"</formula>
    </cfRule>
    <cfRule type="containsText" dxfId="3355" priority="236" stopIfTrue="1" operator="containsText" text="leer">
      <formula>NOT(ISERROR(SEARCH("leer",H37)))</formula>
    </cfRule>
  </conditionalFormatting>
  <conditionalFormatting sqref="H37">
    <cfRule type="cellIs" dxfId="3354" priority="233" stopIfTrue="1" operator="equal">
      <formula>"-"</formula>
    </cfRule>
    <cfRule type="containsText" dxfId="3353" priority="234" stopIfTrue="1" operator="containsText" text="leer">
      <formula>NOT(ISERROR(SEARCH("leer",H37)))</formula>
    </cfRule>
  </conditionalFormatting>
  <conditionalFormatting sqref="H37">
    <cfRule type="cellIs" dxfId="3352" priority="231" stopIfTrue="1" operator="equal">
      <formula>"-"</formula>
    </cfRule>
    <cfRule type="containsText" dxfId="3351" priority="232" stopIfTrue="1" operator="containsText" text="leer">
      <formula>NOT(ISERROR(SEARCH("leer",H37)))</formula>
    </cfRule>
  </conditionalFormatting>
  <conditionalFormatting sqref="F36:L36">
    <cfRule type="cellIs" dxfId="3350" priority="229" stopIfTrue="1" operator="equal">
      <formula>"-"</formula>
    </cfRule>
    <cfRule type="containsText" dxfId="3349" priority="230" stopIfTrue="1" operator="containsText" text="leer">
      <formula>NOT(ISERROR(SEARCH("leer",F36)))</formula>
    </cfRule>
  </conditionalFormatting>
  <conditionalFormatting sqref="F36:L36">
    <cfRule type="cellIs" dxfId="3348" priority="228" stopIfTrue="1" operator="equal">
      <formula>"-"</formula>
    </cfRule>
  </conditionalFormatting>
  <conditionalFormatting sqref="F36:L36">
    <cfRule type="cellIs" dxfId="3347" priority="226" stopIfTrue="1" operator="equal">
      <formula>"-"</formula>
    </cfRule>
    <cfRule type="containsText" dxfId="3346" priority="227" stopIfTrue="1" operator="containsText" text="leer">
      <formula>NOT(ISERROR(SEARCH("leer",F36)))</formula>
    </cfRule>
  </conditionalFormatting>
  <conditionalFormatting sqref="F36:L36">
    <cfRule type="cellIs" dxfId="3345" priority="225" stopIfTrue="1" operator="equal">
      <formula>"-"</formula>
    </cfRule>
  </conditionalFormatting>
  <conditionalFormatting sqref="J36:K36">
    <cfRule type="cellIs" dxfId="3344" priority="223" stopIfTrue="1" operator="equal">
      <formula>"-"</formula>
    </cfRule>
    <cfRule type="containsText" dxfId="3343" priority="224" stopIfTrue="1" operator="containsText" text="leer">
      <formula>NOT(ISERROR(SEARCH("leer",J36)))</formula>
    </cfRule>
  </conditionalFormatting>
  <conditionalFormatting sqref="J36:K36">
    <cfRule type="cellIs" dxfId="3342" priority="222" stopIfTrue="1" operator="equal">
      <formula>"-"</formula>
    </cfRule>
  </conditionalFormatting>
  <conditionalFormatting sqref="J36:K36">
    <cfRule type="cellIs" dxfId="3341" priority="220" stopIfTrue="1" operator="equal">
      <formula>"-"</formula>
    </cfRule>
    <cfRule type="containsText" dxfId="3340" priority="221" stopIfTrue="1" operator="containsText" text="leer">
      <formula>NOT(ISERROR(SEARCH("leer",J36)))</formula>
    </cfRule>
  </conditionalFormatting>
  <conditionalFormatting sqref="J36:K36">
    <cfRule type="cellIs" dxfId="3339" priority="219" stopIfTrue="1" operator="equal">
      <formula>"-"</formula>
    </cfRule>
  </conditionalFormatting>
  <conditionalFormatting sqref="F35:I35">
    <cfRule type="cellIs" dxfId="3338" priority="217" stopIfTrue="1" operator="equal">
      <formula>"-"</formula>
    </cfRule>
    <cfRule type="containsText" dxfId="3337" priority="218" stopIfTrue="1" operator="containsText" text="leer">
      <formula>NOT(ISERROR(SEARCH("leer",F35)))</formula>
    </cfRule>
  </conditionalFormatting>
  <conditionalFormatting sqref="F35:I35">
    <cfRule type="cellIs" dxfId="3336" priority="216" stopIfTrue="1" operator="equal">
      <formula>"-"</formula>
    </cfRule>
  </conditionalFormatting>
  <conditionalFormatting sqref="F35:I35">
    <cfRule type="cellIs" dxfId="3335" priority="214" stopIfTrue="1" operator="equal">
      <formula>"-"</formula>
    </cfRule>
    <cfRule type="containsText" dxfId="3334" priority="215" stopIfTrue="1" operator="containsText" text="leer">
      <formula>NOT(ISERROR(SEARCH("leer",F35)))</formula>
    </cfRule>
  </conditionalFormatting>
  <conditionalFormatting sqref="F35:I35">
    <cfRule type="cellIs" dxfId="3333" priority="213" stopIfTrue="1" operator="equal">
      <formula>"-"</formula>
    </cfRule>
  </conditionalFormatting>
  <conditionalFormatting sqref="K5:K6 K9:K11">
    <cfRule type="cellIs" dxfId="3332" priority="106" operator="equal">
      <formula>"-"</formula>
    </cfRule>
  </conditionalFormatting>
  <conditionalFormatting sqref="K9:K10">
    <cfRule type="cellIs" dxfId="3331" priority="105" operator="equal">
      <formula>"-"</formula>
    </cfRule>
  </conditionalFormatting>
  <conditionalFormatting sqref="J5:J11">
    <cfRule type="cellIs" dxfId="3330" priority="103" stopIfTrue="1" operator="equal">
      <formula>"-"</formula>
    </cfRule>
    <cfRule type="containsText" dxfId="3329" priority="104" stopIfTrue="1" operator="containsText" text="leer">
      <formula>NOT(ISERROR(SEARCH("leer",J5)))</formula>
    </cfRule>
  </conditionalFormatting>
  <conditionalFormatting sqref="J5:J11">
    <cfRule type="cellIs" dxfId="3328" priority="101" stopIfTrue="1" operator="equal">
      <formula>"-"</formula>
    </cfRule>
    <cfRule type="containsText" dxfId="3327" priority="102" stopIfTrue="1" operator="containsText" text="leer">
      <formula>NOT(ISERROR(SEARCH("leer",J5)))</formula>
    </cfRule>
  </conditionalFormatting>
  <conditionalFormatting sqref="I5:I11">
    <cfRule type="cellIs" dxfId="3326" priority="99" stopIfTrue="1" operator="equal">
      <formula>"-"</formula>
    </cfRule>
    <cfRule type="containsText" dxfId="3325" priority="100" stopIfTrue="1" operator="containsText" text="leer">
      <formula>NOT(ISERROR(SEARCH("leer",I5)))</formula>
    </cfRule>
  </conditionalFormatting>
  <conditionalFormatting sqref="I5:I11">
    <cfRule type="cellIs" dxfId="3324" priority="97" stopIfTrue="1" operator="equal">
      <formula>"-"</formula>
    </cfRule>
    <cfRule type="containsText" dxfId="3323" priority="98" stopIfTrue="1" operator="containsText" text="leer">
      <formula>NOT(ISERROR(SEARCH("leer",I5)))</formula>
    </cfRule>
  </conditionalFormatting>
  <conditionalFormatting sqref="I5:I11">
    <cfRule type="cellIs" dxfId="3322" priority="95" stopIfTrue="1" operator="equal">
      <formula>"-"</formula>
    </cfRule>
    <cfRule type="containsText" dxfId="3321" priority="96" stopIfTrue="1" operator="containsText" text="leer">
      <formula>NOT(ISERROR(SEARCH("leer",I5)))</formula>
    </cfRule>
  </conditionalFormatting>
  <conditionalFormatting sqref="I5:I11">
    <cfRule type="cellIs" dxfId="3320" priority="93" stopIfTrue="1" operator="equal">
      <formula>"-"</formula>
    </cfRule>
    <cfRule type="containsText" dxfId="3319" priority="94" stopIfTrue="1" operator="containsText" text="leer">
      <formula>NOT(ISERROR(SEARCH("leer",I5)))</formula>
    </cfRule>
  </conditionalFormatting>
  <conditionalFormatting sqref="I5:I11">
    <cfRule type="cellIs" dxfId="3318" priority="91" stopIfTrue="1" operator="equal">
      <formula>"-"</formula>
    </cfRule>
    <cfRule type="containsText" dxfId="3317" priority="92" stopIfTrue="1" operator="containsText" text="leer">
      <formula>NOT(ISERROR(SEARCH("leer",I5)))</formula>
    </cfRule>
  </conditionalFormatting>
  <conditionalFormatting sqref="I5:I11">
    <cfRule type="cellIs" dxfId="3316" priority="89" stopIfTrue="1" operator="equal">
      <formula>"-"</formula>
    </cfRule>
    <cfRule type="containsText" dxfId="3315" priority="90" stopIfTrue="1" operator="containsText" text="leer">
      <formula>NOT(ISERROR(SEARCH("leer",I5)))</formula>
    </cfRule>
  </conditionalFormatting>
  <conditionalFormatting sqref="I5:I11">
    <cfRule type="cellIs" dxfId="3314" priority="87" stopIfTrue="1" operator="equal">
      <formula>"-"</formula>
    </cfRule>
    <cfRule type="containsText" dxfId="3313" priority="88" stopIfTrue="1" operator="containsText" text="leer">
      <formula>NOT(ISERROR(SEARCH("leer",I5)))</formula>
    </cfRule>
  </conditionalFormatting>
  <conditionalFormatting sqref="I9:I10">
    <cfRule type="cellIs" dxfId="3312" priority="85" stopIfTrue="1" operator="equal">
      <formula>"-"</formula>
    </cfRule>
    <cfRule type="containsText" dxfId="3311" priority="86" stopIfTrue="1" operator="containsText" text="leer">
      <formula>NOT(ISERROR(SEARCH("leer",I9)))</formula>
    </cfRule>
  </conditionalFormatting>
  <conditionalFormatting sqref="I9:I10">
    <cfRule type="cellIs" dxfId="3310" priority="83" stopIfTrue="1" operator="equal">
      <formula>"-"</formula>
    </cfRule>
    <cfRule type="containsText" dxfId="3309" priority="84" stopIfTrue="1" operator="containsText" text="leer">
      <formula>NOT(ISERROR(SEARCH("leer",I9)))</formula>
    </cfRule>
  </conditionalFormatting>
  <conditionalFormatting sqref="I9:I10">
    <cfRule type="cellIs" dxfId="3308" priority="81" stopIfTrue="1" operator="equal">
      <formula>"-"</formula>
    </cfRule>
    <cfRule type="containsText" dxfId="3307" priority="82" stopIfTrue="1" operator="containsText" text="leer">
      <formula>NOT(ISERROR(SEARCH("leer",I9)))</formula>
    </cfRule>
  </conditionalFormatting>
  <conditionalFormatting sqref="I9:I10">
    <cfRule type="cellIs" dxfId="3306" priority="79" stopIfTrue="1" operator="equal">
      <formula>"-"</formula>
    </cfRule>
    <cfRule type="containsText" dxfId="3305" priority="80" stopIfTrue="1" operator="containsText" text="leer">
      <formula>NOT(ISERROR(SEARCH("leer",I9)))</formula>
    </cfRule>
  </conditionalFormatting>
  <conditionalFormatting sqref="I9:I10">
    <cfRule type="cellIs" dxfId="3304" priority="77" stopIfTrue="1" operator="equal">
      <formula>"-"</formula>
    </cfRule>
    <cfRule type="containsText" dxfId="3303" priority="78" stopIfTrue="1" operator="containsText" text="leer">
      <formula>NOT(ISERROR(SEARCH("leer",I9)))</formula>
    </cfRule>
  </conditionalFormatting>
  <conditionalFormatting sqref="I9:I10">
    <cfRule type="cellIs" dxfId="3302" priority="75" stopIfTrue="1" operator="equal">
      <formula>"-"</formula>
    </cfRule>
    <cfRule type="containsText" dxfId="3301" priority="76" stopIfTrue="1" operator="containsText" text="leer">
      <formula>NOT(ISERROR(SEARCH("leer",I9)))</formula>
    </cfRule>
  </conditionalFormatting>
  <conditionalFormatting sqref="I9:I10">
    <cfRule type="cellIs" dxfId="3300" priority="73" stopIfTrue="1" operator="equal">
      <formula>"-"</formula>
    </cfRule>
    <cfRule type="containsText" dxfId="3299" priority="74" stopIfTrue="1" operator="containsText" text="leer">
      <formula>NOT(ISERROR(SEARCH("leer",I9)))</formula>
    </cfRule>
  </conditionalFormatting>
  <conditionalFormatting sqref="I9">
    <cfRule type="cellIs" dxfId="3298" priority="71" stopIfTrue="1" operator="equal">
      <formula>"-"</formula>
    </cfRule>
    <cfRule type="containsText" dxfId="3297" priority="72" stopIfTrue="1" operator="containsText" text="leer">
      <formula>NOT(ISERROR(SEARCH("leer",I9)))</formula>
    </cfRule>
  </conditionalFormatting>
  <conditionalFormatting sqref="I9">
    <cfRule type="cellIs" dxfId="3296" priority="69" stopIfTrue="1" operator="equal">
      <formula>"-"</formula>
    </cfRule>
    <cfRule type="containsText" dxfId="3295" priority="70" stopIfTrue="1" operator="containsText" text="leer">
      <formula>NOT(ISERROR(SEARCH("leer",I9)))</formula>
    </cfRule>
  </conditionalFormatting>
  <conditionalFormatting sqref="I5:I11">
    <cfRule type="cellIs" dxfId="3294" priority="67" stopIfTrue="1" operator="equal">
      <formula>"-"</formula>
    </cfRule>
    <cfRule type="containsText" dxfId="3293" priority="68" stopIfTrue="1" operator="containsText" text="leer">
      <formula>NOT(ISERROR(SEARCH("leer",I5)))</formula>
    </cfRule>
  </conditionalFormatting>
  <conditionalFormatting sqref="I5:I11">
    <cfRule type="cellIs" dxfId="3292" priority="65" stopIfTrue="1" operator="equal">
      <formula>"-"</formula>
    </cfRule>
    <cfRule type="containsText" dxfId="3291" priority="66" stopIfTrue="1" operator="containsText" text="leer">
      <formula>NOT(ISERROR(SEARCH("leer",I5)))</formula>
    </cfRule>
  </conditionalFormatting>
  <conditionalFormatting sqref="I5:I11">
    <cfRule type="cellIs" dxfId="3290" priority="63" stopIfTrue="1" operator="equal">
      <formula>"-"</formula>
    </cfRule>
    <cfRule type="containsText" dxfId="3289" priority="64" stopIfTrue="1" operator="containsText" text="leer">
      <formula>NOT(ISERROR(SEARCH("leer",I5)))</formula>
    </cfRule>
  </conditionalFormatting>
  <conditionalFormatting sqref="I5:I11">
    <cfRule type="cellIs" dxfId="3288" priority="61" stopIfTrue="1" operator="equal">
      <formula>"-"</formula>
    </cfRule>
    <cfRule type="containsText" dxfId="3287" priority="62" stopIfTrue="1" operator="containsText" text="leer">
      <formula>NOT(ISERROR(SEARCH("leer",I5)))</formula>
    </cfRule>
  </conditionalFormatting>
  <conditionalFormatting sqref="I5:I11">
    <cfRule type="cellIs" dxfId="3286" priority="59" stopIfTrue="1" operator="equal">
      <formula>"-"</formula>
    </cfRule>
    <cfRule type="containsText" dxfId="3285" priority="60" stopIfTrue="1" operator="containsText" text="leer">
      <formula>NOT(ISERROR(SEARCH("leer",I5)))</formula>
    </cfRule>
  </conditionalFormatting>
  <conditionalFormatting sqref="I5:I11">
    <cfRule type="cellIs" dxfId="3284" priority="57" stopIfTrue="1" operator="equal">
      <formula>"-"</formula>
    </cfRule>
    <cfRule type="containsText" dxfId="3283" priority="58" stopIfTrue="1" operator="containsText" text="leer">
      <formula>NOT(ISERROR(SEARCH("leer",I5)))</formula>
    </cfRule>
  </conditionalFormatting>
  <conditionalFormatting sqref="I5:I11">
    <cfRule type="cellIs" dxfId="3282" priority="55" stopIfTrue="1" operator="equal">
      <formula>"-"</formula>
    </cfRule>
    <cfRule type="containsText" dxfId="3281" priority="56" stopIfTrue="1" operator="containsText" text="leer">
      <formula>NOT(ISERROR(SEARCH("leer",I5)))</formula>
    </cfRule>
  </conditionalFormatting>
  <conditionalFormatting sqref="I9:I10">
    <cfRule type="cellIs" dxfId="3280" priority="53" stopIfTrue="1" operator="equal">
      <formula>"-"</formula>
    </cfRule>
    <cfRule type="containsText" dxfId="3279" priority="54" stopIfTrue="1" operator="containsText" text="leer">
      <formula>NOT(ISERROR(SEARCH("leer",I9)))</formula>
    </cfRule>
  </conditionalFormatting>
  <conditionalFormatting sqref="I9:I10">
    <cfRule type="cellIs" dxfId="3278" priority="51" stopIfTrue="1" operator="equal">
      <formula>"-"</formula>
    </cfRule>
    <cfRule type="containsText" dxfId="3277" priority="52" stopIfTrue="1" operator="containsText" text="leer">
      <formula>NOT(ISERROR(SEARCH("leer",I9)))</formula>
    </cfRule>
  </conditionalFormatting>
  <conditionalFormatting sqref="I9:I10">
    <cfRule type="cellIs" dxfId="3276" priority="49" stopIfTrue="1" operator="equal">
      <formula>"-"</formula>
    </cfRule>
    <cfRule type="containsText" dxfId="3275" priority="50" stopIfTrue="1" operator="containsText" text="leer">
      <formula>NOT(ISERROR(SEARCH("leer",I9)))</formula>
    </cfRule>
  </conditionalFormatting>
  <conditionalFormatting sqref="I9:I10">
    <cfRule type="cellIs" dxfId="3274" priority="47" stopIfTrue="1" operator="equal">
      <formula>"-"</formula>
    </cfRule>
    <cfRule type="containsText" dxfId="3273" priority="48" stopIfTrue="1" operator="containsText" text="leer">
      <formula>NOT(ISERROR(SEARCH("leer",I9)))</formula>
    </cfRule>
  </conditionalFormatting>
  <conditionalFormatting sqref="I9:I10">
    <cfRule type="cellIs" dxfId="3272" priority="45" stopIfTrue="1" operator="equal">
      <formula>"-"</formula>
    </cfRule>
    <cfRule type="containsText" dxfId="3271" priority="46" stopIfTrue="1" operator="containsText" text="leer">
      <formula>NOT(ISERROR(SEARCH("leer",I9)))</formula>
    </cfRule>
  </conditionalFormatting>
  <conditionalFormatting sqref="I9:I10">
    <cfRule type="cellIs" dxfId="3270" priority="43" stopIfTrue="1" operator="equal">
      <formula>"-"</formula>
    </cfRule>
    <cfRule type="containsText" dxfId="3269" priority="44" stopIfTrue="1" operator="containsText" text="leer">
      <formula>NOT(ISERROR(SEARCH("leer",I9)))</formula>
    </cfRule>
  </conditionalFormatting>
  <conditionalFormatting sqref="I9:I10">
    <cfRule type="cellIs" dxfId="3268" priority="41" stopIfTrue="1" operator="equal">
      <formula>"-"</formula>
    </cfRule>
    <cfRule type="containsText" dxfId="3267" priority="42" stopIfTrue="1" operator="containsText" text="leer">
      <formula>NOT(ISERROR(SEARCH("leer",I9)))</formula>
    </cfRule>
  </conditionalFormatting>
  <conditionalFormatting sqref="I9">
    <cfRule type="cellIs" dxfId="3266" priority="39" stopIfTrue="1" operator="equal">
      <formula>"-"</formula>
    </cfRule>
    <cfRule type="containsText" dxfId="3265" priority="40" stopIfTrue="1" operator="containsText" text="leer">
      <formula>NOT(ISERROR(SEARCH("leer",I9)))</formula>
    </cfRule>
  </conditionalFormatting>
  <conditionalFormatting sqref="I9">
    <cfRule type="cellIs" dxfId="3264" priority="37" stopIfTrue="1" operator="equal">
      <formula>"-"</formula>
    </cfRule>
    <cfRule type="containsText" dxfId="3263" priority="38" stopIfTrue="1" operator="containsText" text="leer">
      <formula>NOT(ISERROR(SEARCH("leer",I9)))</formula>
    </cfRule>
  </conditionalFormatting>
  <conditionalFormatting sqref="J7">
    <cfRule type="cellIs" dxfId="3262" priority="35" stopIfTrue="1" operator="equal">
      <formula>"-"</formula>
    </cfRule>
    <cfRule type="containsText" dxfId="3261" priority="36" stopIfTrue="1" operator="containsText" text="leer">
      <formula>NOT(ISERROR(SEARCH("leer",J7)))</formula>
    </cfRule>
  </conditionalFormatting>
  <conditionalFormatting sqref="J7">
    <cfRule type="cellIs" dxfId="3260" priority="33" stopIfTrue="1" operator="equal">
      <formula>"-"</formula>
    </cfRule>
    <cfRule type="containsText" dxfId="3259" priority="34" stopIfTrue="1" operator="containsText" text="leer">
      <formula>NOT(ISERROR(SEARCH("leer",J7)))</formula>
    </cfRule>
  </conditionalFormatting>
  <conditionalFormatting sqref="I7">
    <cfRule type="cellIs" dxfId="3258" priority="31" stopIfTrue="1" operator="equal">
      <formula>"-"</formula>
    </cfRule>
    <cfRule type="containsText" dxfId="3257" priority="32" stopIfTrue="1" operator="containsText" text="leer">
      <formula>NOT(ISERROR(SEARCH("leer",I7)))</formula>
    </cfRule>
  </conditionalFormatting>
  <conditionalFormatting sqref="I7">
    <cfRule type="cellIs" dxfId="3256" priority="29" stopIfTrue="1" operator="equal">
      <formula>"-"</formula>
    </cfRule>
    <cfRule type="containsText" dxfId="3255" priority="30" stopIfTrue="1" operator="containsText" text="leer">
      <formula>NOT(ISERROR(SEARCH("leer",I7)))</formula>
    </cfRule>
  </conditionalFormatting>
  <conditionalFormatting sqref="I7">
    <cfRule type="cellIs" dxfId="3254" priority="27" stopIfTrue="1" operator="equal">
      <formula>"-"</formula>
    </cfRule>
    <cfRule type="containsText" dxfId="3253" priority="28" stopIfTrue="1" operator="containsText" text="leer">
      <formula>NOT(ISERROR(SEARCH("leer",I7)))</formula>
    </cfRule>
  </conditionalFormatting>
  <conditionalFormatting sqref="I7">
    <cfRule type="cellIs" dxfId="3252" priority="25" stopIfTrue="1" operator="equal">
      <formula>"-"</formula>
    </cfRule>
    <cfRule type="containsText" dxfId="3251" priority="26" stopIfTrue="1" operator="containsText" text="leer">
      <formula>NOT(ISERROR(SEARCH("leer",I7)))</formula>
    </cfRule>
  </conditionalFormatting>
  <conditionalFormatting sqref="I7">
    <cfRule type="cellIs" dxfId="3250" priority="23" stopIfTrue="1" operator="equal">
      <formula>"-"</formula>
    </cfRule>
    <cfRule type="containsText" dxfId="3249" priority="24" stopIfTrue="1" operator="containsText" text="leer">
      <formula>NOT(ISERROR(SEARCH("leer",I7)))</formula>
    </cfRule>
  </conditionalFormatting>
  <conditionalFormatting sqref="I7">
    <cfRule type="cellIs" dxfId="3248" priority="21" stopIfTrue="1" operator="equal">
      <formula>"-"</formula>
    </cfRule>
    <cfRule type="containsText" dxfId="3247" priority="22" stopIfTrue="1" operator="containsText" text="leer">
      <formula>NOT(ISERROR(SEARCH("leer",I7)))</formula>
    </cfRule>
  </conditionalFormatting>
  <conditionalFormatting sqref="I7">
    <cfRule type="cellIs" dxfId="3246" priority="19" stopIfTrue="1" operator="equal">
      <formula>"-"</formula>
    </cfRule>
    <cfRule type="containsText" dxfId="3245" priority="20" stopIfTrue="1" operator="containsText" text="leer">
      <formula>NOT(ISERROR(SEARCH("leer",I7)))</formula>
    </cfRule>
  </conditionalFormatting>
  <conditionalFormatting sqref="H5:H11">
    <cfRule type="cellIs" dxfId="3244" priority="17" stopIfTrue="1" operator="equal">
      <formula>"-"</formula>
    </cfRule>
    <cfRule type="containsText" dxfId="3243" priority="18" stopIfTrue="1" operator="containsText" text="leer">
      <formula>NOT(ISERROR(SEARCH("leer",H5)))</formula>
    </cfRule>
  </conditionalFormatting>
  <conditionalFormatting sqref="H5:H11">
    <cfRule type="cellIs" dxfId="3242" priority="16" stopIfTrue="1" operator="equal">
      <formula>"-"</formula>
    </cfRule>
  </conditionalFormatting>
  <conditionalFormatting sqref="H5:H11">
    <cfRule type="cellIs" dxfId="3241" priority="14" stopIfTrue="1" operator="equal">
      <formula>"-"</formula>
    </cfRule>
    <cfRule type="containsText" dxfId="3240" priority="15" stopIfTrue="1" operator="containsText" text="leer">
      <formula>NOT(ISERROR(SEARCH("leer",H5)))</formula>
    </cfRule>
  </conditionalFormatting>
  <conditionalFormatting sqref="H5:H11">
    <cfRule type="cellIs" dxfId="3239" priority="13" stopIfTrue="1" operator="equal">
      <formula>"-"</formula>
    </cfRule>
  </conditionalFormatting>
  <conditionalFormatting sqref="H9:H10">
    <cfRule type="cellIs" dxfId="3238" priority="11" stopIfTrue="1" operator="equal">
      <formula>"-"</formula>
    </cfRule>
    <cfRule type="containsText" dxfId="3237" priority="12" stopIfTrue="1" operator="containsText" text="leer">
      <formula>NOT(ISERROR(SEARCH("leer",H9)))</formula>
    </cfRule>
  </conditionalFormatting>
  <conditionalFormatting sqref="H9:H10">
    <cfRule type="cellIs" dxfId="3236" priority="10" stopIfTrue="1" operator="equal">
      <formula>"-"</formula>
    </cfRule>
  </conditionalFormatting>
  <conditionalFormatting sqref="H9:H10">
    <cfRule type="cellIs" dxfId="3235" priority="8" stopIfTrue="1" operator="equal">
      <formula>"-"</formula>
    </cfRule>
    <cfRule type="containsText" dxfId="3234" priority="9" stopIfTrue="1" operator="containsText" text="leer">
      <formula>NOT(ISERROR(SEARCH("leer",H9)))</formula>
    </cfRule>
  </conditionalFormatting>
  <conditionalFormatting sqref="H9:H10">
    <cfRule type="cellIs" dxfId="3233" priority="7" stopIfTrue="1" operator="equal">
      <formula>"-"</formula>
    </cfRule>
  </conditionalFormatting>
  <conditionalFormatting sqref="G5:G8">
    <cfRule type="cellIs" dxfId="3232" priority="5" stopIfTrue="1" operator="equal">
      <formula>"-"</formula>
    </cfRule>
    <cfRule type="containsText" dxfId="3231" priority="6" stopIfTrue="1" operator="containsText" text="leer">
      <formula>NOT(ISERROR(SEARCH("leer",G5)))</formula>
    </cfRule>
  </conditionalFormatting>
  <conditionalFormatting sqref="G5:G8">
    <cfRule type="cellIs" dxfId="3230" priority="4" stopIfTrue="1" operator="equal">
      <formula>"-"</formula>
    </cfRule>
  </conditionalFormatting>
  <conditionalFormatting sqref="G5:G8">
    <cfRule type="cellIs" dxfId="3229" priority="2" stopIfTrue="1" operator="equal">
      <formula>"-"</formula>
    </cfRule>
    <cfRule type="containsText" dxfId="3228" priority="3" stopIfTrue="1" operator="containsText" text="leer">
      <formula>NOT(ISERROR(SEARCH("leer",G5)))</formula>
    </cfRule>
  </conditionalFormatting>
  <hyperlinks>
    <hyperlink ref="A1" location="Index!A1" display="zurück"/>
  </hyperlinks>
  <pageMargins left="0.79000000000000015" right="0.79000000000000015" top="0.98" bottom="0.98" header="0.51" footer="0.51"/>
  <pageSetup paperSize="9" scale="54" orientation="landscape" horizontalDpi="1200" verticalDpi="1200" r:id="rId1"/>
  <customProperties>
    <customPr name="_pios_id" r:id="rId2"/>
  </customPropertie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E192"/>
  <sheetViews>
    <sheetView showRuler="0" zoomScaleNormal="100" workbookViewId="0"/>
  </sheetViews>
  <sheetFormatPr baseColWidth="10" defaultColWidth="10.7109375" defaultRowHeight="12.75"/>
  <cols>
    <col min="1" max="1" width="45.42578125" style="65" customWidth="1"/>
    <col min="2" max="2" width="10.28515625" style="44" bestFit="1" customWidth="1"/>
    <col min="3" max="3" width="8.85546875" style="60" bestFit="1" customWidth="1"/>
    <col min="4" max="4" width="12.28515625" style="8" customWidth="1"/>
    <col min="5" max="12" width="11.42578125" style="60" customWidth="1"/>
    <col min="13" max="15" width="11.42578125" style="8" customWidth="1"/>
    <col min="16" max="16" width="12.28515625" style="8" customWidth="1"/>
    <col min="18" max="18" width="2.5703125" customWidth="1"/>
    <col min="32" max="16384" width="10.7109375" style="44"/>
  </cols>
  <sheetData>
    <row r="1" spans="1:18" s="5" customFormat="1">
      <c r="A1" s="90" t="s">
        <v>1210</v>
      </c>
    </row>
    <row r="2" spans="1:18" s="5" customFormat="1">
      <c r="A2" s="90"/>
    </row>
    <row r="3" spans="1:18" s="4" customFormat="1">
      <c r="A3" s="84" t="s">
        <v>1211</v>
      </c>
      <c r="C3" s="5" t="s">
        <v>1212</v>
      </c>
      <c r="D3" s="5" t="s">
        <v>1213</v>
      </c>
      <c r="E3" s="22">
        <v>2004</v>
      </c>
      <c r="F3" s="22">
        <v>2005</v>
      </c>
      <c r="G3" s="22">
        <v>2006</v>
      </c>
      <c r="H3" s="22">
        <v>2007</v>
      </c>
      <c r="I3" s="22">
        <v>2008</v>
      </c>
      <c r="J3" s="22">
        <v>2009</v>
      </c>
      <c r="K3" s="22">
        <v>2010</v>
      </c>
      <c r="L3" s="22">
        <v>2011</v>
      </c>
      <c r="M3" s="22">
        <v>2012</v>
      </c>
      <c r="N3" s="22">
        <v>2013</v>
      </c>
      <c r="O3" s="4">
        <v>2014</v>
      </c>
      <c r="P3" s="4">
        <v>2015</v>
      </c>
      <c r="Q3" s="353">
        <v>2016</v>
      </c>
      <c r="R3" s="351"/>
    </row>
    <row r="4" spans="1:18">
      <c r="A4" s="84"/>
      <c r="E4" s="99"/>
      <c r="F4" s="99"/>
      <c r="G4" s="99"/>
      <c r="H4" s="99"/>
      <c r="I4" s="67"/>
      <c r="J4" s="67"/>
      <c r="K4" s="67"/>
      <c r="L4" s="67"/>
      <c r="Q4" s="347"/>
      <c r="R4" s="347"/>
    </row>
    <row r="5" spans="1:18" ht="25.5">
      <c r="A5" s="65" t="s">
        <v>1214</v>
      </c>
      <c r="B5" s="44" t="s">
        <v>1215</v>
      </c>
      <c r="C5" s="60">
        <v>1</v>
      </c>
      <c r="D5" s="8" t="s">
        <v>1216</v>
      </c>
      <c r="E5" s="32">
        <v>3153</v>
      </c>
      <c r="F5" s="32">
        <v>2876</v>
      </c>
      <c r="G5" s="32">
        <v>2021</v>
      </c>
      <c r="H5" s="32">
        <v>1642</v>
      </c>
      <c r="I5" s="195">
        <v>3541</v>
      </c>
      <c r="J5" s="195">
        <v>2221</v>
      </c>
      <c r="K5" s="195">
        <v>2555</v>
      </c>
      <c r="L5" s="195">
        <v>2980</v>
      </c>
      <c r="M5" s="19">
        <v>2991</v>
      </c>
      <c r="N5" s="19">
        <v>2042</v>
      </c>
      <c r="O5" s="19">
        <v>3489</v>
      </c>
      <c r="P5" s="19">
        <v>4847</v>
      </c>
      <c r="Q5" s="348">
        <v>5080</v>
      </c>
      <c r="R5" s="347"/>
    </row>
    <row r="6" spans="1:18" ht="51">
      <c r="A6" s="65" t="s">
        <v>1217</v>
      </c>
      <c r="B6" s="44" t="s">
        <v>1218</v>
      </c>
      <c r="C6" s="60">
        <v>2</v>
      </c>
      <c r="D6" s="8" t="s">
        <v>1219</v>
      </c>
      <c r="E6" s="343">
        <v>94.5</v>
      </c>
      <c r="F6" s="343">
        <v>101.1</v>
      </c>
      <c r="G6" s="343">
        <v>103.9</v>
      </c>
      <c r="H6" s="343">
        <v>102.1</v>
      </c>
      <c r="I6" s="321">
        <v>88.1</v>
      </c>
      <c r="J6" s="321">
        <v>95.7</v>
      </c>
      <c r="K6" s="321">
        <v>98.9</v>
      </c>
      <c r="L6" s="321">
        <v>96.7</v>
      </c>
      <c r="M6" s="37">
        <v>98.8</v>
      </c>
      <c r="N6" s="37">
        <v>101.4</v>
      </c>
      <c r="O6" s="37">
        <v>101.4</v>
      </c>
      <c r="P6" s="37">
        <v>99.4</v>
      </c>
      <c r="Q6" s="393">
        <v>102.2</v>
      </c>
      <c r="R6" s="347" t="s">
        <v>2173</v>
      </c>
    </row>
    <row r="7" spans="1:18">
      <c r="E7" s="44"/>
      <c r="F7" s="44"/>
      <c r="G7" s="44"/>
      <c r="H7" s="44"/>
      <c r="L7" s="67"/>
    </row>
    <row r="8" spans="1:18">
      <c r="E8" s="44"/>
      <c r="F8" s="44"/>
      <c r="G8" s="44"/>
      <c r="H8" s="44"/>
      <c r="L8" s="67"/>
    </row>
    <row r="9" spans="1:18">
      <c r="E9" s="44"/>
      <c r="F9" s="44"/>
      <c r="G9" s="44"/>
      <c r="H9" s="44"/>
    </row>
    <row r="10" spans="1:18">
      <c r="A10" s="159"/>
      <c r="E10" s="44"/>
      <c r="F10" s="44"/>
      <c r="G10" s="44"/>
      <c r="H10" s="44"/>
    </row>
    <row r="11" spans="1:18">
      <c r="A11" s="481" t="s">
        <v>1220</v>
      </c>
      <c r="B11" s="481"/>
      <c r="C11" s="481"/>
      <c r="D11" s="481"/>
      <c r="E11" s="481"/>
      <c r="F11" s="481"/>
      <c r="G11" s="481"/>
      <c r="H11" s="481"/>
      <c r="I11" s="481"/>
      <c r="J11" s="481"/>
      <c r="K11" s="481"/>
      <c r="L11" s="481"/>
      <c r="M11" s="481"/>
      <c r="N11" s="481"/>
      <c r="O11" s="481"/>
      <c r="P11" s="481"/>
      <c r="Q11" s="481"/>
      <c r="R11" s="481"/>
    </row>
    <row r="12" spans="1:18">
      <c r="A12" s="481" t="s">
        <v>1221</v>
      </c>
      <c r="B12" s="481"/>
      <c r="C12" s="481"/>
      <c r="D12" s="481"/>
      <c r="E12" s="481"/>
      <c r="F12" s="481"/>
      <c r="G12" s="481"/>
      <c r="H12" s="481"/>
      <c r="I12" s="481"/>
      <c r="J12" s="481"/>
      <c r="K12" s="481"/>
      <c r="L12" s="481"/>
      <c r="M12" s="481"/>
      <c r="N12" s="481"/>
      <c r="O12" s="481"/>
      <c r="P12" s="481"/>
      <c r="Q12" s="481"/>
      <c r="R12" s="481"/>
    </row>
    <row r="13" spans="1:18">
      <c r="A13" s="481" t="s">
        <v>1222</v>
      </c>
      <c r="B13" s="481"/>
      <c r="C13" s="481"/>
      <c r="D13" s="481"/>
      <c r="E13" s="481"/>
      <c r="F13" s="481"/>
      <c r="G13" s="481"/>
      <c r="H13" s="481"/>
      <c r="I13" s="481"/>
      <c r="J13" s="481"/>
      <c r="K13" s="481"/>
      <c r="L13" s="481"/>
      <c r="M13" s="481"/>
      <c r="N13" s="481"/>
      <c r="O13" s="481"/>
      <c r="P13" s="481"/>
      <c r="Q13" s="481"/>
      <c r="R13" s="481"/>
    </row>
    <row r="14" spans="1:18">
      <c r="E14" s="44"/>
      <c r="F14" s="44"/>
      <c r="G14" s="44"/>
      <c r="H14" s="44"/>
    </row>
    <row r="15" spans="1:18">
      <c r="E15" s="44"/>
      <c r="F15" s="44"/>
      <c r="G15" s="44"/>
      <c r="H15" s="44"/>
    </row>
    <row r="16" spans="1:18">
      <c r="E16" s="44"/>
      <c r="F16" s="44"/>
      <c r="G16" s="44"/>
      <c r="H16" s="44"/>
    </row>
    <row r="17" spans="1:8">
      <c r="A17" s="175"/>
      <c r="E17" s="44"/>
      <c r="F17" s="44"/>
      <c r="G17" s="44"/>
      <c r="H17" s="44"/>
    </row>
    <row r="18" spans="1:8">
      <c r="E18" s="44"/>
      <c r="F18" s="44"/>
      <c r="G18" s="44"/>
      <c r="H18" s="44"/>
    </row>
    <row r="19" spans="1:8">
      <c r="E19" s="44"/>
      <c r="F19" s="44"/>
      <c r="G19" s="44"/>
      <c r="H19" s="44"/>
    </row>
    <row r="20" spans="1:8">
      <c r="E20" s="44"/>
      <c r="F20" s="44"/>
      <c r="G20" s="44"/>
      <c r="H20" s="44"/>
    </row>
    <row r="21" spans="1:8">
      <c r="E21" s="44"/>
      <c r="F21" s="44"/>
      <c r="G21" s="44"/>
      <c r="H21" s="44"/>
    </row>
    <row r="22" spans="1:8">
      <c r="E22" s="44"/>
      <c r="F22" s="44"/>
      <c r="G22" s="44"/>
      <c r="H22" s="44"/>
    </row>
    <row r="23" spans="1:8">
      <c r="E23" s="44"/>
      <c r="F23" s="44"/>
      <c r="G23" s="44"/>
      <c r="H23" s="44"/>
    </row>
    <row r="24" spans="1:8">
      <c r="E24" s="44"/>
      <c r="F24" s="44"/>
      <c r="G24" s="44"/>
      <c r="H24" s="44"/>
    </row>
    <row r="25" spans="1:8">
      <c r="E25" s="44"/>
      <c r="F25" s="44"/>
      <c r="G25" s="44"/>
      <c r="H25" s="44"/>
    </row>
    <row r="26" spans="1:8">
      <c r="E26" s="44"/>
      <c r="F26" s="44"/>
      <c r="G26" s="44"/>
      <c r="H26" s="44"/>
    </row>
    <row r="27" spans="1:8">
      <c r="E27" s="44"/>
      <c r="F27" s="44"/>
      <c r="G27" s="44"/>
      <c r="H27" s="44"/>
    </row>
    <row r="28" spans="1:8">
      <c r="E28" s="44"/>
      <c r="F28" s="44"/>
      <c r="G28" s="44"/>
      <c r="H28" s="44"/>
    </row>
    <row r="29" spans="1:8">
      <c r="E29" s="44"/>
      <c r="F29" s="44"/>
      <c r="G29" s="44"/>
      <c r="H29" s="44"/>
    </row>
    <row r="30" spans="1:8">
      <c r="E30" s="44"/>
      <c r="F30" s="44"/>
      <c r="G30" s="44"/>
      <c r="H30" s="44"/>
    </row>
    <row r="31" spans="1:8">
      <c r="E31" s="44"/>
      <c r="F31" s="44"/>
      <c r="G31" s="44"/>
      <c r="H31" s="44"/>
    </row>
    <row r="32" spans="1:8">
      <c r="E32" s="44"/>
      <c r="F32" s="44"/>
      <c r="G32" s="44"/>
      <c r="H32" s="44"/>
    </row>
    <row r="33" spans="5:8">
      <c r="E33" s="44"/>
      <c r="F33" s="44"/>
      <c r="G33" s="44"/>
      <c r="H33" s="44"/>
    </row>
    <row r="34" spans="5:8">
      <c r="E34" s="44"/>
      <c r="F34" s="44"/>
      <c r="G34" s="44"/>
      <c r="H34" s="44"/>
    </row>
    <row r="35" spans="5:8">
      <c r="E35" s="44"/>
      <c r="F35" s="44"/>
      <c r="G35" s="44"/>
      <c r="H35" s="44"/>
    </row>
    <row r="36" spans="5:8">
      <c r="E36" s="44"/>
      <c r="F36" s="44"/>
      <c r="G36" s="44"/>
      <c r="H36" s="44"/>
    </row>
    <row r="37" spans="5:8">
      <c r="E37" s="44"/>
      <c r="F37" s="44"/>
      <c r="G37" s="44"/>
      <c r="H37" s="44"/>
    </row>
    <row r="38" spans="5:8">
      <c r="E38" s="44"/>
      <c r="F38" s="44"/>
      <c r="G38" s="44"/>
      <c r="H38" s="44"/>
    </row>
    <row r="39" spans="5:8">
      <c r="E39" s="44"/>
      <c r="F39" s="44"/>
      <c r="G39" s="44"/>
      <c r="H39" s="44"/>
    </row>
    <row r="40" spans="5:8">
      <c r="E40" s="44"/>
      <c r="F40" s="44"/>
      <c r="G40" s="44"/>
      <c r="H40" s="44"/>
    </row>
    <row r="41" spans="5:8">
      <c r="E41" s="44"/>
      <c r="F41" s="44"/>
      <c r="G41" s="44"/>
      <c r="H41" s="44"/>
    </row>
    <row r="42" spans="5:8">
      <c r="E42" s="44"/>
      <c r="F42" s="44"/>
      <c r="G42" s="44"/>
      <c r="H42" s="44"/>
    </row>
    <row r="43" spans="5:8">
      <c r="E43" s="44"/>
      <c r="F43" s="44"/>
      <c r="G43" s="44"/>
      <c r="H43" s="44"/>
    </row>
    <row r="44" spans="5:8">
      <c r="E44" s="44"/>
      <c r="F44" s="44"/>
      <c r="G44" s="44"/>
      <c r="H44" s="44"/>
    </row>
    <row r="45" spans="5:8">
      <c r="E45" s="44"/>
      <c r="F45" s="44"/>
      <c r="G45" s="44"/>
      <c r="H45" s="44"/>
    </row>
    <row r="46" spans="5:8">
      <c r="E46" s="44"/>
      <c r="F46" s="44"/>
      <c r="G46" s="44"/>
      <c r="H46" s="44"/>
    </row>
    <row r="47" spans="5:8">
      <c r="E47" s="44"/>
      <c r="F47" s="44"/>
      <c r="G47" s="44"/>
      <c r="H47" s="44"/>
    </row>
    <row r="48" spans="5:8">
      <c r="E48" s="44"/>
      <c r="F48" s="44"/>
      <c r="G48" s="44"/>
      <c r="H48" s="44"/>
    </row>
    <row r="49" spans="5:8">
      <c r="E49" s="44"/>
      <c r="F49" s="44"/>
      <c r="G49" s="44"/>
      <c r="H49" s="44"/>
    </row>
    <row r="50" spans="5:8">
      <c r="E50" s="44"/>
      <c r="F50" s="44"/>
      <c r="G50" s="44"/>
      <c r="H50" s="44"/>
    </row>
    <row r="51" spans="5:8">
      <c r="E51" s="44"/>
      <c r="F51" s="44"/>
      <c r="G51" s="44"/>
      <c r="H51" s="44"/>
    </row>
    <row r="52" spans="5:8">
      <c r="E52" s="44"/>
      <c r="F52" s="44"/>
      <c r="G52" s="44"/>
      <c r="H52" s="44"/>
    </row>
    <row r="53" spans="5:8">
      <c r="E53" s="44"/>
      <c r="F53" s="44"/>
      <c r="G53" s="44"/>
      <c r="H53" s="44"/>
    </row>
    <row r="54" spans="5:8">
      <c r="E54" s="44"/>
      <c r="F54" s="44"/>
      <c r="G54" s="44"/>
      <c r="H54" s="44"/>
    </row>
    <row r="55" spans="5:8">
      <c r="E55" s="44"/>
      <c r="F55" s="44"/>
      <c r="G55" s="44"/>
      <c r="H55" s="44"/>
    </row>
    <row r="56" spans="5:8">
      <c r="E56" s="44"/>
      <c r="F56" s="44"/>
      <c r="G56" s="44"/>
      <c r="H56" s="44"/>
    </row>
    <row r="57" spans="5:8">
      <c r="E57" s="44"/>
      <c r="F57" s="44"/>
      <c r="G57" s="44"/>
      <c r="H57" s="44"/>
    </row>
    <row r="58" spans="5:8">
      <c r="E58" s="44"/>
      <c r="F58" s="44"/>
      <c r="G58" s="44"/>
      <c r="H58" s="44"/>
    </row>
    <row r="59" spans="5:8">
      <c r="E59" s="44"/>
      <c r="F59" s="44"/>
      <c r="G59" s="44"/>
      <c r="H59" s="44"/>
    </row>
    <row r="60" spans="5:8">
      <c r="E60" s="44"/>
      <c r="F60" s="44"/>
      <c r="G60" s="44"/>
      <c r="H60" s="44"/>
    </row>
    <row r="61" spans="5:8">
      <c r="E61" s="44"/>
      <c r="F61" s="44"/>
      <c r="G61" s="44"/>
      <c r="H61" s="44"/>
    </row>
    <row r="62" spans="5:8">
      <c r="E62" s="44"/>
      <c r="F62" s="44"/>
      <c r="G62" s="44"/>
      <c r="H62" s="44"/>
    </row>
    <row r="63" spans="5:8">
      <c r="E63" s="44"/>
      <c r="F63" s="44"/>
      <c r="G63" s="44"/>
      <c r="H63" s="44"/>
    </row>
    <row r="64" spans="5:8">
      <c r="E64" s="44"/>
      <c r="F64" s="44"/>
      <c r="G64" s="44"/>
      <c r="H64" s="44"/>
    </row>
    <row r="65" spans="5:8">
      <c r="E65" s="44"/>
      <c r="F65" s="44"/>
      <c r="G65" s="44"/>
      <c r="H65" s="44"/>
    </row>
    <row r="66" spans="5:8">
      <c r="E66" s="44"/>
      <c r="F66" s="44"/>
      <c r="G66" s="44"/>
      <c r="H66" s="44"/>
    </row>
    <row r="67" spans="5:8">
      <c r="E67" s="44"/>
      <c r="F67" s="44"/>
      <c r="G67" s="44"/>
      <c r="H67" s="44"/>
    </row>
    <row r="68" spans="5:8">
      <c r="E68" s="44"/>
      <c r="F68" s="44"/>
      <c r="G68" s="44"/>
      <c r="H68" s="44"/>
    </row>
    <row r="69" spans="5:8">
      <c r="E69" s="44"/>
      <c r="F69" s="44"/>
      <c r="G69" s="44"/>
      <c r="H69" s="44"/>
    </row>
    <row r="70" spans="5:8">
      <c r="E70" s="44"/>
      <c r="F70" s="44"/>
      <c r="G70" s="44"/>
      <c r="H70" s="44"/>
    </row>
    <row r="71" spans="5:8">
      <c r="E71" s="44"/>
      <c r="F71" s="44"/>
      <c r="G71" s="44"/>
      <c r="H71" s="44"/>
    </row>
    <row r="72" spans="5:8">
      <c r="E72" s="44"/>
      <c r="F72" s="44"/>
      <c r="G72" s="44"/>
      <c r="H72" s="44"/>
    </row>
    <row r="73" spans="5:8">
      <c r="E73" s="44"/>
      <c r="F73" s="44"/>
      <c r="G73" s="44"/>
      <c r="H73" s="44"/>
    </row>
    <row r="74" spans="5:8">
      <c r="E74" s="44"/>
      <c r="F74" s="44"/>
      <c r="G74" s="44"/>
      <c r="H74" s="44"/>
    </row>
    <row r="75" spans="5:8">
      <c r="E75" s="44"/>
      <c r="F75" s="44"/>
      <c r="G75" s="44"/>
      <c r="H75" s="44"/>
    </row>
    <row r="76" spans="5:8">
      <c r="E76" s="44"/>
      <c r="F76" s="44"/>
      <c r="G76" s="44"/>
      <c r="H76" s="44"/>
    </row>
    <row r="77" spans="5:8">
      <c r="E77" s="44"/>
      <c r="F77" s="44"/>
      <c r="G77" s="44"/>
      <c r="H77" s="44"/>
    </row>
    <row r="78" spans="5:8">
      <c r="E78" s="44"/>
      <c r="F78" s="44"/>
      <c r="G78" s="44"/>
      <c r="H78" s="44"/>
    </row>
    <row r="79" spans="5:8">
      <c r="E79" s="44"/>
      <c r="F79" s="44"/>
      <c r="G79" s="44"/>
      <c r="H79" s="44"/>
    </row>
    <row r="80" spans="5:8">
      <c r="E80" s="44"/>
      <c r="F80" s="44"/>
      <c r="G80" s="44"/>
      <c r="H80" s="44"/>
    </row>
    <row r="81" spans="5:8">
      <c r="E81" s="44"/>
      <c r="F81" s="44"/>
      <c r="G81" s="44"/>
      <c r="H81" s="44"/>
    </row>
    <row r="82" spans="5:8">
      <c r="E82" s="44"/>
      <c r="F82" s="44"/>
      <c r="G82" s="44"/>
      <c r="H82" s="44"/>
    </row>
    <row r="83" spans="5:8">
      <c r="E83" s="44"/>
      <c r="F83" s="44"/>
      <c r="G83" s="44"/>
      <c r="H83" s="44"/>
    </row>
    <row r="84" spans="5:8">
      <c r="E84" s="44"/>
      <c r="F84" s="44"/>
      <c r="G84" s="44"/>
      <c r="H84" s="44"/>
    </row>
    <row r="85" spans="5:8">
      <c r="E85" s="44"/>
      <c r="F85" s="44"/>
      <c r="G85" s="44"/>
      <c r="H85" s="44"/>
    </row>
    <row r="86" spans="5:8">
      <c r="E86" s="44"/>
      <c r="F86" s="44"/>
      <c r="G86" s="44"/>
      <c r="H86" s="44"/>
    </row>
    <row r="87" spans="5:8">
      <c r="E87" s="44"/>
      <c r="F87" s="44"/>
      <c r="G87" s="44"/>
      <c r="H87" s="44"/>
    </row>
    <row r="88" spans="5:8">
      <c r="E88" s="44"/>
      <c r="F88" s="44"/>
      <c r="G88" s="44"/>
      <c r="H88" s="44"/>
    </row>
    <row r="89" spans="5:8">
      <c r="E89" s="44"/>
      <c r="F89" s="44"/>
      <c r="G89" s="44"/>
      <c r="H89" s="44"/>
    </row>
    <row r="90" spans="5:8">
      <c r="E90" s="44"/>
      <c r="F90" s="44"/>
      <c r="G90" s="44"/>
      <c r="H90" s="44"/>
    </row>
    <row r="91" spans="5:8">
      <c r="E91" s="44"/>
      <c r="F91" s="44"/>
      <c r="G91" s="44"/>
      <c r="H91" s="44"/>
    </row>
    <row r="92" spans="5:8">
      <c r="E92" s="44"/>
      <c r="F92" s="44"/>
      <c r="G92" s="44"/>
      <c r="H92" s="44"/>
    </row>
    <row r="93" spans="5:8">
      <c r="E93" s="44"/>
      <c r="F93" s="44"/>
      <c r="G93" s="44"/>
      <c r="H93" s="44"/>
    </row>
    <row r="94" spans="5:8">
      <c r="E94" s="44"/>
      <c r="F94" s="44"/>
      <c r="G94" s="44"/>
      <c r="H94" s="44"/>
    </row>
    <row r="95" spans="5:8">
      <c r="E95" s="44"/>
      <c r="F95" s="44"/>
      <c r="G95" s="44"/>
      <c r="H95" s="44"/>
    </row>
    <row r="96" spans="5:8">
      <c r="E96" s="44"/>
      <c r="F96" s="44"/>
      <c r="G96" s="44"/>
      <c r="H96" s="44"/>
    </row>
    <row r="97" spans="5:8">
      <c r="E97" s="44"/>
      <c r="F97" s="44"/>
      <c r="G97" s="44"/>
      <c r="H97" s="44"/>
    </row>
    <row r="98" spans="5:8">
      <c r="E98" s="44"/>
      <c r="F98" s="44"/>
      <c r="G98" s="44"/>
      <c r="H98" s="44"/>
    </row>
    <row r="99" spans="5:8">
      <c r="E99" s="44"/>
      <c r="F99" s="44"/>
      <c r="G99" s="44"/>
      <c r="H99" s="44"/>
    </row>
    <row r="100" spans="5:8">
      <c r="E100" s="44"/>
      <c r="F100" s="44"/>
      <c r="G100" s="44"/>
      <c r="H100" s="44"/>
    </row>
    <row r="101" spans="5:8">
      <c r="E101" s="44"/>
      <c r="F101" s="44"/>
      <c r="G101" s="44"/>
      <c r="H101" s="44"/>
    </row>
    <row r="102" spans="5:8">
      <c r="E102" s="44"/>
      <c r="F102" s="44"/>
      <c r="G102" s="44"/>
      <c r="H102" s="44"/>
    </row>
    <row r="103" spans="5:8">
      <c r="E103" s="44"/>
      <c r="F103" s="44"/>
      <c r="G103" s="44"/>
      <c r="H103" s="44"/>
    </row>
    <row r="104" spans="5:8">
      <c r="E104" s="44"/>
      <c r="F104" s="44"/>
      <c r="G104" s="44"/>
      <c r="H104" s="44"/>
    </row>
    <row r="105" spans="5:8">
      <c r="E105" s="44"/>
      <c r="F105" s="44"/>
      <c r="G105" s="44"/>
      <c r="H105" s="44"/>
    </row>
    <row r="106" spans="5:8">
      <c r="E106" s="44"/>
      <c r="F106" s="44"/>
      <c r="G106" s="44"/>
      <c r="H106" s="44"/>
    </row>
    <row r="107" spans="5:8">
      <c r="E107" s="44"/>
      <c r="F107" s="44"/>
      <c r="G107" s="44"/>
      <c r="H107" s="44"/>
    </row>
    <row r="108" spans="5:8">
      <c r="E108" s="44"/>
      <c r="F108" s="44"/>
      <c r="G108" s="44"/>
      <c r="H108" s="44"/>
    </row>
    <row r="109" spans="5:8">
      <c r="E109" s="44"/>
      <c r="F109" s="44"/>
      <c r="G109" s="44"/>
      <c r="H109" s="44"/>
    </row>
    <row r="110" spans="5:8">
      <c r="E110" s="44"/>
      <c r="F110" s="44"/>
      <c r="G110" s="44"/>
      <c r="H110" s="44"/>
    </row>
    <row r="111" spans="5:8">
      <c r="E111" s="44"/>
      <c r="F111" s="44"/>
      <c r="G111" s="44"/>
      <c r="H111" s="44"/>
    </row>
    <row r="112" spans="5:8">
      <c r="E112" s="44"/>
      <c r="F112" s="44"/>
      <c r="G112" s="44"/>
      <c r="H112" s="44"/>
    </row>
    <row r="113" spans="5:8">
      <c r="E113" s="44"/>
      <c r="F113" s="44"/>
      <c r="G113" s="44"/>
      <c r="H113" s="44"/>
    </row>
    <row r="114" spans="5:8">
      <c r="E114" s="44"/>
      <c r="F114" s="44"/>
      <c r="G114" s="44"/>
      <c r="H114" s="44"/>
    </row>
    <row r="115" spans="5:8">
      <c r="E115" s="44"/>
      <c r="F115" s="44"/>
      <c r="G115" s="44"/>
      <c r="H115" s="44"/>
    </row>
    <row r="116" spans="5:8">
      <c r="E116" s="44"/>
      <c r="F116" s="44"/>
      <c r="G116" s="44"/>
      <c r="H116" s="44"/>
    </row>
    <row r="117" spans="5:8">
      <c r="E117" s="44"/>
      <c r="F117" s="44"/>
      <c r="G117" s="44"/>
      <c r="H117" s="44"/>
    </row>
    <row r="118" spans="5:8">
      <c r="E118" s="44"/>
      <c r="F118" s="44"/>
      <c r="G118" s="44"/>
      <c r="H118" s="44"/>
    </row>
    <row r="119" spans="5:8">
      <c r="E119" s="44"/>
      <c r="F119" s="44"/>
      <c r="G119" s="44"/>
      <c r="H119" s="44"/>
    </row>
    <row r="120" spans="5:8">
      <c r="E120" s="44"/>
      <c r="F120" s="44"/>
      <c r="G120" s="44"/>
      <c r="H120" s="44"/>
    </row>
    <row r="121" spans="5:8">
      <c r="E121" s="44"/>
      <c r="F121" s="44"/>
      <c r="G121" s="44"/>
      <c r="H121" s="44"/>
    </row>
    <row r="122" spans="5:8">
      <c r="E122" s="44"/>
      <c r="F122" s="44"/>
      <c r="G122" s="44"/>
      <c r="H122" s="44"/>
    </row>
    <row r="123" spans="5:8">
      <c r="E123" s="44"/>
      <c r="F123" s="44"/>
      <c r="G123" s="44"/>
      <c r="H123" s="44"/>
    </row>
    <row r="124" spans="5:8">
      <c r="E124" s="44"/>
      <c r="F124" s="44"/>
      <c r="G124" s="44"/>
      <c r="H124" s="44"/>
    </row>
    <row r="125" spans="5:8">
      <c r="E125" s="44"/>
      <c r="F125" s="44"/>
      <c r="G125" s="44"/>
      <c r="H125" s="44"/>
    </row>
    <row r="126" spans="5:8">
      <c r="E126" s="44"/>
      <c r="F126" s="44"/>
      <c r="G126" s="44"/>
      <c r="H126" s="44"/>
    </row>
    <row r="127" spans="5:8">
      <c r="E127" s="44"/>
      <c r="F127" s="44"/>
      <c r="G127" s="44"/>
      <c r="H127" s="44"/>
    </row>
    <row r="128" spans="5:8">
      <c r="E128" s="44"/>
      <c r="F128" s="44"/>
      <c r="G128" s="44"/>
      <c r="H128" s="44"/>
    </row>
    <row r="129" spans="5:8">
      <c r="E129" s="44"/>
      <c r="F129" s="44"/>
      <c r="G129" s="44"/>
      <c r="H129" s="44"/>
    </row>
    <row r="130" spans="5:8">
      <c r="E130" s="44"/>
      <c r="F130" s="44"/>
      <c r="G130" s="44"/>
      <c r="H130" s="44"/>
    </row>
    <row r="131" spans="5:8">
      <c r="E131" s="44"/>
      <c r="F131" s="44"/>
      <c r="G131" s="44"/>
      <c r="H131" s="44"/>
    </row>
    <row r="132" spans="5:8">
      <c r="E132" s="44"/>
      <c r="F132" s="44"/>
      <c r="G132" s="44"/>
      <c r="H132" s="44"/>
    </row>
    <row r="133" spans="5:8">
      <c r="E133" s="44"/>
      <c r="F133" s="44"/>
      <c r="G133" s="44"/>
      <c r="H133" s="44"/>
    </row>
    <row r="134" spans="5:8">
      <c r="E134" s="44"/>
      <c r="F134" s="44"/>
      <c r="G134" s="44"/>
      <c r="H134" s="44"/>
    </row>
    <row r="135" spans="5:8">
      <c r="E135" s="44"/>
      <c r="F135" s="44"/>
      <c r="G135" s="44"/>
      <c r="H135" s="44"/>
    </row>
    <row r="136" spans="5:8">
      <c r="E136" s="44"/>
      <c r="F136" s="44"/>
      <c r="G136" s="44"/>
      <c r="H136" s="44"/>
    </row>
    <row r="137" spans="5:8">
      <c r="E137" s="44"/>
      <c r="F137" s="44"/>
      <c r="G137" s="44"/>
      <c r="H137" s="44"/>
    </row>
    <row r="138" spans="5:8">
      <c r="E138" s="44"/>
      <c r="F138" s="44"/>
      <c r="G138" s="44"/>
      <c r="H138" s="44"/>
    </row>
    <row r="139" spans="5:8">
      <c r="E139" s="44"/>
      <c r="F139" s="44"/>
      <c r="G139" s="44"/>
      <c r="H139" s="44"/>
    </row>
    <row r="140" spans="5:8">
      <c r="E140" s="44"/>
      <c r="F140" s="44"/>
      <c r="G140" s="44"/>
      <c r="H140" s="44"/>
    </row>
    <row r="141" spans="5:8">
      <c r="E141" s="44"/>
      <c r="F141" s="44"/>
      <c r="G141" s="44"/>
      <c r="H141" s="44"/>
    </row>
    <row r="142" spans="5:8">
      <c r="E142" s="44"/>
      <c r="F142" s="44"/>
      <c r="G142" s="44"/>
      <c r="H142" s="44"/>
    </row>
    <row r="143" spans="5:8">
      <c r="E143" s="44"/>
      <c r="F143" s="44"/>
      <c r="G143" s="44"/>
      <c r="H143" s="44"/>
    </row>
    <row r="144" spans="5:8">
      <c r="E144" s="44"/>
      <c r="F144" s="44"/>
      <c r="G144" s="44"/>
      <c r="H144" s="44"/>
    </row>
    <row r="145" spans="5:8">
      <c r="E145" s="44"/>
      <c r="F145" s="44"/>
      <c r="G145" s="44"/>
      <c r="H145" s="44"/>
    </row>
    <row r="146" spans="5:8">
      <c r="E146" s="44"/>
      <c r="F146" s="44"/>
      <c r="G146" s="44"/>
      <c r="H146" s="44"/>
    </row>
    <row r="147" spans="5:8">
      <c r="E147" s="44"/>
      <c r="F147" s="44"/>
      <c r="G147" s="44"/>
      <c r="H147" s="44"/>
    </row>
    <row r="148" spans="5:8">
      <c r="E148" s="44"/>
      <c r="F148" s="44"/>
      <c r="G148" s="44"/>
      <c r="H148" s="44"/>
    </row>
    <row r="149" spans="5:8">
      <c r="E149" s="44"/>
      <c r="F149" s="44"/>
      <c r="G149" s="44"/>
      <c r="H149" s="44"/>
    </row>
    <row r="150" spans="5:8">
      <c r="E150" s="44"/>
      <c r="F150" s="44"/>
      <c r="G150" s="44"/>
      <c r="H150" s="44"/>
    </row>
    <row r="151" spans="5:8">
      <c r="E151" s="44"/>
      <c r="F151" s="44"/>
      <c r="G151" s="44"/>
      <c r="H151" s="44"/>
    </row>
    <row r="152" spans="5:8">
      <c r="E152" s="44"/>
      <c r="F152" s="44"/>
      <c r="G152" s="44"/>
      <c r="H152" s="44"/>
    </row>
    <row r="153" spans="5:8">
      <c r="E153" s="44"/>
      <c r="F153" s="44"/>
      <c r="G153" s="44"/>
      <c r="H153" s="44"/>
    </row>
    <row r="154" spans="5:8">
      <c r="E154" s="44"/>
      <c r="F154" s="44"/>
      <c r="G154" s="44"/>
      <c r="H154" s="44"/>
    </row>
    <row r="155" spans="5:8">
      <c r="E155" s="44"/>
      <c r="F155" s="44"/>
      <c r="G155" s="44"/>
      <c r="H155" s="44"/>
    </row>
    <row r="156" spans="5:8">
      <c r="E156" s="44"/>
      <c r="F156" s="44"/>
      <c r="G156" s="44"/>
      <c r="H156" s="44"/>
    </row>
    <row r="157" spans="5:8">
      <c r="E157" s="44"/>
      <c r="F157" s="44"/>
      <c r="G157" s="44"/>
      <c r="H157" s="44"/>
    </row>
    <row r="158" spans="5:8">
      <c r="E158" s="44"/>
      <c r="F158" s="44"/>
      <c r="G158" s="44"/>
      <c r="H158" s="44"/>
    </row>
    <row r="159" spans="5:8">
      <c r="E159" s="44"/>
      <c r="F159" s="44"/>
      <c r="G159" s="44"/>
      <c r="H159" s="44"/>
    </row>
    <row r="160" spans="5:8">
      <c r="E160" s="44"/>
      <c r="F160" s="44"/>
      <c r="G160" s="44"/>
      <c r="H160" s="44"/>
    </row>
    <row r="161" spans="5:8">
      <c r="E161" s="44"/>
      <c r="F161" s="44"/>
      <c r="G161" s="44"/>
      <c r="H161" s="44"/>
    </row>
    <row r="162" spans="5:8">
      <c r="E162" s="44"/>
      <c r="F162" s="44"/>
      <c r="G162" s="44"/>
      <c r="H162" s="44"/>
    </row>
    <row r="163" spans="5:8">
      <c r="E163" s="44"/>
      <c r="F163" s="44"/>
      <c r="G163" s="44"/>
      <c r="H163" s="44"/>
    </row>
    <row r="164" spans="5:8">
      <c r="E164" s="44"/>
      <c r="F164" s="44"/>
      <c r="G164" s="44"/>
      <c r="H164" s="44"/>
    </row>
    <row r="165" spans="5:8">
      <c r="E165" s="44"/>
      <c r="F165" s="44"/>
      <c r="G165" s="44"/>
      <c r="H165" s="44"/>
    </row>
    <row r="166" spans="5:8">
      <c r="E166" s="44"/>
      <c r="F166" s="44"/>
      <c r="G166" s="44"/>
      <c r="H166" s="44"/>
    </row>
    <row r="167" spans="5:8">
      <c r="E167" s="44"/>
      <c r="F167" s="44"/>
      <c r="G167" s="44"/>
      <c r="H167" s="44"/>
    </row>
    <row r="168" spans="5:8">
      <c r="E168" s="44"/>
      <c r="F168" s="44"/>
      <c r="G168" s="44"/>
      <c r="H168" s="44"/>
    </row>
    <row r="169" spans="5:8">
      <c r="E169" s="44"/>
      <c r="F169" s="44"/>
      <c r="G169" s="44"/>
      <c r="H169" s="44"/>
    </row>
    <row r="170" spans="5:8">
      <c r="E170" s="44"/>
      <c r="F170" s="44"/>
      <c r="G170" s="44"/>
      <c r="H170" s="44"/>
    </row>
    <row r="171" spans="5:8">
      <c r="E171" s="44"/>
      <c r="F171" s="44"/>
      <c r="G171" s="44"/>
      <c r="H171" s="44"/>
    </row>
    <row r="172" spans="5:8">
      <c r="E172" s="44"/>
      <c r="F172" s="44"/>
      <c r="G172" s="44"/>
      <c r="H172" s="44"/>
    </row>
    <row r="173" spans="5:8">
      <c r="E173" s="44"/>
      <c r="F173" s="44"/>
      <c r="G173" s="44"/>
      <c r="H173" s="44"/>
    </row>
    <row r="174" spans="5:8">
      <c r="E174" s="44"/>
      <c r="F174" s="44"/>
      <c r="G174" s="44"/>
      <c r="H174" s="44"/>
    </row>
    <row r="175" spans="5:8">
      <c r="E175" s="44"/>
      <c r="F175" s="44"/>
      <c r="G175" s="44"/>
      <c r="H175" s="44"/>
    </row>
    <row r="176" spans="5:8">
      <c r="E176" s="44"/>
      <c r="F176" s="44"/>
      <c r="G176" s="44"/>
      <c r="H176" s="44"/>
    </row>
    <row r="177" spans="5:8">
      <c r="E177" s="44"/>
      <c r="F177" s="44"/>
      <c r="G177" s="44"/>
      <c r="H177" s="44"/>
    </row>
    <row r="178" spans="5:8">
      <c r="E178" s="44"/>
      <c r="F178" s="44"/>
      <c r="G178" s="44"/>
      <c r="H178" s="44"/>
    </row>
    <row r="179" spans="5:8">
      <c r="E179" s="44"/>
      <c r="F179" s="44"/>
      <c r="G179" s="44"/>
      <c r="H179" s="44"/>
    </row>
    <row r="180" spans="5:8">
      <c r="E180" s="44"/>
      <c r="F180" s="44"/>
      <c r="G180" s="44"/>
      <c r="H180" s="44"/>
    </row>
    <row r="181" spans="5:8">
      <c r="E181" s="44"/>
      <c r="F181" s="44"/>
      <c r="G181" s="44"/>
      <c r="H181" s="44"/>
    </row>
    <row r="182" spans="5:8">
      <c r="E182" s="44"/>
      <c r="F182" s="44"/>
      <c r="G182" s="44"/>
      <c r="H182" s="44"/>
    </row>
    <row r="183" spans="5:8">
      <c r="E183" s="44"/>
      <c r="F183" s="44"/>
      <c r="G183" s="44"/>
      <c r="H183" s="44"/>
    </row>
    <row r="184" spans="5:8">
      <c r="E184" s="44"/>
      <c r="F184" s="44"/>
      <c r="G184" s="44"/>
      <c r="H184" s="44"/>
    </row>
    <row r="185" spans="5:8">
      <c r="E185" s="44"/>
      <c r="F185" s="44"/>
      <c r="G185" s="44"/>
      <c r="H185" s="44"/>
    </row>
    <row r="186" spans="5:8">
      <c r="E186" s="44"/>
      <c r="F186" s="44"/>
      <c r="G186" s="44"/>
      <c r="H186" s="44"/>
    </row>
    <row r="187" spans="5:8">
      <c r="E187" s="44"/>
      <c r="F187" s="44"/>
      <c r="G187" s="44"/>
      <c r="H187" s="44"/>
    </row>
    <row r="188" spans="5:8">
      <c r="E188" s="44"/>
      <c r="F188" s="44"/>
      <c r="G188" s="44"/>
      <c r="H188" s="44"/>
    </row>
    <row r="189" spans="5:8">
      <c r="E189" s="44"/>
      <c r="F189" s="44"/>
      <c r="G189" s="44"/>
      <c r="H189" s="44"/>
    </row>
    <row r="190" spans="5:8">
      <c r="E190" s="44"/>
      <c r="F190" s="44"/>
      <c r="G190" s="44"/>
      <c r="H190" s="44"/>
    </row>
    <row r="191" spans="5:8">
      <c r="E191" s="44"/>
      <c r="F191" s="44"/>
      <c r="G191" s="44"/>
      <c r="H191" s="44"/>
    </row>
    <row r="192" spans="5:8">
      <c r="E192" s="44"/>
      <c r="F192" s="44"/>
      <c r="G192" s="44"/>
      <c r="H192" s="44"/>
    </row>
  </sheetData>
  <mergeCells count="3">
    <mergeCell ref="A13:R13"/>
    <mergeCell ref="A12:R12"/>
    <mergeCell ref="A11:R11"/>
  </mergeCells>
  <phoneticPr fontId="17" type="noConversion"/>
  <conditionalFormatting sqref="J6">
    <cfRule type="cellIs" dxfId="3227" priority="31" operator="equal">
      <formula>"-"</formula>
    </cfRule>
  </conditionalFormatting>
  <conditionalFormatting sqref="K5:K6">
    <cfRule type="cellIs" dxfId="3226" priority="29" stopIfTrue="1" operator="equal">
      <formula>"-"</formula>
    </cfRule>
    <cfRule type="containsText" dxfId="3225" priority="30" stopIfTrue="1" operator="containsText" text="leer">
      <formula>NOT(ISERROR(SEARCH("leer",K5)))</formula>
    </cfRule>
  </conditionalFormatting>
  <conditionalFormatting sqref="K5:K6">
    <cfRule type="cellIs" dxfId="3224" priority="27" stopIfTrue="1" operator="equal">
      <formula>"-"</formula>
    </cfRule>
    <cfRule type="containsText" dxfId="3223" priority="28" stopIfTrue="1" operator="containsText" text="leer">
      <formula>NOT(ISERROR(SEARCH("leer",K5)))</formula>
    </cfRule>
  </conditionalFormatting>
  <conditionalFormatting sqref="L5:L6">
    <cfRule type="cellIs" dxfId="3222" priority="25" stopIfTrue="1" operator="equal">
      <formula>"-"</formula>
    </cfRule>
    <cfRule type="containsText" dxfId="3221" priority="26" stopIfTrue="1" operator="containsText" text="leer">
      <formula>NOT(ISERROR(SEARCH("leer",L5)))</formula>
    </cfRule>
  </conditionalFormatting>
  <conditionalFormatting sqref="L5:L6">
    <cfRule type="cellIs" dxfId="3220" priority="23" stopIfTrue="1" operator="equal">
      <formula>"-"</formula>
    </cfRule>
    <cfRule type="containsText" dxfId="3219" priority="24" stopIfTrue="1" operator="containsText" text="leer">
      <formula>NOT(ISERROR(SEARCH("leer",L5)))</formula>
    </cfRule>
  </conditionalFormatting>
  <conditionalFormatting sqref="L5:L6">
    <cfRule type="cellIs" dxfId="3218" priority="21" stopIfTrue="1" operator="equal">
      <formula>"-"</formula>
    </cfRule>
    <cfRule type="containsText" dxfId="3217" priority="22" stopIfTrue="1" operator="containsText" text="leer">
      <formula>NOT(ISERROR(SEARCH("leer",L5)))</formula>
    </cfRule>
  </conditionalFormatting>
  <conditionalFormatting sqref="L5:L6">
    <cfRule type="cellIs" dxfId="3216" priority="19" stopIfTrue="1" operator="equal">
      <formula>"-"</formula>
    </cfRule>
    <cfRule type="containsText" dxfId="3215" priority="20" stopIfTrue="1" operator="containsText" text="leer">
      <formula>NOT(ISERROR(SEARCH("leer",L5)))</formula>
    </cfRule>
  </conditionalFormatting>
  <conditionalFormatting sqref="L5:L6">
    <cfRule type="cellIs" dxfId="3214" priority="17" stopIfTrue="1" operator="equal">
      <formula>"-"</formula>
    </cfRule>
    <cfRule type="containsText" dxfId="3213" priority="18" stopIfTrue="1" operator="containsText" text="leer">
      <formula>NOT(ISERROR(SEARCH("leer",L5)))</formula>
    </cfRule>
  </conditionalFormatting>
  <conditionalFormatting sqref="L5:L6">
    <cfRule type="cellIs" dxfId="3212" priority="15" stopIfTrue="1" operator="equal">
      <formula>"-"</formula>
    </cfRule>
    <cfRule type="containsText" dxfId="3211" priority="16" stopIfTrue="1" operator="containsText" text="leer">
      <formula>NOT(ISERROR(SEARCH("leer",L5)))</formula>
    </cfRule>
  </conditionalFormatting>
  <conditionalFormatting sqref="L5:L6">
    <cfRule type="cellIs" dxfId="3210" priority="13" stopIfTrue="1" operator="equal">
      <formula>"-"</formula>
    </cfRule>
    <cfRule type="containsText" dxfId="3209" priority="14" stopIfTrue="1" operator="containsText" text="leer">
      <formula>NOT(ISERROR(SEARCH("leer",L5)))</formula>
    </cfRule>
  </conditionalFormatting>
  <conditionalFormatting sqref="M5:M6">
    <cfRule type="cellIs" dxfId="3208" priority="11" stopIfTrue="1" operator="equal">
      <formula>"-"</formula>
    </cfRule>
    <cfRule type="containsText" dxfId="3207" priority="12" stopIfTrue="1" operator="containsText" text="leer">
      <formula>NOT(ISERROR(SEARCH("leer",M5)))</formula>
    </cfRule>
  </conditionalFormatting>
  <conditionalFormatting sqref="M5:M6">
    <cfRule type="cellIs" dxfId="3206" priority="10" stopIfTrue="1" operator="equal">
      <formula>"-"</formula>
    </cfRule>
  </conditionalFormatting>
  <conditionalFormatting sqref="M5:M6">
    <cfRule type="cellIs" dxfId="3205" priority="8" stopIfTrue="1" operator="equal">
      <formula>"-"</formula>
    </cfRule>
    <cfRule type="containsText" dxfId="3204" priority="9" stopIfTrue="1" operator="containsText" text="leer">
      <formula>NOT(ISERROR(SEARCH("leer",M5)))</formula>
    </cfRule>
  </conditionalFormatting>
  <conditionalFormatting sqref="M5:M6">
    <cfRule type="cellIs" dxfId="3203" priority="7" stopIfTrue="1" operator="equal">
      <formula>"-"</formula>
    </cfRule>
  </conditionalFormatting>
  <conditionalFormatting sqref="M6">
    <cfRule type="cellIs" dxfId="3202" priority="6" operator="equal">
      <formula>"-"</formula>
    </cfRule>
  </conditionalFormatting>
  <conditionalFormatting sqref="M6">
    <cfRule type="cellIs" dxfId="3201" priority="4" stopIfTrue="1" operator="equal">
      <formula>"-"</formula>
    </cfRule>
    <cfRule type="containsText" dxfId="3200" priority="5" stopIfTrue="1" operator="containsText" text="leer">
      <formula>NOT(ISERROR(SEARCH("leer",M6)))</formula>
    </cfRule>
  </conditionalFormatting>
  <conditionalFormatting sqref="M6">
    <cfRule type="cellIs" dxfId="3199" priority="3" operator="equal">
      <formula>"-"</formula>
    </cfRule>
  </conditionalFormatting>
  <conditionalFormatting sqref="M6">
    <cfRule type="cellIs" dxfId="3198" priority="1" stopIfTrue="1" operator="equal">
      <formula>"-"</formula>
    </cfRule>
    <cfRule type="containsText" dxfId="3197" priority="2" stopIfTrue="1" operator="containsText" text="leer">
      <formula>NOT(ISERROR(SEARCH("leer",M6)))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3"/>
  <sheetViews>
    <sheetView showRuler="0" zoomScaleNormal="100" workbookViewId="0"/>
  </sheetViews>
  <sheetFormatPr baseColWidth="10" defaultColWidth="10.7109375" defaultRowHeight="12.75"/>
  <cols>
    <col min="1" max="1" width="7.85546875" style="65" customWidth="1"/>
    <col min="2" max="2" width="36.7109375" style="44" bestFit="1" customWidth="1"/>
    <col min="3" max="3" width="8.85546875" style="60" bestFit="1" customWidth="1"/>
    <col min="4" max="5" width="12.28515625" style="8" customWidth="1"/>
    <col min="6" max="8" width="11.42578125" style="8" customWidth="1"/>
    <col min="9" max="16" width="11.42578125" style="60" customWidth="1"/>
    <col min="17" max="16384" width="10.7109375" style="44"/>
  </cols>
  <sheetData>
    <row r="1" spans="1:17" s="5" customFormat="1">
      <c r="A1" s="90" t="s">
        <v>1223</v>
      </c>
    </row>
    <row r="2" spans="1:17" s="5" customFormat="1">
      <c r="A2" s="90"/>
    </row>
    <row r="3" spans="1:17" s="62" customFormat="1">
      <c r="A3" s="125" t="s">
        <v>1224</v>
      </c>
      <c r="C3" s="5" t="s">
        <v>1225</v>
      </c>
      <c r="D3" s="5" t="s">
        <v>1226</v>
      </c>
      <c r="E3" s="22">
        <v>2004</v>
      </c>
      <c r="F3" s="22">
        <v>2005</v>
      </c>
      <c r="G3" s="22">
        <v>2006</v>
      </c>
      <c r="H3" s="22">
        <v>2007</v>
      </c>
      <c r="I3" s="22">
        <v>2008</v>
      </c>
      <c r="J3" s="22">
        <v>2009</v>
      </c>
      <c r="K3" s="22">
        <v>2010</v>
      </c>
      <c r="L3" s="22">
        <v>2011</v>
      </c>
      <c r="M3" s="22">
        <v>2012</v>
      </c>
      <c r="N3" s="22">
        <v>2013</v>
      </c>
      <c r="O3" s="4">
        <v>2014</v>
      </c>
      <c r="P3" s="4">
        <v>2015</v>
      </c>
      <c r="Q3" s="353">
        <v>2016</v>
      </c>
    </row>
    <row r="4" spans="1:17">
      <c r="B4" s="5"/>
      <c r="E4" s="86"/>
      <c r="F4" s="86"/>
      <c r="G4" s="86"/>
      <c r="H4" s="86"/>
      <c r="I4" s="87"/>
      <c r="J4" s="67"/>
      <c r="K4" s="67"/>
      <c r="L4" s="67"/>
      <c r="M4" s="8"/>
      <c r="N4" s="8"/>
      <c r="O4" s="8"/>
      <c r="P4" s="8"/>
      <c r="Q4" s="354"/>
    </row>
    <row r="5" spans="1:17">
      <c r="A5" s="148" t="s">
        <v>1227</v>
      </c>
      <c r="B5" s="148" t="s">
        <v>1228</v>
      </c>
      <c r="C5" s="147">
        <v>1</v>
      </c>
      <c r="D5" s="8" t="s">
        <v>1229</v>
      </c>
      <c r="E5" s="67">
        <v>51.7</v>
      </c>
      <c r="F5" s="67">
        <v>51.4</v>
      </c>
      <c r="G5" s="67">
        <v>51.3</v>
      </c>
      <c r="H5" s="67">
        <v>51.1</v>
      </c>
      <c r="I5" s="67">
        <v>51.5</v>
      </c>
      <c r="J5" s="67">
        <v>51.5</v>
      </c>
      <c r="K5" s="67">
        <v>52.1</v>
      </c>
      <c r="L5" s="67">
        <v>52.3</v>
      </c>
      <c r="M5" s="185">
        <v>51.6</v>
      </c>
      <c r="N5" s="8">
        <v>51.5</v>
      </c>
      <c r="O5" s="37">
        <v>51.3</v>
      </c>
      <c r="P5" s="37">
        <v>51.551615634518697</v>
      </c>
      <c r="Q5" s="354">
        <v>51.9</v>
      </c>
    </row>
    <row r="6" spans="1:17">
      <c r="A6" s="148" t="s">
        <v>1230</v>
      </c>
      <c r="B6" s="148" t="s">
        <v>1231</v>
      </c>
      <c r="C6" s="147">
        <v>1</v>
      </c>
      <c r="D6" s="8" t="s">
        <v>1232</v>
      </c>
      <c r="E6" s="67">
        <v>48.3</v>
      </c>
      <c r="F6" s="67">
        <v>48.6</v>
      </c>
      <c r="G6" s="67">
        <v>48.7</v>
      </c>
      <c r="H6" s="67">
        <v>48.9</v>
      </c>
      <c r="I6" s="67">
        <v>48.5</v>
      </c>
      <c r="J6" s="67">
        <v>48.5</v>
      </c>
      <c r="K6" s="67">
        <v>47.9</v>
      </c>
      <c r="L6" s="67">
        <v>47.7</v>
      </c>
      <c r="M6" s="185">
        <v>48.4</v>
      </c>
      <c r="N6" s="8">
        <v>48.5</v>
      </c>
      <c r="O6" s="37">
        <v>48.7</v>
      </c>
      <c r="P6" s="37">
        <v>48.448384365481303</v>
      </c>
      <c r="Q6" s="354">
        <v>48.1</v>
      </c>
    </row>
    <row r="7" spans="1:17">
      <c r="A7" s="148" t="s">
        <v>1233</v>
      </c>
      <c r="B7" s="148" t="s">
        <v>1234</v>
      </c>
      <c r="C7" s="147">
        <v>1</v>
      </c>
      <c r="D7" s="8" t="s">
        <v>1235</v>
      </c>
      <c r="E7" s="67">
        <v>63.3</v>
      </c>
      <c r="F7" s="67">
        <v>63.1</v>
      </c>
      <c r="G7" s="67">
        <v>62.9</v>
      </c>
      <c r="H7" s="67">
        <v>62.6</v>
      </c>
      <c r="I7" s="67">
        <v>62.2</v>
      </c>
      <c r="J7" s="67">
        <v>61.7</v>
      </c>
      <c r="K7" s="67">
        <v>61.2</v>
      </c>
      <c r="L7" s="67">
        <v>60.8</v>
      </c>
      <c r="M7" s="185">
        <v>60.1</v>
      </c>
      <c r="N7" s="8">
        <v>59.9</v>
      </c>
      <c r="O7" s="37">
        <v>59.8</v>
      </c>
      <c r="P7" s="37">
        <v>59.819801842260503</v>
      </c>
      <c r="Q7" s="354">
        <v>60.1</v>
      </c>
    </row>
    <row r="8" spans="1:17">
      <c r="A8" s="148" t="s">
        <v>1236</v>
      </c>
      <c r="B8" s="148" t="s">
        <v>1237</v>
      </c>
      <c r="C8" s="147">
        <v>1</v>
      </c>
      <c r="D8" s="8" t="s">
        <v>1238</v>
      </c>
      <c r="E8" s="67">
        <v>36.700000000000003</v>
      </c>
      <c r="F8" s="67">
        <v>36.9</v>
      </c>
      <c r="G8" s="67">
        <v>37.1</v>
      </c>
      <c r="H8" s="67">
        <v>37.4</v>
      </c>
      <c r="I8" s="67">
        <v>37.799999999999997</v>
      </c>
      <c r="J8" s="67">
        <v>38.299999999999997</v>
      </c>
      <c r="K8" s="67">
        <v>38.799999999999997</v>
      </c>
      <c r="L8" s="67">
        <v>39.200000000000003</v>
      </c>
      <c r="M8" s="185">
        <v>39.9</v>
      </c>
      <c r="N8" s="8">
        <v>40.1</v>
      </c>
      <c r="O8" s="37">
        <v>40.200000000000003</v>
      </c>
      <c r="P8" s="37">
        <v>40.180198157739603</v>
      </c>
      <c r="Q8" s="354">
        <v>39.9</v>
      </c>
    </row>
    <row r="9" spans="1:17">
      <c r="M9" s="44"/>
      <c r="N9" s="44"/>
      <c r="O9" s="44"/>
      <c r="P9" s="44"/>
    </row>
    <row r="10" spans="1:17">
      <c r="A10" s="152"/>
      <c r="D10" s="22"/>
      <c r="E10" s="22"/>
      <c r="F10" s="22"/>
      <c r="G10" s="22"/>
      <c r="H10" s="22"/>
      <c r="M10" s="44"/>
      <c r="N10" s="44"/>
      <c r="O10" s="44"/>
      <c r="P10" s="44"/>
    </row>
    <row r="11" spans="1:17">
      <c r="A11" s="223" t="s">
        <v>1239</v>
      </c>
      <c r="B11" s="132"/>
      <c r="C11" s="132"/>
      <c r="D11" s="132"/>
      <c r="E11" s="132"/>
      <c r="F11" s="132"/>
      <c r="G11" s="132"/>
      <c r="H11" s="132"/>
      <c r="M11" s="44"/>
      <c r="N11" s="44"/>
      <c r="O11" s="44"/>
      <c r="P11" s="44"/>
    </row>
    <row r="12" spans="1:17">
      <c r="M12" s="44"/>
      <c r="N12" s="44"/>
      <c r="O12" s="44"/>
      <c r="P12" s="44"/>
    </row>
    <row r="13" spans="1:17">
      <c r="M13" s="44"/>
      <c r="N13" s="44"/>
      <c r="O13" s="44"/>
      <c r="P13" s="44"/>
    </row>
    <row r="14" spans="1:17">
      <c r="M14" s="44"/>
      <c r="N14" s="44"/>
      <c r="O14" s="44"/>
      <c r="P14" s="44"/>
    </row>
    <row r="15" spans="1:17">
      <c r="M15" s="44"/>
      <c r="N15" s="44"/>
      <c r="O15" s="44"/>
      <c r="P15" s="44"/>
    </row>
    <row r="16" spans="1:17">
      <c r="M16" s="44"/>
      <c r="N16" s="44"/>
      <c r="O16" s="44"/>
      <c r="P16" s="44"/>
    </row>
    <row r="17" spans="5:16">
      <c r="M17" s="44"/>
      <c r="N17" s="44"/>
      <c r="O17" s="44"/>
      <c r="P17" s="44"/>
    </row>
    <row r="18" spans="5:16">
      <c r="E18" s="61"/>
      <c r="F18" s="83"/>
      <c r="G18" s="147"/>
      <c r="H18" s="147"/>
      <c r="I18" s="147"/>
      <c r="J18" s="147"/>
      <c r="M18" s="44"/>
      <c r="N18" s="44"/>
      <c r="O18" s="44"/>
      <c r="P18" s="44"/>
    </row>
    <row r="19" spans="5:16">
      <c r="E19" s="61"/>
      <c r="F19" s="83"/>
      <c r="G19" s="147"/>
      <c r="H19" s="147"/>
      <c r="I19" s="147"/>
      <c r="J19" s="147"/>
      <c r="M19" s="44"/>
      <c r="N19" s="44"/>
      <c r="O19" s="44"/>
      <c r="P19" s="44"/>
    </row>
    <row r="20" spans="5:16">
      <c r="E20" s="61"/>
      <c r="F20" s="83"/>
      <c r="G20" s="147"/>
      <c r="H20" s="147"/>
      <c r="I20" s="147"/>
      <c r="J20" s="147"/>
      <c r="M20" s="44"/>
      <c r="N20" s="44"/>
      <c r="O20" s="44"/>
      <c r="P20" s="44"/>
    </row>
    <row r="21" spans="5:16">
      <c r="E21" s="61"/>
      <c r="F21" s="83"/>
      <c r="G21" s="147"/>
      <c r="H21" s="147"/>
      <c r="I21" s="147"/>
      <c r="J21" s="147"/>
      <c r="M21" s="44"/>
      <c r="N21" s="44"/>
      <c r="O21" s="44"/>
      <c r="P21" s="44"/>
    </row>
    <row r="22" spans="5:16">
      <c r="E22" s="61"/>
      <c r="F22" s="82"/>
      <c r="G22" s="147"/>
      <c r="H22" s="147"/>
      <c r="I22" s="147"/>
      <c r="J22" s="147"/>
      <c r="M22" s="44"/>
      <c r="N22" s="44"/>
      <c r="O22" s="44"/>
      <c r="P22" s="44"/>
    </row>
    <row r="23" spans="5:16">
      <c r="E23" s="61"/>
      <c r="F23" s="60"/>
      <c r="G23" s="147"/>
      <c r="H23" s="147"/>
      <c r="I23" s="147"/>
      <c r="J23" s="147"/>
      <c r="M23" s="44"/>
      <c r="N23" s="44"/>
      <c r="O23" s="44"/>
      <c r="P23" s="44"/>
    </row>
    <row r="24" spans="5:16">
      <c r="E24" s="61"/>
      <c r="F24" s="60"/>
      <c r="G24" s="67"/>
      <c r="H24" s="67"/>
      <c r="I24" s="67"/>
      <c r="J24" s="67"/>
      <c r="M24" s="44"/>
      <c r="N24" s="44"/>
      <c r="O24" s="44"/>
      <c r="P24" s="44"/>
    </row>
    <row r="25" spans="5:16">
      <c r="E25" s="61"/>
      <c r="F25" s="60"/>
      <c r="G25" s="67"/>
      <c r="H25" s="67"/>
      <c r="I25" s="67"/>
      <c r="J25" s="67"/>
      <c r="M25" s="44"/>
      <c r="N25" s="44"/>
      <c r="O25" s="44"/>
      <c r="P25" s="44"/>
    </row>
    <row r="26" spans="5:16">
      <c r="E26" s="61"/>
      <c r="G26" s="185"/>
      <c r="H26" s="185"/>
      <c r="I26" s="185"/>
      <c r="J26" s="185"/>
      <c r="M26" s="44"/>
      <c r="N26" s="44"/>
      <c r="O26" s="44"/>
      <c r="P26" s="44"/>
    </row>
    <row r="27" spans="5:16">
      <c r="E27" s="61"/>
      <c r="I27" s="8"/>
      <c r="J27" s="8"/>
      <c r="M27" s="44"/>
      <c r="N27" s="44"/>
      <c r="O27" s="44"/>
      <c r="P27" s="44"/>
    </row>
    <row r="28" spans="5:16">
      <c r="E28" s="4"/>
      <c r="G28" s="37"/>
      <c r="H28" s="37"/>
      <c r="I28" s="37"/>
      <c r="J28" s="37"/>
      <c r="M28" s="44"/>
      <c r="N28" s="44"/>
      <c r="O28" s="44"/>
      <c r="P28" s="44"/>
    </row>
    <row r="29" spans="5:16">
      <c r="E29" s="4"/>
      <c r="G29" s="37"/>
      <c r="H29" s="37"/>
      <c r="I29" s="37"/>
      <c r="J29" s="37"/>
      <c r="M29" s="44"/>
      <c r="N29" s="44"/>
      <c r="O29" s="44"/>
      <c r="P29" s="44"/>
    </row>
    <row r="30" spans="5:16">
      <c r="M30" s="44"/>
      <c r="N30" s="44"/>
      <c r="O30" s="44"/>
      <c r="P30" s="44"/>
    </row>
    <row r="31" spans="5:16">
      <c r="M31" s="44"/>
      <c r="N31" s="44"/>
      <c r="O31" s="44"/>
      <c r="P31" s="44"/>
    </row>
    <row r="32" spans="5:16">
      <c r="M32" s="44"/>
      <c r="N32" s="44"/>
      <c r="O32" s="44"/>
      <c r="P32" s="44"/>
    </row>
    <row r="33" spans="13:16">
      <c r="M33" s="44"/>
      <c r="N33" s="44"/>
      <c r="O33" s="44"/>
      <c r="P33" s="44"/>
    </row>
    <row r="34" spans="13:16">
      <c r="M34" s="44"/>
      <c r="N34" s="44"/>
      <c r="O34" s="44"/>
      <c r="P34" s="44"/>
    </row>
    <row r="35" spans="13:16">
      <c r="M35" s="44"/>
      <c r="N35" s="44"/>
      <c r="O35" s="44"/>
      <c r="P35" s="44"/>
    </row>
    <row r="42" spans="13:16">
      <c r="M42" s="44"/>
      <c r="N42" s="44"/>
      <c r="O42" s="44"/>
      <c r="P42" s="44"/>
    </row>
    <row r="43" spans="13:16">
      <c r="M43" s="44"/>
      <c r="N43" s="44"/>
      <c r="O43" s="44"/>
      <c r="P43" s="44"/>
    </row>
    <row r="44" spans="13:16">
      <c r="M44" s="44"/>
      <c r="N44" s="44"/>
      <c r="O44" s="44"/>
      <c r="P44" s="44"/>
    </row>
    <row r="45" spans="13:16">
      <c r="M45" s="44"/>
      <c r="N45" s="44"/>
      <c r="O45" s="44"/>
      <c r="P45" s="44"/>
    </row>
    <row r="46" spans="13:16">
      <c r="M46" s="44"/>
      <c r="N46" s="44"/>
      <c r="O46" s="44"/>
      <c r="P46" s="44"/>
    </row>
    <row r="47" spans="13:16">
      <c r="M47" s="44"/>
      <c r="N47" s="44"/>
      <c r="O47" s="44"/>
      <c r="P47" s="44"/>
    </row>
    <row r="48" spans="13:16">
      <c r="M48" s="44"/>
      <c r="N48" s="44"/>
      <c r="O48" s="44"/>
      <c r="P48" s="44"/>
    </row>
    <row r="49" spans="13:16">
      <c r="M49" s="44"/>
      <c r="N49" s="44"/>
      <c r="O49" s="44"/>
      <c r="P49" s="44"/>
    </row>
    <row r="50" spans="13:16">
      <c r="M50" s="44"/>
      <c r="N50" s="44"/>
      <c r="O50" s="44"/>
      <c r="P50" s="44"/>
    </row>
    <row r="51" spans="13:16">
      <c r="M51" s="44"/>
      <c r="N51" s="44"/>
      <c r="O51" s="44"/>
      <c r="P51" s="44"/>
    </row>
    <row r="52" spans="13:16">
      <c r="M52" s="44"/>
      <c r="N52" s="44"/>
      <c r="O52" s="44"/>
      <c r="P52" s="44"/>
    </row>
    <row r="53" spans="13:16">
      <c r="M53" s="44"/>
      <c r="N53" s="44"/>
      <c r="O53" s="44"/>
      <c r="P53" s="44"/>
    </row>
    <row r="54" spans="13:16">
      <c r="M54" s="44"/>
      <c r="N54" s="44"/>
      <c r="O54" s="44"/>
      <c r="P54" s="44"/>
    </row>
    <row r="55" spans="13:16">
      <c r="M55" s="44"/>
      <c r="N55" s="44"/>
      <c r="O55" s="44"/>
      <c r="P55" s="44"/>
    </row>
    <row r="56" spans="13:16">
      <c r="M56" s="44"/>
      <c r="N56" s="44"/>
      <c r="O56" s="44"/>
      <c r="P56" s="44"/>
    </row>
    <row r="57" spans="13:16">
      <c r="M57" s="44"/>
      <c r="N57" s="44"/>
      <c r="O57" s="44"/>
      <c r="P57" s="44"/>
    </row>
    <row r="58" spans="13:16">
      <c r="M58" s="44"/>
      <c r="N58" s="44"/>
      <c r="O58" s="44"/>
      <c r="P58" s="44"/>
    </row>
    <row r="59" spans="13:16">
      <c r="M59" s="44"/>
      <c r="N59" s="44"/>
      <c r="O59" s="44"/>
      <c r="P59" s="44"/>
    </row>
    <row r="60" spans="13:16">
      <c r="M60" s="44"/>
      <c r="N60" s="44"/>
      <c r="O60" s="44"/>
      <c r="P60" s="44"/>
    </row>
    <row r="61" spans="13:16">
      <c r="M61" s="44"/>
      <c r="N61" s="44"/>
      <c r="O61" s="44"/>
      <c r="P61" s="44"/>
    </row>
    <row r="62" spans="13:16">
      <c r="M62" s="44"/>
      <c r="N62" s="44"/>
      <c r="O62" s="44"/>
      <c r="P62" s="44"/>
    </row>
    <row r="63" spans="13:16">
      <c r="M63" s="44"/>
      <c r="N63" s="44"/>
      <c r="O63" s="44"/>
      <c r="P63" s="44"/>
    </row>
    <row r="64" spans="13:16">
      <c r="M64" s="44"/>
      <c r="N64" s="44"/>
      <c r="O64" s="44"/>
      <c r="P64" s="44"/>
    </row>
    <row r="65" spans="13:16">
      <c r="M65" s="44"/>
      <c r="N65" s="44"/>
      <c r="O65" s="44"/>
      <c r="P65" s="44"/>
    </row>
    <row r="66" spans="13:16">
      <c r="M66" s="44"/>
      <c r="N66" s="44"/>
      <c r="O66" s="44"/>
      <c r="P66" s="44"/>
    </row>
    <row r="67" spans="13:16">
      <c r="M67" s="44"/>
      <c r="N67" s="44"/>
      <c r="O67" s="44"/>
      <c r="P67" s="44"/>
    </row>
    <row r="68" spans="13:16">
      <c r="M68" s="44"/>
      <c r="N68" s="44"/>
      <c r="O68" s="44"/>
      <c r="P68" s="44"/>
    </row>
    <row r="69" spans="13:16">
      <c r="M69" s="44"/>
      <c r="N69" s="44"/>
      <c r="O69" s="44"/>
      <c r="P69" s="44"/>
    </row>
    <row r="70" spans="13:16">
      <c r="M70" s="44"/>
      <c r="N70" s="44"/>
      <c r="O70" s="44"/>
      <c r="P70" s="44"/>
    </row>
    <row r="71" spans="13:16">
      <c r="M71" s="44"/>
      <c r="N71" s="44"/>
      <c r="O71" s="44"/>
      <c r="P71" s="44"/>
    </row>
    <row r="72" spans="13:16">
      <c r="M72" s="44"/>
      <c r="N72" s="44"/>
      <c r="O72" s="44"/>
      <c r="P72" s="44"/>
    </row>
    <row r="73" spans="13:16">
      <c r="M73" s="44"/>
      <c r="N73" s="44"/>
      <c r="O73" s="44"/>
      <c r="P73" s="44"/>
    </row>
    <row r="74" spans="13:16">
      <c r="M74" s="44"/>
      <c r="N74" s="44"/>
      <c r="O74" s="44"/>
      <c r="P74" s="44"/>
    </row>
    <row r="75" spans="13:16">
      <c r="M75" s="44"/>
      <c r="N75" s="44"/>
      <c r="O75" s="44"/>
      <c r="P75" s="44"/>
    </row>
    <row r="76" spans="13:16">
      <c r="M76" s="44"/>
      <c r="N76" s="44"/>
      <c r="O76" s="44"/>
      <c r="P76" s="44"/>
    </row>
    <row r="77" spans="13:16">
      <c r="M77" s="44"/>
      <c r="N77" s="44"/>
      <c r="O77" s="44"/>
      <c r="P77" s="44"/>
    </row>
    <row r="78" spans="13:16">
      <c r="M78" s="44"/>
      <c r="N78" s="44"/>
      <c r="O78" s="44"/>
      <c r="P78" s="44"/>
    </row>
    <row r="79" spans="13:16">
      <c r="M79" s="44"/>
      <c r="N79" s="44"/>
      <c r="O79" s="44"/>
      <c r="P79" s="44"/>
    </row>
    <row r="80" spans="13:16">
      <c r="M80" s="44"/>
      <c r="N80" s="44"/>
      <c r="O80" s="44"/>
      <c r="P80" s="44"/>
    </row>
    <row r="81" spans="13:16">
      <c r="M81" s="44"/>
      <c r="N81" s="44"/>
      <c r="O81" s="44"/>
      <c r="P81" s="44"/>
    </row>
    <row r="82" spans="13:16">
      <c r="M82" s="44"/>
      <c r="N82" s="44"/>
      <c r="O82" s="44"/>
      <c r="P82" s="44"/>
    </row>
    <row r="83" spans="13:16">
      <c r="M83" s="44"/>
      <c r="N83" s="44"/>
      <c r="O83" s="44"/>
      <c r="P83" s="44"/>
    </row>
    <row r="84" spans="13:16">
      <c r="M84" s="44"/>
      <c r="N84" s="44"/>
      <c r="O84" s="44"/>
      <c r="P84" s="44"/>
    </row>
    <row r="85" spans="13:16">
      <c r="M85" s="44"/>
      <c r="N85" s="44"/>
      <c r="O85" s="44"/>
      <c r="P85" s="44"/>
    </row>
    <row r="86" spans="13:16">
      <c r="M86" s="44"/>
      <c r="N86" s="44"/>
      <c r="O86" s="44"/>
      <c r="P86" s="44"/>
    </row>
    <row r="87" spans="13:16">
      <c r="M87" s="44"/>
      <c r="N87" s="44"/>
      <c r="O87" s="44"/>
      <c r="P87" s="44"/>
    </row>
    <row r="88" spans="13:16">
      <c r="M88" s="44"/>
      <c r="N88" s="44"/>
      <c r="O88" s="44"/>
      <c r="P88" s="44"/>
    </row>
    <row r="89" spans="13:16">
      <c r="M89" s="44"/>
      <c r="N89" s="44"/>
      <c r="O89" s="44"/>
      <c r="P89" s="44"/>
    </row>
    <row r="90" spans="13:16">
      <c r="M90" s="44"/>
      <c r="N90" s="44"/>
      <c r="O90" s="44"/>
      <c r="P90" s="44"/>
    </row>
    <row r="91" spans="13:16">
      <c r="M91" s="44"/>
      <c r="N91" s="44"/>
      <c r="O91" s="44"/>
      <c r="P91" s="44"/>
    </row>
    <row r="92" spans="13:16">
      <c r="M92" s="44"/>
      <c r="N92" s="44"/>
      <c r="O92" s="44"/>
      <c r="P92" s="44"/>
    </row>
    <row r="93" spans="13:16">
      <c r="M93" s="44"/>
      <c r="N93" s="44"/>
      <c r="O93" s="44"/>
      <c r="P93" s="44"/>
    </row>
    <row r="94" spans="13:16">
      <c r="M94" s="44"/>
      <c r="N94" s="44"/>
      <c r="O94" s="44"/>
      <c r="P94" s="44"/>
    </row>
    <row r="95" spans="13:16">
      <c r="M95" s="44"/>
      <c r="N95" s="44"/>
      <c r="O95" s="44"/>
      <c r="P95" s="44"/>
    </row>
    <row r="96" spans="13:16">
      <c r="M96" s="44"/>
      <c r="N96" s="44"/>
      <c r="O96" s="44"/>
      <c r="P96" s="44"/>
    </row>
    <row r="97" spans="13:16">
      <c r="M97" s="44"/>
      <c r="N97" s="44"/>
      <c r="O97" s="44"/>
      <c r="P97" s="44"/>
    </row>
    <row r="98" spans="13:16">
      <c r="M98" s="44"/>
      <c r="N98" s="44"/>
      <c r="O98" s="44"/>
      <c r="P98" s="44"/>
    </row>
    <row r="99" spans="13:16">
      <c r="M99" s="44"/>
      <c r="N99" s="44"/>
      <c r="O99" s="44"/>
      <c r="P99" s="44"/>
    </row>
    <row r="100" spans="13:16">
      <c r="M100" s="44"/>
      <c r="N100" s="44"/>
      <c r="O100" s="44"/>
      <c r="P100" s="44"/>
    </row>
    <row r="101" spans="13:16">
      <c r="M101" s="44"/>
      <c r="N101" s="44"/>
      <c r="O101" s="44"/>
      <c r="P101" s="44"/>
    </row>
    <row r="102" spans="13:16">
      <c r="M102" s="44"/>
      <c r="N102" s="44"/>
      <c r="O102" s="44"/>
      <c r="P102" s="44"/>
    </row>
    <row r="103" spans="13:16">
      <c r="M103" s="44"/>
      <c r="N103" s="44"/>
      <c r="O103" s="44"/>
      <c r="P103" s="44"/>
    </row>
    <row r="104" spans="13:16">
      <c r="M104" s="44"/>
      <c r="N104" s="44"/>
      <c r="O104" s="44"/>
      <c r="P104" s="44"/>
    </row>
    <row r="105" spans="13:16">
      <c r="M105" s="44"/>
      <c r="N105" s="44"/>
      <c r="O105" s="44"/>
      <c r="P105" s="44"/>
    </row>
    <row r="106" spans="13:16">
      <c r="M106" s="44"/>
      <c r="N106" s="44"/>
      <c r="O106" s="44"/>
      <c r="P106" s="44"/>
    </row>
    <row r="107" spans="13:16">
      <c r="M107" s="44"/>
      <c r="N107" s="44"/>
      <c r="O107" s="44"/>
      <c r="P107" s="44"/>
    </row>
    <row r="108" spans="13:16">
      <c r="M108" s="44"/>
      <c r="N108" s="44"/>
      <c r="O108" s="44"/>
      <c r="P108" s="44"/>
    </row>
    <row r="109" spans="13:16">
      <c r="M109" s="44"/>
      <c r="N109" s="44"/>
      <c r="O109" s="44"/>
      <c r="P109" s="44"/>
    </row>
    <row r="110" spans="13:16">
      <c r="M110" s="44"/>
      <c r="N110" s="44"/>
      <c r="O110" s="44"/>
      <c r="P110" s="44"/>
    </row>
    <row r="111" spans="13:16">
      <c r="M111" s="44"/>
      <c r="N111" s="44"/>
      <c r="O111" s="44"/>
      <c r="P111" s="44"/>
    </row>
    <row r="112" spans="13:16">
      <c r="M112" s="44"/>
      <c r="N112" s="44"/>
      <c r="O112" s="44"/>
      <c r="P112" s="44"/>
    </row>
    <row r="113" spans="13:16">
      <c r="M113" s="44"/>
      <c r="N113" s="44"/>
      <c r="O113" s="44"/>
      <c r="P113" s="44"/>
    </row>
    <row r="114" spans="13:16">
      <c r="M114" s="44"/>
      <c r="N114" s="44"/>
      <c r="O114" s="44"/>
      <c r="P114" s="44"/>
    </row>
    <row r="115" spans="13:16">
      <c r="M115" s="44"/>
      <c r="N115" s="44"/>
      <c r="O115" s="44"/>
      <c r="P115" s="44"/>
    </row>
    <row r="116" spans="13:16">
      <c r="M116" s="44"/>
      <c r="N116" s="44"/>
      <c r="O116" s="44"/>
      <c r="P116" s="44"/>
    </row>
    <row r="117" spans="13:16">
      <c r="M117" s="44"/>
      <c r="N117" s="44"/>
      <c r="O117" s="44"/>
      <c r="P117" s="44"/>
    </row>
    <row r="118" spans="13:16">
      <c r="M118" s="44"/>
      <c r="N118" s="44"/>
      <c r="O118" s="44"/>
      <c r="P118" s="44"/>
    </row>
    <row r="119" spans="13:16">
      <c r="M119" s="44"/>
      <c r="N119" s="44"/>
      <c r="O119" s="44"/>
      <c r="P119" s="44"/>
    </row>
    <row r="120" spans="13:16">
      <c r="M120" s="44"/>
      <c r="N120" s="44"/>
      <c r="O120" s="44"/>
      <c r="P120" s="44"/>
    </row>
    <row r="121" spans="13:16">
      <c r="M121" s="44"/>
      <c r="N121" s="44"/>
      <c r="O121" s="44"/>
      <c r="P121" s="44"/>
    </row>
    <row r="122" spans="13:16">
      <c r="M122" s="44"/>
      <c r="N122" s="44"/>
      <c r="O122" s="44"/>
      <c r="P122" s="44"/>
    </row>
    <row r="123" spans="13:16">
      <c r="M123" s="44"/>
      <c r="N123" s="44"/>
      <c r="O123" s="44"/>
      <c r="P123" s="44"/>
    </row>
    <row r="124" spans="13:16">
      <c r="M124" s="44"/>
      <c r="N124" s="44"/>
      <c r="O124" s="44"/>
      <c r="P124" s="44"/>
    </row>
    <row r="125" spans="13:16">
      <c r="M125" s="44"/>
      <c r="N125" s="44"/>
      <c r="O125" s="44"/>
      <c r="P125" s="44"/>
    </row>
    <row r="126" spans="13:16">
      <c r="M126" s="44"/>
      <c r="N126" s="44"/>
      <c r="O126" s="44"/>
      <c r="P126" s="44"/>
    </row>
    <row r="127" spans="13:16">
      <c r="M127" s="44"/>
      <c r="N127" s="44"/>
      <c r="O127" s="44"/>
      <c r="P127" s="44"/>
    </row>
    <row r="128" spans="13:16">
      <c r="M128" s="44"/>
      <c r="N128" s="44"/>
      <c r="O128" s="44"/>
      <c r="P128" s="44"/>
    </row>
    <row r="129" spans="13:16">
      <c r="M129" s="44"/>
      <c r="N129" s="44"/>
      <c r="O129" s="44"/>
      <c r="P129" s="44"/>
    </row>
    <row r="130" spans="13:16">
      <c r="M130" s="44"/>
      <c r="N130" s="44"/>
      <c r="O130" s="44"/>
      <c r="P130" s="44"/>
    </row>
    <row r="131" spans="13:16">
      <c r="M131" s="44"/>
      <c r="N131" s="44"/>
      <c r="O131" s="44"/>
      <c r="P131" s="44"/>
    </row>
    <row r="132" spans="13:16">
      <c r="M132" s="44"/>
      <c r="N132" s="44"/>
      <c r="O132" s="44"/>
      <c r="P132" s="44"/>
    </row>
    <row r="133" spans="13:16">
      <c r="M133" s="44"/>
      <c r="N133" s="44"/>
      <c r="O133" s="44"/>
      <c r="P133" s="44"/>
    </row>
    <row r="134" spans="13:16">
      <c r="M134" s="44"/>
      <c r="N134" s="44"/>
      <c r="O134" s="44"/>
      <c r="P134" s="44"/>
    </row>
    <row r="135" spans="13:16">
      <c r="M135" s="44"/>
      <c r="N135" s="44"/>
      <c r="O135" s="44"/>
      <c r="P135" s="44"/>
    </row>
    <row r="136" spans="13:16">
      <c r="M136" s="44"/>
      <c r="N136" s="44"/>
      <c r="O136" s="44"/>
      <c r="P136" s="44"/>
    </row>
    <row r="137" spans="13:16">
      <c r="M137" s="44"/>
      <c r="N137" s="44"/>
      <c r="O137" s="44"/>
      <c r="P137" s="44"/>
    </row>
    <row r="138" spans="13:16">
      <c r="M138" s="44"/>
      <c r="N138" s="44"/>
      <c r="O138" s="44"/>
      <c r="P138" s="44"/>
    </row>
    <row r="139" spans="13:16">
      <c r="M139" s="44"/>
      <c r="N139" s="44"/>
      <c r="O139" s="44"/>
      <c r="P139" s="44"/>
    </row>
    <row r="140" spans="13:16">
      <c r="M140" s="44"/>
      <c r="N140" s="44"/>
      <c r="O140" s="44"/>
      <c r="P140" s="44"/>
    </row>
    <row r="141" spans="13:16">
      <c r="M141" s="44"/>
      <c r="N141" s="44"/>
      <c r="O141" s="44"/>
      <c r="P141" s="44"/>
    </row>
    <row r="142" spans="13:16">
      <c r="M142" s="44"/>
      <c r="N142" s="44"/>
      <c r="O142" s="44"/>
      <c r="P142" s="44"/>
    </row>
    <row r="143" spans="13:16">
      <c r="M143" s="44"/>
      <c r="N143" s="44"/>
      <c r="O143" s="44"/>
      <c r="P143" s="44"/>
    </row>
    <row r="144" spans="13:16">
      <c r="M144" s="44"/>
      <c r="N144" s="44"/>
      <c r="O144" s="44"/>
      <c r="P144" s="44"/>
    </row>
    <row r="145" spans="13:16">
      <c r="M145" s="44"/>
      <c r="N145" s="44"/>
      <c r="O145" s="44"/>
      <c r="P145" s="44"/>
    </row>
    <row r="146" spans="13:16">
      <c r="M146" s="44"/>
      <c r="N146" s="44"/>
      <c r="O146" s="44"/>
      <c r="P146" s="44"/>
    </row>
    <row r="147" spans="13:16">
      <c r="M147" s="44"/>
      <c r="N147" s="44"/>
      <c r="O147" s="44"/>
      <c r="P147" s="44"/>
    </row>
    <row r="148" spans="13:16">
      <c r="M148" s="44"/>
      <c r="N148" s="44"/>
      <c r="O148" s="44"/>
      <c r="P148" s="44"/>
    </row>
    <row r="149" spans="13:16">
      <c r="M149" s="44"/>
      <c r="N149" s="44"/>
      <c r="O149" s="44"/>
      <c r="P149" s="44"/>
    </row>
    <row r="150" spans="13:16">
      <c r="M150" s="44"/>
      <c r="N150" s="44"/>
      <c r="O150" s="44"/>
      <c r="P150" s="44"/>
    </row>
    <row r="151" spans="13:16">
      <c r="M151" s="44"/>
      <c r="N151" s="44"/>
      <c r="O151" s="44"/>
      <c r="P151" s="44"/>
    </row>
    <row r="152" spans="13:16">
      <c r="M152" s="44"/>
      <c r="N152" s="44"/>
      <c r="O152" s="44"/>
      <c r="P152" s="44"/>
    </row>
    <row r="153" spans="13:16">
      <c r="M153" s="44"/>
      <c r="N153" s="44"/>
      <c r="O153" s="44"/>
      <c r="P153" s="44"/>
    </row>
    <row r="154" spans="13:16">
      <c r="M154" s="44"/>
      <c r="N154" s="44"/>
      <c r="O154" s="44"/>
      <c r="P154" s="44"/>
    </row>
    <row r="155" spans="13:16">
      <c r="M155" s="44"/>
      <c r="N155" s="44"/>
      <c r="O155" s="44"/>
      <c r="P155" s="44"/>
    </row>
    <row r="156" spans="13:16">
      <c r="M156" s="44"/>
      <c r="N156" s="44"/>
      <c r="O156" s="44"/>
      <c r="P156" s="44"/>
    </row>
    <row r="157" spans="13:16">
      <c r="M157" s="44"/>
      <c r="N157" s="44"/>
      <c r="O157" s="44"/>
      <c r="P157" s="44"/>
    </row>
    <row r="158" spans="13:16">
      <c r="M158" s="44"/>
      <c r="N158" s="44"/>
      <c r="O158" s="44"/>
      <c r="P158" s="44"/>
    </row>
    <row r="159" spans="13:16">
      <c r="M159" s="44"/>
      <c r="N159" s="44"/>
      <c r="O159" s="44"/>
      <c r="P159" s="44"/>
    </row>
    <row r="160" spans="13:16">
      <c r="M160" s="44"/>
      <c r="N160" s="44"/>
      <c r="O160" s="44"/>
      <c r="P160" s="44"/>
    </row>
    <row r="161" spans="13:16">
      <c r="M161" s="44"/>
      <c r="N161" s="44"/>
      <c r="O161" s="44"/>
      <c r="P161" s="44"/>
    </row>
    <row r="162" spans="13:16">
      <c r="M162" s="44"/>
      <c r="N162" s="44"/>
      <c r="O162" s="44"/>
      <c r="P162" s="44"/>
    </row>
    <row r="163" spans="13:16">
      <c r="M163" s="44"/>
      <c r="N163" s="44"/>
      <c r="O163" s="44"/>
      <c r="P163" s="44"/>
    </row>
    <row r="164" spans="13:16">
      <c r="M164" s="44"/>
      <c r="N164" s="44"/>
      <c r="O164" s="44"/>
      <c r="P164" s="44"/>
    </row>
    <row r="165" spans="13:16">
      <c r="M165" s="44"/>
      <c r="N165" s="44"/>
      <c r="O165" s="44"/>
      <c r="P165" s="44"/>
    </row>
    <row r="166" spans="13:16">
      <c r="M166" s="44"/>
      <c r="N166" s="44"/>
      <c r="O166" s="44"/>
      <c r="P166" s="44"/>
    </row>
    <row r="167" spans="13:16">
      <c r="M167" s="44"/>
      <c r="N167" s="44"/>
      <c r="O167" s="44"/>
      <c r="P167" s="44"/>
    </row>
    <row r="168" spans="13:16">
      <c r="M168" s="44"/>
      <c r="N168" s="44"/>
      <c r="O168" s="44"/>
      <c r="P168" s="44"/>
    </row>
    <row r="169" spans="13:16">
      <c r="M169" s="44"/>
      <c r="N169" s="44"/>
      <c r="O169" s="44"/>
      <c r="P169" s="44"/>
    </row>
    <row r="170" spans="13:16">
      <c r="M170" s="44"/>
      <c r="N170" s="44"/>
      <c r="O170" s="44"/>
      <c r="P170" s="44"/>
    </row>
    <row r="171" spans="13:16">
      <c r="M171" s="44"/>
      <c r="N171" s="44"/>
      <c r="O171" s="44"/>
      <c r="P171" s="44"/>
    </row>
    <row r="172" spans="13:16">
      <c r="M172" s="44"/>
      <c r="N172" s="44"/>
      <c r="O172" s="44"/>
      <c r="P172" s="44"/>
    </row>
    <row r="173" spans="13:16">
      <c r="M173" s="44"/>
      <c r="N173" s="44"/>
      <c r="O173" s="44"/>
      <c r="P173" s="44"/>
    </row>
    <row r="174" spans="13:16">
      <c r="M174" s="44"/>
      <c r="N174" s="44"/>
      <c r="O174" s="44"/>
      <c r="P174" s="44"/>
    </row>
    <row r="175" spans="13:16">
      <c r="M175" s="44"/>
      <c r="N175" s="44"/>
      <c r="O175" s="44"/>
      <c r="P175" s="44"/>
    </row>
    <row r="176" spans="13:16">
      <c r="M176" s="44"/>
      <c r="N176" s="44"/>
      <c r="O176" s="44"/>
      <c r="P176" s="44"/>
    </row>
    <row r="177" spans="13:16">
      <c r="M177" s="44"/>
      <c r="N177" s="44"/>
      <c r="O177" s="44"/>
      <c r="P177" s="44"/>
    </row>
    <row r="178" spans="13:16">
      <c r="M178" s="44"/>
      <c r="N178" s="44"/>
      <c r="O178" s="44"/>
      <c r="P178" s="44"/>
    </row>
    <row r="179" spans="13:16">
      <c r="M179" s="44"/>
      <c r="N179" s="44"/>
      <c r="O179" s="44"/>
      <c r="P179" s="44"/>
    </row>
    <row r="180" spans="13:16">
      <c r="M180" s="44"/>
      <c r="N180" s="44"/>
      <c r="O180" s="44"/>
      <c r="P180" s="44"/>
    </row>
    <row r="181" spans="13:16">
      <c r="M181" s="44"/>
      <c r="N181" s="44"/>
      <c r="O181" s="44"/>
      <c r="P181" s="44"/>
    </row>
    <row r="182" spans="13:16">
      <c r="M182" s="44"/>
      <c r="N182" s="44"/>
      <c r="O182" s="44"/>
      <c r="P182" s="44"/>
    </row>
    <row r="183" spans="13:16">
      <c r="M183" s="44"/>
      <c r="N183" s="44"/>
      <c r="O183" s="44"/>
      <c r="P183" s="44"/>
    </row>
    <row r="184" spans="13:16">
      <c r="M184" s="44"/>
      <c r="N184" s="44"/>
      <c r="O184" s="44"/>
      <c r="P184" s="44"/>
    </row>
    <row r="185" spans="13:16">
      <c r="M185" s="44"/>
      <c r="N185" s="44"/>
      <c r="O185" s="44"/>
      <c r="P185" s="44"/>
    </row>
    <row r="186" spans="13:16">
      <c r="M186" s="44"/>
      <c r="N186" s="44"/>
      <c r="O186" s="44"/>
      <c r="P186" s="44"/>
    </row>
    <row r="187" spans="13:16">
      <c r="M187" s="44"/>
      <c r="N187" s="44"/>
      <c r="O187" s="44"/>
      <c r="P187" s="44"/>
    </row>
    <row r="188" spans="13:16">
      <c r="M188" s="44"/>
      <c r="N188" s="44"/>
      <c r="O188" s="44"/>
      <c r="P188" s="44"/>
    </row>
    <row r="189" spans="13:16">
      <c r="M189" s="44"/>
      <c r="N189" s="44"/>
      <c r="O189" s="44"/>
      <c r="P189" s="44"/>
    </row>
    <row r="190" spans="13:16">
      <c r="M190" s="44"/>
      <c r="N190" s="44"/>
      <c r="O190" s="44"/>
      <c r="P190" s="44"/>
    </row>
    <row r="191" spans="13:16">
      <c r="M191" s="44"/>
      <c r="N191" s="44"/>
      <c r="O191" s="44"/>
      <c r="P191" s="44"/>
    </row>
    <row r="192" spans="13:16">
      <c r="M192" s="44"/>
      <c r="N192" s="44"/>
      <c r="O192" s="44"/>
      <c r="P192" s="44"/>
    </row>
    <row r="193" spans="13:16">
      <c r="M193" s="44"/>
      <c r="N193" s="44"/>
      <c r="O193" s="44"/>
      <c r="P193" s="44"/>
    </row>
  </sheetData>
  <phoneticPr fontId="17" type="noConversion"/>
  <conditionalFormatting sqref="G24:J24">
    <cfRule type="cellIs" dxfId="3196" priority="429" operator="equal">
      <formula>"-"</formula>
    </cfRule>
  </conditionalFormatting>
  <conditionalFormatting sqref="G24:J24">
    <cfRule type="cellIs" dxfId="3195" priority="428" operator="equal">
      <formula>"-"</formula>
    </cfRule>
  </conditionalFormatting>
  <conditionalFormatting sqref="G24:J24">
    <cfRule type="cellIs" dxfId="3194" priority="427" operator="equal">
      <formula>"-"</formula>
    </cfRule>
  </conditionalFormatting>
  <conditionalFormatting sqref="G23:J23">
    <cfRule type="cellIs" dxfId="3193" priority="425" stopIfTrue="1" operator="equal">
      <formula>"-"</formula>
    </cfRule>
    <cfRule type="containsText" dxfId="3192" priority="426" stopIfTrue="1" operator="containsText" text="leer">
      <formula>NOT(ISERROR(SEARCH("leer",G23)))</formula>
    </cfRule>
  </conditionalFormatting>
  <conditionalFormatting sqref="G23:J23">
    <cfRule type="cellIs" dxfId="3191" priority="423" stopIfTrue="1" operator="equal">
      <formula>"-"</formula>
    </cfRule>
    <cfRule type="containsText" dxfId="3190" priority="424" stopIfTrue="1" operator="containsText" text="leer">
      <formula>NOT(ISERROR(SEARCH("leer",G23)))</formula>
    </cfRule>
  </conditionalFormatting>
  <conditionalFormatting sqref="G23:J23">
    <cfRule type="cellIs" dxfId="3189" priority="421" stopIfTrue="1" operator="equal">
      <formula>"-"</formula>
    </cfRule>
    <cfRule type="containsText" dxfId="3188" priority="422" stopIfTrue="1" operator="containsText" text="leer">
      <formula>NOT(ISERROR(SEARCH("leer",G23)))</formula>
    </cfRule>
  </conditionalFormatting>
  <conditionalFormatting sqref="G23:J23">
    <cfRule type="cellIs" dxfId="3187" priority="419" stopIfTrue="1" operator="equal">
      <formula>"-"</formula>
    </cfRule>
    <cfRule type="containsText" dxfId="3186" priority="420" stopIfTrue="1" operator="containsText" text="leer">
      <formula>NOT(ISERROR(SEARCH("leer",G23)))</formula>
    </cfRule>
  </conditionalFormatting>
  <conditionalFormatting sqref="G22:J22">
    <cfRule type="cellIs" dxfId="3185" priority="417" stopIfTrue="1" operator="equal">
      <formula>"-"</formula>
    </cfRule>
    <cfRule type="containsText" dxfId="3184" priority="418" stopIfTrue="1" operator="containsText" text="leer">
      <formula>NOT(ISERROR(SEARCH("leer",G22)))</formula>
    </cfRule>
  </conditionalFormatting>
  <conditionalFormatting sqref="G22:J22">
    <cfRule type="cellIs" dxfId="3183" priority="415" stopIfTrue="1" operator="equal">
      <formula>"-"</formula>
    </cfRule>
    <cfRule type="containsText" dxfId="3182" priority="416" stopIfTrue="1" operator="containsText" text="leer">
      <formula>NOT(ISERROR(SEARCH("leer",G22)))</formula>
    </cfRule>
  </conditionalFormatting>
  <conditionalFormatting sqref="G22:J22">
    <cfRule type="cellIs" dxfId="3181" priority="413" stopIfTrue="1" operator="equal">
      <formula>"-"</formula>
    </cfRule>
    <cfRule type="containsText" dxfId="3180" priority="414" stopIfTrue="1" operator="containsText" text="leer">
      <formula>NOT(ISERROR(SEARCH("leer",G22)))</formula>
    </cfRule>
  </conditionalFormatting>
  <conditionalFormatting sqref="G22:J22">
    <cfRule type="cellIs" dxfId="3179" priority="411" stopIfTrue="1" operator="equal">
      <formula>"-"</formula>
    </cfRule>
    <cfRule type="containsText" dxfId="3178" priority="412" stopIfTrue="1" operator="containsText" text="leer">
      <formula>NOT(ISERROR(SEARCH("leer",G22)))</formula>
    </cfRule>
  </conditionalFormatting>
  <conditionalFormatting sqref="G22:J22">
    <cfRule type="cellIs" dxfId="3177" priority="409" stopIfTrue="1" operator="equal">
      <formula>"-"</formula>
    </cfRule>
    <cfRule type="containsText" dxfId="3176" priority="410" stopIfTrue="1" operator="containsText" text="leer">
      <formula>NOT(ISERROR(SEARCH("leer",G22)))</formula>
    </cfRule>
  </conditionalFormatting>
  <conditionalFormatting sqref="G22:J22">
    <cfRule type="cellIs" dxfId="3175" priority="407" stopIfTrue="1" operator="equal">
      <formula>"-"</formula>
    </cfRule>
    <cfRule type="containsText" dxfId="3174" priority="408" stopIfTrue="1" operator="containsText" text="leer">
      <formula>NOT(ISERROR(SEARCH("leer",G22)))</formula>
    </cfRule>
  </conditionalFormatting>
  <conditionalFormatting sqref="G22:J22">
    <cfRule type="cellIs" dxfId="3173" priority="405" stopIfTrue="1" operator="equal">
      <formula>"-"</formula>
    </cfRule>
    <cfRule type="containsText" dxfId="3172" priority="406" stopIfTrue="1" operator="containsText" text="leer">
      <formula>NOT(ISERROR(SEARCH("leer",G22)))</formula>
    </cfRule>
  </conditionalFormatting>
  <conditionalFormatting sqref="G22:J22">
    <cfRule type="cellIs" dxfId="3171" priority="403" stopIfTrue="1" operator="equal">
      <formula>"-"</formula>
    </cfRule>
    <cfRule type="containsText" dxfId="3170" priority="404" stopIfTrue="1" operator="containsText" text="leer">
      <formula>NOT(ISERROR(SEARCH("leer",G22)))</formula>
    </cfRule>
  </conditionalFormatting>
  <conditionalFormatting sqref="G22:J22">
    <cfRule type="cellIs" dxfId="3169" priority="401" stopIfTrue="1" operator="equal">
      <formula>"-"</formula>
    </cfRule>
    <cfRule type="containsText" dxfId="3168" priority="402" stopIfTrue="1" operator="containsText" text="leer">
      <formula>NOT(ISERROR(SEARCH("leer",G22)))</formula>
    </cfRule>
  </conditionalFormatting>
  <conditionalFormatting sqref="G22:J22">
    <cfRule type="cellIs" dxfId="3167" priority="399" stopIfTrue="1" operator="equal">
      <formula>"-"</formula>
    </cfRule>
    <cfRule type="containsText" dxfId="3166" priority="400" stopIfTrue="1" operator="containsText" text="leer">
      <formula>NOT(ISERROR(SEARCH("leer",G22)))</formula>
    </cfRule>
  </conditionalFormatting>
  <conditionalFormatting sqref="G22:J22">
    <cfRule type="cellIs" dxfId="3165" priority="397" stopIfTrue="1" operator="equal">
      <formula>"-"</formula>
    </cfRule>
    <cfRule type="containsText" dxfId="3164" priority="398" stopIfTrue="1" operator="containsText" text="leer">
      <formula>NOT(ISERROR(SEARCH("leer",G22)))</formula>
    </cfRule>
  </conditionalFormatting>
  <conditionalFormatting sqref="G22:J22">
    <cfRule type="cellIs" dxfId="3163" priority="395" stopIfTrue="1" operator="equal">
      <formula>"-"</formula>
    </cfRule>
    <cfRule type="containsText" dxfId="3162" priority="396" stopIfTrue="1" operator="containsText" text="leer">
      <formula>NOT(ISERROR(SEARCH("leer",G22)))</formula>
    </cfRule>
  </conditionalFormatting>
  <conditionalFormatting sqref="G22:J22">
    <cfRule type="cellIs" dxfId="3161" priority="393" stopIfTrue="1" operator="equal">
      <formula>"-"</formula>
    </cfRule>
    <cfRule type="containsText" dxfId="3160" priority="394" stopIfTrue="1" operator="containsText" text="leer">
      <formula>NOT(ISERROR(SEARCH("leer",G22)))</formula>
    </cfRule>
  </conditionalFormatting>
  <conditionalFormatting sqref="G22:J22">
    <cfRule type="cellIs" dxfId="3159" priority="391" stopIfTrue="1" operator="equal">
      <formula>"-"</formula>
    </cfRule>
    <cfRule type="containsText" dxfId="3158" priority="392" stopIfTrue="1" operator="containsText" text="leer">
      <formula>NOT(ISERROR(SEARCH("leer",G22)))</formula>
    </cfRule>
  </conditionalFormatting>
  <conditionalFormatting sqref="G22:J22">
    <cfRule type="cellIs" dxfId="3157" priority="389" stopIfTrue="1" operator="equal">
      <formula>"-"</formula>
    </cfRule>
    <cfRule type="containsText" dxfId="3156" priority="390" stopIfTrue="1" operator="containsText" text="leer">
      <formula>NOT(ISERROR(SEARCH("leer",G22)))</formula>
    </cfRule>
  </conditionalFormatting>
  <conditionalFormatting sqref="G22:J22">
    <cfRule type="cellIs" dxfId="3155" priority="387" stopIfTrue="1" operator="equal">
      <formula>"-"</formula>
    </cfRule>
    <cfRule type="containsText" dxfId="3154" priority="388" stopIfTrue="1" operator="containsText" text="leer">
      <formula>NOT(ISERROR(SEARCH("leer",G22)))</formula>
    </cfRule>
  </conditionalFormatting>
  <conditionalFormatting sqref="G22:J22">
    <cfRule type="cellIs" dxfId="3153" priority="385" stopIfTrue="1" operator="equal">
      <formula>"-"</formula>
    </cfRule>
    <cfRule type="containsText" dxfId="3152" priority="386" stopIfTrue="1" operator="containsText" text="leer">
      <formula>NOT(ISERROR(SEARCH("leer",G22)))</formula>
    </cfRule>
  </conditionalFormatting>
  <conditionalFormatting sqref="G22:J22">
    <cfRule type="cellIs" dxfId="3151" priority="383" stopIfTrue="1" operator="equal">
      <formula>"-"</formula>
    </cfRule>
    <cfRule type="containsText" dxfId="3150" priority="384" stopIfTrue="1" operator="containsText" text="leer">
      <formula>NOT(ISERROR(SEARCH("leer",G22)))</formula>
    </cfRule>
  </conditionalFormatting>
  <conditionalFormatting sqref="G21:J21">
    <cfRule type="cellIs" dxfId="3149" priority="381" stopIfTrue="1" operator="equal">
      <formula>"-"</formula>
    </cfRule>
    <cfRule type="containsText" dxfId="3148" priority="382" stopIfTrue="1" operator="containsText" text="leer">
      <formula>NOT(ISERROR(SEARCH("leer",G21)))</formula>
    </cfRule>
  </conditionalFormatting>
  <conditionalFormatting sqref="G21:J21">
    <cfRule type="cellIs" dxfId="3147" priority="380" stopIfTrue="1" operator="equal">
      <formula>"-"</formula>
    </cfRule>
  </conditionalFormatting>
  <conditionalFormatting sqref="G21:J21">
    <cfRule type="cellIs" dxfId="3146" priority="378" stopIfTrue="1" operator="equal">
      <formula>"-"</formula>
    </cfRule>
    <cfRule type="containsText" dxfId="3145" priority="379" stopIfTrue="1" operator="containsText" text="leer">
      <formula>NOT(ISERROR(SEARCH("leer",G21)))</formula>
    </cfRule>
  </conditionalFormatting>
  <conditionalFormatting sqref="G21:J21">
    <cfRule type="cellIs" dxfId="3144" priority="377" stopIfTrue="1" operator="equal">
      <formula>"-"</formula>
    </cfRule>
  </conditionalFormatting>
  <conditionalFormatting sqref="G21:J21">
    <cfRule type="cellIs" dxfId="3143" priority="375" stopIfTrue="1" operator="equal">
      <formula>"-"</formula>
    </cfRule>
    <cfRule type="containsText" dxfId="3142" priority="376" stopIfTrue="1" operator="containsText" text="leer">
      <formula>NOT(ISERROR(SEARCH("leer",G21)))</formula>
    </cfRule>
  </conditionalFormatting>
  <conditionalFormatting sqref="G21:J21">
    <cfRule type="cellIs" dxfId="3141" priority="374" stopIfTrue="1" operator="equal">
      <formula>"-"</formula>
    </cfRule>
  </conditionalFormatting>
  <conditionalFormatting sqref="G21:J21">
    <cfRule type="cellIs" dxfId="3140" priority="372" stopIfTrue="1" operator="equal">
      <formula>"-"</formula>
    </cfRule>
    <cfRule type="containsText" dxfId="3139" priority="373" stopIfTrue="1" operator="containsText" text="leer">
      <formula>NOT(ISERROR(SEARCH("leer",G21)))</formula>
    </cfRule>
  </conditionalFormatting>
  <conditionalFormatting sqref="G21:J21">
    <cfRule type="cellIs" dxfId="3138" priority="371" stopIfTrue="1" operator="equal">
      <formula>"-"</formula>
    </cfRule>
  </conditionalFormatting>
  <conditionalFormatting sqref="G22:J22">
    <cfRule type="cellIs" dxfId="3137" priority="369" stopIfTrue="1" operator="equal">
      <formula>"-"</formula>
    </cfRule>
    <cfRule type="containsText" dxfId="3136" priority="370" stopIfTrue="1" operator="containsText" text="leer">
      <formula>NOT(ISERROR(SEARCH("leer",G22)))</formula>
    </cfRule>
  </conditionalFormatting>
  <conditionalFormatting sqref="G22:J22">
    <cfRule type="cellIs" dxfId="3135" priority="367" stopIfTrue="1" operator="equal">
      <formula>"-"</formula>
    </cfRule>
    <cfRule type="containsText" dxfId="3134" priority="368" stopIfTrue="1" operator="containsText" text="leer">
      <formula>NOT(ISERROR(SEARCH("leer",G22)))</formula>
    </cfRule>
  </conditionalFormatting>
  <conditionalFormatting sqref="G22:J22">
    <cfRule type="cellIs" dxfId="3133" priority="365" stopIfTrue="1" operator="equal">
      <formula>"-"</formula>
    </cfRule>
    <cfRule type="containsText" dxfId="3132" priority="366" stopIfTrue="1" operator="containsText" text="leer">
      <formula>NOT(ISERROR(SEARCH("leer",G22)))</formula>
    </cfRule>
  </conditionalFormatting>
  <conditionalFormatting sqref="G22:J22">
    <cfRule type="cellIs" dxfId="3131" priority="363" stopIfTrue="1" operator="equal">
      <formula>"-"</formula>
    </cfRule>
    <cfRule type="containsText" dxfId="3130" priority="364" stopIfTrue="1" operator="containsText" text="leer">
      <formula>NOT(ISERROR(SEARCH("leer",G22)))</formula>
    </cfRule>
  </conditionalFormatting>
  <conditionalFormatting sqref="G22:J22">
    <cfRule type="cellIs" dxfId="3129" priority="361" stopIfTrue="1" operator="equal">
      <formula>"-"</formula>
    </cfRule>
    <cfRule type="containsText" dxfId="3128" priority="362" stopIfTrue="1" operator="containsText" text="leer">
      <formula>NOT(ISERROR(SEARCH("leer",G22)))</formula>
    </cfRule>
  </conditionalFormatting>
  <conditionalFormatting sqref="G22:J22">
    <cfRule type="cellIs" dxfId="3127" priority="359" stopIfTrue="1" operator="equal">
      <formula>"-"</formula>
    </cfRule>
    <cfRule type="containsText" dxfId="3126" priority="360" stopIfTrue="1" operator="containsText" text="leer">
      <formula>NOT(ISERROR(SEARCH("leer",G22)))</formula>
    </cfRule>
  </conditionalFormatting>
  <conditionalFormatting sqref="G22:J22">
    <cfRule type="cellIs" dxfId="3125" priority="357" stopIfTrue="1" operator="equal">
      <formula>"-"</formula>
    </cfRule>
    <cfRule type="containsText" dxfId="3124" priority="358" stopIfTrue="1" operator="containsText" text="leer">
      <formula>NOT(ISERROR(SEARCH("leer",G22)))</formula>
    </cfRule>
  </conditionalFormatting>
  <conditionalFormatting sqref="G22:J22">
    <cfRule type="cellIs" dxfId="3123" priority="355" stopIfTrue="1" operator="equal">
      <formula>"-"</formula>
    </cfRule>
    <cfRule type="containsText" dxfId="3122" priority="356" stopIfTrue="1" operator="containsText" text="leer">
      <formula>NOT(ISERROR(SEARCH("leer",G22)))</formula>
    </cfRule>
  </conditionalFormatting>
  <conditionalFormatting sqref="G22:J22">
    <cfRule type="cellIs" dxfId="3121" priority="353" stopIfTrue="1" operator="equal">
      <formula>"-"</formula>
    </cfRule>
    <cfRule type="containsText" dxfId="3120" priority="354" stopIfTrue="1" operator="containsText" text="leer">
      <formula>NOT(ISERROR(SEARCH("leer",G22)))</formula>
    </cfRule>
  </conditionalFormatting>
  <conditionalFormatting sqref="G22:J22">
    <cfRule type="cellIs" dxfId="3119" priority="351" stopIfTrue="1" operator="equal">
      <formula>"-"</formula>
    </cfRule>
    <cfRule type="containsText" dxfId="3118" priority="352" stopIfTrue="1" operator="containsText" text="leer">
      <formula>NOT(ISERROR(SEARCH("leer",G22)))</formula>
    </cfRule>
  </conditionalFormatting>
  <conditionalFormatting sqref="G22:J22">
    <cfRule type="cellIs" dxfId="3117" priority="349" stopIfTrue="1" operator="equal">
      <formula>"-"</formula>
    </cfRule>
    <cfRule type="containsText" dxfId="3116" priority="350" stopIfTrue="1" operator="containsText" text="leer">
      <formula>NOT(ISERROR(SEARCH("leer",G22)))</formula>
    </cfRule>
  </conditionalFormatting>
  <conditionalFormatting sqref="G22:J22">
    <cfRule type="cellIs" dxfId="3115" priority="347" stopIfTrue="1" operator="equal">
      <formula>"-"</formula>
    </cfRule>
    <cfRule type="containsText" dxfId="3114" priority="348" stopIfTrue="1" operator="containsText" text="leer">
      <formula>NOT(ISERROR(SEARCH("leer",G22)))</formula>
    </cfRule>
  </conditionalFormatting>
  <conditionalFormatting sqref="G22:J22">
    <cfRule type="cellIs" dxfId="3113" priority="345" stopIfTrue="1" operator="equal">
      <formula>"-"</formula>
    </cfRule>
    <cfRule type="containsText" dxfId="3112" priority="346" stopIfTrue="1" operator="containsText" text="leer">
      <formula>NOT(ISERROR(SEARCH("leer",G22)))</formula>
    </cfRule>
  </conditionalFormatting>
  <conditionalFormatting sqref="G22:J22">
    <cfRule type="cellIs" dxfId="3111" priority="343" stopIfTrue="1" operator="equal">
      <formula>"-"</formula>
    </cfRule>
    <cfRule type="containsText" dxfId="3110" priority="344" stopIfTrue="1" operator="containsText" text="leer">
      <formula>NOT(ISERROR(SEARCH("leer",G22)))</formula>
    </cfRule>
  </conditionalFormatting>
  <conditionalFormatting sqref="G22:J22">
    <cfRule type="cellIs" dxfId="3109" priority="341" stopIfTrue="1" operator="equal">
      <formula>"-"</formula>
    </cfRule>
    <cfRule type="containsText" dxfId="3108" priority="342" stopIfTrue="1" operator="containsText" text="leer">
      <formula>NOT(ISERROR(SEARCH("leer",G22)))</formula>
    </cfRule>
  </conditionalFormatting>
  <conditionalFormatting sqref="G22:J22">
    <cfRule type="cellIs" dxfId="3107" priority="339" stopIfTrue="1" operator="equal">
      <formula>"-"</formula>
    </cfRule>
    <cfRule type="containsText" dxfId="3106" priority="340" stopIfTrue="1" operator="containsText" text="leer">
      <formula>NOT(ISERROR(SEARCH("leer",G22)))</formula>
    </cfRule>
  </conditionalFormatting>
  <conditionalFormatting sqref="G22:J22">
    <cfRule type="cellIs" dxfId="3105" priority="337" stopIfTrue="1" operator="equal">
      <formula>"-"</formula>
    </cfRule>
    <cfRule type="containsText" dxfId="3104" priority="338" stopIfTrue="1" operator="containsText" text="leer">
      <formula>NOT(ISERROR(SEARCH("leer",G22)))</formula>
    </cfRule>
  </conditionalFormatting>
  <conditionalFormatting sqref="G22:J22">
    <cfRule type="cellIs" dxfId="3103" priority="335" stopIfTrue="1" operator="equal">
      <formula>"-"</formula>
    </cfRule>
    <cfRule type="containsText" dxfId="3102" priority="336" stopIfTrue="1" operator="containsText" text="leer">
      <formula>NOT(ISERROR(SEARCH("leer",G22)))</formula>
    </cfRule>
  </conditionalFormatting>
  <conditionalFormatting sqref="G21:J21">
    <cfRule type="cellIs" dxfId="3101" priority="333" stopIfTrue="1" operator="equal">
      <formula>"-"</formula>
    </cfRule>
    <cfRule type="containsText" dxfId="3100" priority="334" stopIfTrue="1" operator="containsText" text="leer">
      <formula>NOT(ISERROR(SEARCH("leer",G21)))</formula>
    </cfRule>
  </conditionalFormatting>
  <conditionalFormatting sqref="G21:J21">
    <cfRule type="cellIs" dxfId="3099" priority="332" stopIfTrue="1" operator="equal">
      <formula>"-"</formula>
    </cfRule>
  </conditionalFormatting>
  <conditionalFormatting sqref="G21:J21">
    <cfRule type="cellIs" dxfId="3098" priority="330" stopIfTrue="1" operator="equal">
      <formula>"-"</formula>
    </cfRule>
    <cfRule type="containsText" dxfId="3097" priority="331" stopIfTrue="1" operator="containsText" text="leer">
      <formula>NOT(ISERROR(SEARCH("leer",G21)))</formula>
    </cfRule>
  </conditionalFormatting>
  <conditionalFormatting sqref="G21:J21">
    <cfRule type="cellIs" dxfId="3096" priority="329" stopIfTrue="1" operator="equal">
      <formula>"-"</formula>
    </cfRule>
  </conditionalFormatting>
  <conditionalFormatting sqref="G22:J22">
    <cfRule type="cellIs" dxfId="3095" priority="327" stopIfTrue="1" operator="equal">
      <formula>"-"</formula>
    </cfRule>
    <cfRule type="containsText" dxfId="3094" priority="328" stopIfTrue="1" operator="containsText" text="leer">
      <formula>NOT(ISERROR(SEARCH("leer",G22)))</formula>
    </cfRule>
  </conditionalFormatting>
  <conditionalFormatting sqref="G22:J22">
    <cfRule type="cellIs" dxfId="3093" priority="325" stopIfTrue="1" operator="equal">
      <formula>"-"</formula>
    </cfRule>
    <cfRule type="containsText" dxfId="3092" priority="326" stopIfTrue="1" operator="containsText" text="leer">
      <formula>NOT(ISERROR(SEARCH("leer",G22)))</formula>
    </cfRule>
  </conditionalFormatting>
  <conditionalFormatting sqref="G22:J22">
    <cfRule type="cellIs" dxfId="3091" priority="323" stopIfTrue="1" operator="equal">
      <formula>"-"</formula>
    </cfRule>
    <cfRule type="containsText" dxfId="3090" priority="324" stopIfTrue="1" operator="containsText" text="leer">
      <formula>NOT(ISERROR(SEARCH("leer",G22)))</formula>
    </cfRule>
  </conditionalFormatting>
  <conditionalFormatting sqref="G22:J22">
    <cfRule type="cellIs" dxfId="3089" priority="321" stopIfTrue="1" operator="equal">
      <formula>"-"</formula>
    </cfRule>
    <cfRule type="containsText" dxfId="3088" priority="322" stopIfTrue="1" operator="containsText" text="leer">
      <formula>NOT(ISERROR(SEARCH("leer",G22)))</formula>
    </cfRule>
  </conditionalFormatting>
  <conditionalFormatting sqref="G22:J22">
    <cfRule type="cellIs" dxfId="3087" priority="319" stopIfTrue="1" operator="equal">
      <formula>"-"</formula>
    </cfRule>
    <cfRule type="containsText" dxfId="3086" priority="320" stopIfTrue="1" operator="containsText" text="leer">
      <formula>NOT(ISERROR(SEARCH("leer",G22)))</formula>
    </cfRule>
  </conditionalFormatting>
  <conditionalFormatting sqref="G22:J22">
    <cfRule type="cellIs" dxfId="3085" priority="317" stopIfTrue="1" operator="equal">
      <formula>"-"</formula>
    </cfRule>
    <cfRule type="containsText" dxfId="3084" priority="318" stopIfTrue="1" operator="containsText" text="leer">
      <formula>NOT(ISERROR(SEARCH("leer",G22)))</formula>
    </cfRule>
  </conditionalFormatting>
  <conditionalFormatting sqref="G22:J22">
    <cfRule type="cellIs" dxfId="3083" priority="315" stopIfTrue="1" operator="equal">
      <formula>"-"</formula>
    </cfRule>
    <cfRule type="containsText" dxfId="3082" priority="316" stopIfTrue="1" operator="containsText" text="leer">
      <formula>NOT(ISERROR(SEARCH("leer",G22)))</formula>
    </cfRule>
  </conditionalFormatting>
  <conditionalFormatting sqref="G22:J22">
    <cfRule type="cellIs" dxfId="3081" priority="313" stopIfTrue="1" operator="equal">
      <formula>"-"</formula>
    </cfRule>
    <cfRule type="containsText" dxfId="3080" priority="314" stopIfTrue="1" operator="containsText" text="leer">
      <formula>NOT(ISERROR(SEARCH("leer",G22)))</formula>
    </cfRule>
  </conditionalFormatting>
  <conditionalFormatting sqref="G22:J22">
    <cfRule type="cellIs" dxfId="3079" priority="311" stopIfTrue="1" operator="equal">
      <formula>"-"</formula>
    </cfRule>
    <cfRule type="containsText" dxfId="3078" priority="312" stopIfTrue="1" operator="containsText" text="leer">
      <formula>NOT(ISERROR(SEARCH("leer",G22)))</formula>
    </cfRule>
  </conditionalFormatting>
  <conditionalFormatting sqref="G22:J22">
    <cfRule type="cellIs" dxfId="3077" priority="309" stopIfTrue="1" operator="equal">
      <formula>"-"</formula>
    </cfRule>
    <cfRule type="containsText" dxfId="3076" priority="310" stopIfTrue="1" operator="containsText" text="leer">
      <formula>NOT(ISERROR(SEARCH("leer",G22)))</formula>
    </cfRule>
  </conditionalFormatting>
  <conditionalFormatting sqref="G22:J22">
    <cfRule type="cellIs" dxfId="3075" priority="307" stopIfTrue="1" operator="equal">
      <formula>"-"</formula>
    </cfRule>
    <cfRule type="containsText" dxfId="3074" priority="308" stopIfTrue="1" operator="containsText" text="leer">
      <formula>NOT(ISERROR(SEARCH("leer",G22)))</formula>
    </cfRule>
  </conditionalFormatting>
  <conditionalFormatting sqref="G22:J22">
    <cfRule type="cellIs" dxfId="3073" priority="305" stopIfTrue="1" operator="equal">
      <formula>"-"</formula>
    </cfRule>
    <cfRule type="containsText" dxfId="3072" priority="306" stopIfTrue="1" operator="containsText" text="leer">
      <formula>NOT(ISERROR(SEARCH("leer",G22)))</formula>
    </cfRule>
  </conditionalFormatting>
  <conditionalFormatting sqref="G22:J22">
    <cfRule type="cellIs" dxfId="3071" priority="303" stopIfTrue="1" operator="equal">
      <formula>"-"</formula>
    </cfRule>
    <cfRule type="containsText" dxfId="3070" priority="304" stopIfTrue="1" operator="containsText" text="leer">
      <formula>NOT(ISERROR(SEARCH("leer",G22)))</formula>
    </cfRule>
  </conditionalFormatting>
  <conditionalFormatting sqref="G22:J22">
    <cfRule type="cellIs" dxfId="3069" priority="301" stopIfTrue="1" operator="equal">
      <formula>"-"</formula>
    </cfRule>
    <cfRule type="containsText" dxfId="3068" priority="302" stopIfTrue="1" operator="containsText" text="leer">
      <formula>NOT(ISERROR(SEARCH("leer",G22)))</formula>
    </cfRule>
  </conditionalFormatting>
  <conditionalFormatting sqref="G22:J22">
    <cfRule type="cellIs" dxfId="3067" priority="299" stopIfTrue="1" operator="equal">
      <formula>"-"</formula>
    </cfRule>
    <cfRule type="containsText" dxfId="3066" priority="300" stopIfTrue="1" operator="containsText" text="leer">
      <formula>NOT(ISERROR(SEARCH("leer",G22)))</formula>
    </cfRule>
  </conditionalFormatting>
  <conditionalFormatting sqref="G22:J22">
    <cfRule type="cellIs" dxfId="3065" priority="297" stopIfTrue="1" operator="equal">
      <formula>"-"</formula>
    </cfRule>
    <cfRule type="containsText" dxfId="3064" priority="298" stopIfTrue="1" operator="containsText" text="leer">
      <formula>NOT(ISERROR(SEARCH("leer",G22)))</formula>
    </cfRule>
  </conditionalFormatting>
  <conditionalFormatting sqref="G22:J22">
    <cfRule type="cellIs" dxfId="3063" priority="295" stopIfTrue="1" operator="equal">
      <formula>"-"</formula>
    </cfRule>
    <cfRule type="containsText" dxfId="3062" priority="296" stopIfTrue="1" operator="containsText" text="leer">
      <formula>NOT(ISERROR(SEARCH("leer",G22)))</formula>
    </cfRule>
  </conditionalFormatting>
  <conditionalFormatting sqref="G22:J22">
    <cfRule type="cellIs" dxfId="3061" priority="293" stopIfTrue="1" operator="equal">
      <formula>"-"</formula>
    </cfRule>
    <cfRule type="containsText" dxfId="3060" priority="294" stopIfTrue="1" operator="containsText" text="leer">
      <formula>NOT(ISERROR(SEARCH("leer",G22)))</formula>
    </cfRule>
  </conditionalFormatting>
  <conditionalFormatting sqref="G21:J21">
    <cfRule type="cellIs" dxfId="3059" priority="291" stopIfTrue="1" operator="equal">
      <formula>"-"</formula>
    </cfRule>
    <cfRule type="containsText" dxfId="3058" priority="292" stopIfTrue="1" operator="containsText" text="leer">
      <formula>NOT(ISERROR(SEARCH("leer",G21)))</formula>
    </cfRule>
  </conditionalFormatting>
  <conditionalFormatting sqref="G21:J21">
    <cfRule type="cellIs" dxfId="3057" priority="290" stopIfTrue="1" operator="equal">
      <formula>"-"</formula>
    </cfRule>
  </conditionalFormatting>
  <conditionalFormatting sqref="G21:J21">
    <cfRule type="cellIs" dxfId="3056" priority="288" stopIfTrue="1" operator="equal">
      <formula>"-"</formula>
    </cfRule>
    <cfRule type="containsText" dxfId="3055" priority="289" stopIfTrue="1" operator="containsText" text="leer">
      <formula>NOT(ISERROR(SEARCH("leer",G21)))</formula>
    </cfRule>
  </conditionalFormatting>
  <conditionalFormatting sqref="G21:J21">
    <cfRule type="cellIs" dxfId="3054" priority="287" stopIfTrue="1" operator="equal">
      <formula>"-"</formula>
    </cfRule>
  </conditionalFormatting>
  <conditionalFormatting sqref="K5:K8">
    <cfRule type="cellIs" dxfId="3053" priority="143" operator="equal">
      <formula>"-"</formula>
    </cfRule>
  </conditionalFormatting>
  <conditionalFormatting sqref="K5:K8">
    <cfRule type="cellIs" dxfId="3052" priority="142" operator="equal">
      <formula>"-"</formula>
    </cfRule>
  </conditionalFormatting>
  <conditionalFormatting sqref="K5:K8">
    <cfRule type="cellIs" dxfId="3051" priority="141" operator="equal">
      <formula>"-"</formula>
    </cfRule>
  </conditionalFormatting>
  <conditionalFormatting sqref="J5:J8">
    <cfRule type="cellIs" dxfId="3050" priority="139" stopIfTrue="1" operator="equal">
      <formula>"-"</formula>
    </cfRule>
    <cfRule type="containsText" dxfId="3049" priority="140" stopIfTrue="1" operator="containsText" text="leer">
      <formula>NOT(ISERROR(SEARCH("leer",J5)))</formula>
    </cfRule>
  </conditionalFormatting>
  <conditionalFormatting sqref="J5:J8">
    <cfRule type="cellIs" dxfId="3048" priority="137" stopIfTrue="1" operator="equal">
      <formula>"-"</formula>
    </cfRule>
    <cfRule type="containsText" dxfId="3047" priority="138" stopIfTrue="1" operator="containsText" text="leer">
      <formula>NOT(ISERROR(SEARCH("leer",J5)))</formula>
    </cfRule>
  </conditionalFormatting>
  <conditionalFormatting sqref="J5:J8">
    <cfRule type="cellIs" dxfId="3046" priority="135" stopIfTrue="1" operator="equal">
      <formula>"-"</formula>
    </cfRule>
    <cfRule type="containsText" dxfId="3045" priority="136" stopIfTrue="1" operator="containsText" text="leer">
      <formula>NOT(ISERROR(SEARCH("leer",J5)))</formula>
    </cfRule>
  </conditionalFormatting>
  <conditionalFormatting sqref="J5:J8">
    <cfRule type="cellIs" dxfId="3044" priority="133" stopIfTrue="1" operator="equal">
      <formula>"-"</formula>
    </cfRule>
    <cfRule type="containsText" dxfId="3043" priority="134" stopIfTrue="1" operator="containsText" text="leer">
      <formula>NOT(ISERROR(SEARCH("leer",J5)))</formula>
    </cfRule>
  </conditionalFormatting>
  <conditionalFormatting sqref="I5:I8">
    <cfRule type="cellIs" dxfId="3042" priority="131" stopIfTrue="1" operator="equal">
      <formula>"-"</formula>
    </cfRule>
    <cfRule type="containsText" dxfId="3041" priority="132" stopIfTrue="1" operator="containsText" text="leer">
      <formula>NOT(ISERROR(SEARCH("leer",I5)))</formula>
    </cfRule>
  </conditionalFormatting>
  <conditionalFormatting sqref="I5:I8">
    <cfRule type="cellIs" dxfId="3040" priority="129" stopIfTrue="1" operator="equal">
      <formula>"-"</formula>
    </cfRule>
    <cfRule type="containsText" dxfId="3039" priority="130" stopIfTrue="1" operator="containsText" text="leer">
      <formula>NOT(ISERROR(SEARCH("leer",I5)))</formula>
    </cfRule>
  </conditionalFormatting>
  <conditionalFormatting sqref="I5:I8">
    <cfRule type="cellIs" dxfId="3038" priority="127" stopIfTrue="1" operator="equal">
      <formula>"-"</formula>
    </cfRule>
    <cfRule type="containsText" dxfId="3037" priority="128" stopIfTrue="1" operator="containsText" text="leer">
      <formula>NOT(ISERROR(SEARCH("leer",I5)))</formula>
    </cfRule>
  </conditionalFormatting>
  <conditionalFormatting sqref="I5:I8">
    <cfRule type="cellIs" dxfId="3036" priority="125" stopIfTrue="1" operator="equal">
      <formula>"-"</formula>
    </cfRule>
    <cfRule type="containsText" dxfId="3035" priority="126" stopIfTrue="1" operator="containsText" text="leer">
      <formula>NOT(ISERROR(SEARCH("leer",I5)))</formula>
    </cfRule>
  </conditionalFormatting>
  <conditionalFormatting sqref="I5:I8">
    <cfRule type="cellIs" dxfId="3034" priority="123" stopIfTrue="1" operator="equal">
      <formula>"-"</formula>
    </cfRule>
    <cfRule type="containsText" dxfId="3033" priority="124" stopIfTrue="1" operator="containsText" text="leer">
      <formula>NOT(ISERROR(SEARCH("leer",I5)))</formula>
    </cfRule>
  </conditionalFormatting>
  <conditionalFormatting sqref="I5:I8">
    <cfRule type="cellIs" dxfId="3032" priority="121" stopIfTrue="1" operator="equal">
      <formula>"-"</formula>
    </cfRule>
    <cfRule type="containsText" dxfId="3031" priority="122" stopIfTrue="1" operator="containsText" text="leer">
      <formula>NOT(ISERROR(SEARCH("leer",I5)))</formula>
    </cfRule>
  </conditionalFormatting>
  <conditionalFormatting sqref="I5:I8">
    <cfRule type="cellIs" dxfId="3030" priority="119" stopIfTrue="1" operator="equal">
      <formula>"-"</formula>
    </cfRule>
    <cfRule type="containsText" dxfId="3029" priority="120" stopIfTrue="1" operator="containsText" text="leer">
      <formula>NOT(ISERROR(SEARCH("leer",I5)))</formula>
    </cfRule>
  </conditionalFormatting>
  <conditionalFormatting sqref="I5:I8">
    <cfRule type="cellIs" dxfId="3028" priority="117" stopIfTrue="1" operator="equal">
      <formula>"-"</formula>
    </cfRule>
    <cfRule type="containsText" dxfId="3027" priority="118" stopIfTrue="1" operator="containsText" text="leer">
      <formula>NOT(ISERROR(SEARCH("leer",I5)))</formula>
    </cfRule>
  </conditionalFormatting>
  <conditionalFormatting sqref="I5:I8">
    <cfRule type="cellIs" dxfId="3026" priority="115" stopIfTrue="1" operator="equal">
      <formula>"-"</formula>
    </cfRule>
    <cfRule type="containsText" dxfId="3025" priority="116" stopIfTrue="1" operator="containsText" text="leer">
      <formula>NOT(ISERROR(SEARCH("leer",I5)))</formula>
    </cfRule>
  </conditionalFormatting>
  <conditionalFormatting sqref="I5:I8">
    <cfRule type="cellIs" dxfId="3024" priority="113" stopIfTrue="1" operator="equal">
      <formula>"-"</formula>
    </cfRule>
    <cfRule type="containsText" dxfId="3023" priority="114" stopIfTrue="1" operator="containsText" text="leer">
      <formula>NOT(ISERROR(SEARCH("leer",I5)))</formula>
    </cfRule>
  </conditionalFormatting>
  <conditionalFormatting sqref="I5:I8">
    <cfRule type="cellIs" dxfId="3022" priority="111" stopIfTrue="1" operator="equal">
      <formula>"-"</formula>
    </cfRule>
    <cfRule type="containsText" dxfId="3021" priority="112" stopIfTrue="1" operator="containsText" text="leer">
      <formula>NOT(ISERROR(SEARCH("leer",I5)))</formula>
    </cfRule>
  </conditionalFormatting>
  <conditionalFormatting sqref="I5:I8">
    <cfRule type="cellIs" dxfId="3020" priority="109" stopIfTrue="1" operator="equal">
      <formula>"-"</formula>
    </cfRule>
    <cfRule type="containsText" dxfId="3019" priority="110" stopIfTrue="1" operator="containsText" text="leer">
      <formula>NOT(ISERROR(SEARCH("leer",I5)))</formula>
    </cfRule>
  </conditionalFormatting>
  <conditionalFormatting sqref="I5:I8">
    <cfRule type="cellIs" dxfId="3018" priority="107" stopIfTrue="1" operator="equal">
      <formula>"-"</formula>
    </cfRule>
    <cfRule type="containsText" dxfId="3017" priority="108" stopIfTrue="1" operator="containsText" text="leer">
      <formula>NOT(ISERROR(SEARCH("leer",I5)))</formula>
    </cfRule>
  </conditionalFormatting>
  <conditionalFormatting sqref="I5:I8">
    <cfRule type="cellIs" dxfId="3016" priority="105" stopIfTrue="1" operator="equal">
      <formula>"-"</formula>
    </cfRule>
    <cfRule type="containsText" dxfId="3015" priority="106" stopIfTrue="1" operator="containsText" text="leer">
      <formula>NOT(ISERROR(SEARCH("leer",I5)))</formula>
    </cfRule>
  </conditionalFormatting>
  <conditionalFormatting sqref="I5:I8">
    <cfRule type="cellIs" dxfId="3014" priority="103" stopIfTrue="1" operator="equal">
      <formula>"-"</formula>
    </cfRule>
    <cfRule type="containsText" dxfId="3013" priority="104" stopIfTrue="1" operator="containsText" text="leer">
      <formula>NOT(ISERROR(SEARCH("leer",I5)))</formula>
    </cfRule>
  </conditionalFormatting>
  <conditionalFormatting sqref="I5:I8">
    <cfRule type="cellIs" dxfId="3012" priority="101" stopIfTrue="1" operator="equal">
      <formula>"-"</formula>
    </cfRule>
    <cfRule type="containsText" dxfId="3011" priority="102" stopIfTrue="1" operator="containsText" text="leer">
      <formula>NOT(ISERROR(SEARCH("leer",I5)))</formula>
    </cfRule>
  </conditionalFormatting>
  <conditionalFormatting sqref="I5:I8">
    <cfRule type="cellIs" dxfId="3010" priority="99" stopIfTrue="1" operator="equal">
      <formula>"-"</formula>
    </cfRule>
    <cfRule type="containsText" dxfId="3009" priority="100" stopIfTrue="1" operator="containsText" text="leer">
      <formula>NOT(ISERROR(SEARCH("leer",I5)))</formula>
    </cfRule>
  </conditionalFormatting>
  <conditionalFormatting sqref="I5:I8">
    <cfRule type="cellIs" dxfId="3008" priority="97" stopIfTrue="1" operator="equal">
      <formula>"-"</formula>
    </cfRule>
    <cfRule type="containsText" dxfId="3007" priority="98" stopIfTrue="1" operator="containsText" text="leer">
      <formula>NOT(ISERROR(SEARCH("leer",I5)))</formula>
    </cfRule>
  </conditionalFormatting>
  <conditionalFormatting sqref="H5:H8">
    <cfRule type="cellIs" dxfId="3006" priority="95" stopIfTrue="1" operator="equal">
      <formula>"-"</formula>
    </cfRule>
    <cfRule type="containsText" dxfId="3005" priority="96" stopIfTrue="1" operator="containsText" text="leer">
      <formula>NOT(ISERROR(SEARCH("leer",H5)))</formula>
    </cfRule>
  </conditionalFormatting>
  <conditionalFormatting sqref="H5:H8">
    <cfRule type="cellIs" dxfId="3004" priority="94" stopIfTrue="1" operator="equal">
      <formula>"-"</formula>
    </cfRule>
  </conditionalFormatting>
  <conditionalFormatting sqref="H5:H8">
    <cfRule type="cellIs" dxfId="3003" priority="92" stopIfTrue="1" operator="equal">
      <formula>"-"</formula>
    </cfRule>
    <cfRule type="containsText" dxfId="3002" priority="93" stopIfTrue="1" operator="containsText" text="leer">
      <formula>NOT(ISERROR(SEARCH("leer",H5)))</formula>
    </cfRule>
  </conditionalFormatting>
  <conditionalFormatting sqref="H5:H8">
    <cfRule type="cellIs" dxfId="3001" priority="91" stopIfTrue="1" operator="equal">
      <formula>"-"</formula>
    </cfRule>
  </conditionalFormatting>
  <conditionalFormatting sqref="H5:H8">
    <cfRule type="cellIs" dxfId="3000" priority="89" stopIfTrue="1" operator="equal">
      <formula>"-"</formula>
    </cfRule>
    <cfRule type="containsText" dxfId="2999" priority="90" stopIfTrue="1" operator="containsText" text="leer">
      <formula>NOT(ISERROR(SEARCH("leer",H5)))</formula>
    </cfRule>
  </conditionalFormatting>
  <conditionalFormatting sqref="H5:H8">
    <cfRule type="cellIs" dxfId="2998" priority="88" stopIfTrue="1" operator="equal">
      <formula>"-"</formula>
    </cfRule>
  </conditionalFormatting>
  <conditionalFormatting sqref="H5:H8">
    <cfRule type="cellIs" dxfId="2997" priority="86" stopIfTrue="1" operator="equal">
      <formula>"-"</formula>
    </cfRule>
    <cfRule type="containsText" dxfId="2996" priority="87" stopIfTrue="1" operator="containsText" text="leer">
      <formula>NOT(ISERROR(SEARCH("leer",H5)))</formula>
    </cfRule>
  </conditionalFormatting>
  <conditionalFormatting sqref="H5:H8">
    <cfRule type="cellIs" dxfId="2995" priority="85" stopIfTrue="1" operator="equal">
      <formula>"-"</formula>
    </cfRule>
  </conditionalFormatting>
  <conditionalFormatting sqref="I5:I8">
    <cfRule type="cellIs" dxfId="2994" priority="83" stopIfTrue="1" operator="equal">
      <formula>"-"</formula>
    </cfRule>
    <cfRule type="containsText" dxfId="2993" priority="84" stopIfTrue="1" operator="containsText" text="leer">
      <formula>NOT(ISERROR(SEARCH("leer",I5)))</formula>
    </cfRule>
  </conditionalFormatting>
  <conditionalFormatting sqref="I5:I8">
    <cfRule type="cellIs" dxfId="2992" priority="81" stopIfTrue="1" operator="equal">
      <formula>"-"</formula>
    </cfRule>
    <cfRule type="containsText" dxfId="2991" priority="82" stopIfTrue="1" operator="containsText" text="leer">
      <formula>NOT(ISERROR(SEARCH("leer",I5)))</formula>
    </cfRule>
  </conditionalFormatting>
  <conditionalFormatting sqref="I5:I8">
    <cfRule type="cellIs" dxfId="2990" priority="79" stopIfTrue="1" operator="equal">
      <formula>"-"</formula>
    </cfRule>
    <cfRule type="containsText" dxfId="2989" priority="80" stopIfTrue="1" operator="containsText" text="leer">
      <formula>NOT(ISERROR(SEARCH("leer",I5)))</formula>
    </cfRule>
  </conditionalFormatting>
  <conditionalFormatting sqref="I5:I8">
    <cfRule type="cellIs" dxfId="2988" priority="77" stopIfTrue="1" operator="equal">
      <formula>"-"</formula>
    </cfRule>
    <cfRule type="containsText" dxfId="2987" priority="78" stopIfTrue="1" operator="containsText" text="leer">
      <formula>NOT(ISERROR(SEARCH("leer",I5)))</formula>
    </cfRule>
  </conditionalFormatting>
  <conditionalFormatting sqref="I5:I8">
    <cfRule type="cellIs" dxfId="2986" priority="75" stopIfTrue="1" operator="equal">
      <formula>"-"</formula>
    </cfRule>
    <cfRule type="containsText" dxfId="2985" priority="76" stopIfTrue="1" operator="containsText" text="leer">
      <formula>NOT(ISERROR(SEARCH("leer",I5)))</formula>
    </cfRule>
  </conditionalFormatting>
  <conditionalFormatting sqref="I5:I8">
    <cfRule type="cellIs" dxfId="2984" priority="73" stopIfTrue="1" operator="equal">
      <formula>"-"</formula>
    </cfRule>
    <cfRule type="containsText" dxfId="2983" priority="74" stopIfTrue="1" operator="containsText" text="leer">
      <formula>NOT(ISERROR(SEARCH("leer",I5)))</formula>
    </cfRule>
  </conditionalFormatting>
  <conditionalFormatting sqref="I5:I8">
    <cfRule type="cellIs" dxfId="2982" priority="71" stopIfTrue="1" operator="equal">
      <formula>"-"</formula>
    </cfRule>
    <cfRule type="containsText" dxfId="2981" priority="72" stopIfTrue="1" operator="containsText" text="leer">
      <formula>NOT(ISERROR(SEARCH("leer",I5)))</formula>
    </cfRule>
  </conditionalFormatting>
  <conditionalFormatting sqref="I5:I8">
    <cfRule type="cellIs" dxfId="2980" priority="69" stopIfTrue="1" operator="equal">
      <formula>"-"</formula>
    </cfRule>
    <cfRule type="containsText" dxfId="2979" priority="70" stopIfTrue="1" operator="containsText" text="leer">
      <formula>NOT(ISERROR(SEARCH("leer",I5)))</formula>
    </cfRule>
  </conditionalFormatting>
  <conditionalFormatting sqref="I5:I8">
    <cfRule type="cellIs" dxfId="2978" priority="67" stopIfTrue="1" operator="equal">
      <formula>"-"</formula>
    </cfRule>
    <cfRule type="containsText" dxfId="2977" priority="68" stopIfTrue="1" operator="containsText" text="leer">
      <formula>NOT(ISERROR(SEARCH("leer",I5)))</formula>
    </cfRule>
  </conditionalFormatting>
  <conditionalFormatting sqref="I5:I8">
    <cfRule type="cellIs" dxfId="2976" priority="65" stopIfTrue="1" operator="equal">
      <formula>"-"</formula>
    </cfRule>
    <cfRule type="containsText" dxfId="2975" priority="66" stopIfTrue="1" operator="containsText" text="leer">
      <formula>NOT(ISERROR(SEARCH("leer",I5)))</formula>
    </cfRule>
  </conditionalFormatting>
  <conditionalFormatting sqref="I5:I8">
    <cfRule type="cellIs" dxfId="2974" priority="63" stopIfTrue="1" operator="equal">
      <formula>"-"</formula>
    </cfRule>
    <cfRule type="containsText" dxfId="2973" priority="64" stopIfTrue="1" operator="containsText" text="leer">
      <formula>NOT(ISERROR(SEARCH("leer",I5)))</formula>
    </cfRule>
  </conditionalFormatting>
  <conditionalFormatting sqref="I5:I8">
    <cfRule type="cellIs" dxfId="2972" priority="61" stopIfTrue="1" operator="equal">
      <formula>"-"</formula>
    </cfRule>
    <cfRule type="containsText" dxfId="2971" priority="62" stopIfTrue="1" operator="containsText" text="leer">
      <formula>NOT(ISERROR(SEARCH("leer",I5)))</formula>
    </cfRule>
  </conditionalFormatting>
  <conditionalFormatting sqref="I5:I8">
    <cfRule type="cellIs" dxfId="2970" priority="59" stopIfTrue="1" operator="equal">
      <formula>"-"</formula>
    </cfRule>
    <cfRule type="containsText" dxfId="2969" priority="60" stopIfTrue="1" operator="containsText" text="leer">
      <formula>NOT(ISERROR(SEARCH("leer",I5)))</formula>
    </cfRule>
  </conditionalFormatting>
  <conditionalFormatting sqref="I5:I8">
    <cfRule type="cellIs" dxfId="2968" priority="57" stopIfTrue="1" operator="equal">
      <formula>"-"</formula>
    </cfRule>
    <cfRule type="containsText" dxfId="2967" priority="58" stopIfTrue="1" operator="containsText" text="leer">
      <formula>NOT(ISERROR(SEARCH("leer",I5)))</formula>
    </cfRule>
  </conditionalFormatting>
  <conditionalFormatting sqref="I5:I8">
    <cfRule type="cellIs" dxfId="2966" priority="55" stopIfTrue="1" operator="equal">
      <formula>"-"</formula>
    </cfRule>
    <cfRule type="containsText" dxfId="2965" priority="56" stopIfTrue="1" operator="containsText" text="leer">
      <formula>NOT(ISERROR(SEARCH("leer",I5)))</formula>
    </cfRule>
  </conditionalFormatting>
  <conditionalFormatting sqref="I5:I8">
    <cfRule type="cellIs" dxfId="2964" priority="53" stopIfTrue="1" operator="equal">
      <formula>"-"</formula>
    </cfRule>
    <cfRule type="containsText" dxfId="2963" priority="54" stopIfTrue="1" operator="containsText" text="leer">
      <formula>NOT(ISERROR(SEARCH("leer",I5)))</formula>
    </cfRule>
  </conditionalFormatting>
  <conditionalFormatting sqref="I5:I8">
    <cfRule type="cellIs" dxfId="2962" priority="51" stopIfTrue="1" operator="equal">
      <formula>"-"</formula>
    </cfRule>
    <cfRule type="containsText" dxfId="2961" priority="52" stopIfTrue="1" operator="containsText" text="leer">
      <formula>NOT(ISERROR(SEARCH("leer",I5)))</formula>
    </cfRule>
  </conditionalFormatting>
  <conditionalFormatting sqref="I5:I8">
    <cfRule type="cellIs" dxfId="2960" priority="49" stopIfTrue="1" operator="equal">
      <formula>"-"</formula>
    </cfRule>
    <cfRule type="containsText" dxfId="2959" priority="50" stopIfTrue="1" operator="containsText" text="leer">
      <formula>NOT(ISERROR(SEARCH("leer",I5)))</formula>
    </cfRule>
  </conditionalFormatting>
  <conditionalFormatting sqref="H5:H8">
    <cfRule type="cellIs" dxfId="2958" priority="47" stopIfTrue="1" operator="equal">
      <formula>"-"</formula>
    </cfRule>
    <cfRule type="containsText" dxfId="2957" priority="48" stopIfTrue="1" operator="containsText" text="leer">
      <formula>NOT(ISERROR(SEARCH("leer",H5)))</formula>
    </cfRule>
  </conditionalFormatting>
  <conditionalFormatting sqref="H5:H8">
    <cfRule type="cellIs" dxfId="2956" priority="46" stopIfTrue="1" operator="equal">
      <formula>"-"</formula>
    </cfRule>
  </conditionalFormatting>
  <conditionalFormatting sqref="H5:H8">
    <cfRule type="cellIs" dxfId="2955" priority="44" stopIfTrue="1" operator="equal">
      <formula>"-"</formula>
    </cfRule>
    <cfRule type="containsText" dxfId="2954" priority="45" stopIfTrue="1" operator="containsText" text="leer">
      <formula>NOT(ISERROR(SEARCH("leer",H5)))</formula>
    </cfRule>
  </conditionalFormatting>
  <conditionalFormatting sqref="H5:H8">
    <cfRule type="cellIs" dxfId="2953" priority="43" stopIfTrue="1" operator="equal">
      <formula>"-"</formula>
    </cfRule>
  </conditionalFormatting>
  <conditionalFormatting sqref="I5:I8">
    <cfRule type="cellIs" dxfId="2952" priority="41" stopIfTrue="1" operator="equal">
      <formula>"-"</formula>
    </cfRule>
    <cfRule type="containsText" dxfId="2951" priority="42" stopIfTrue="1" operator="containsText" text="leer">
      <formula>NOT(ISERROR(SEARCH("leer",I5)))</formula>
    </cfRule>
  </conditionalFormatting>
  <conditionalFormatting sqref="I5:I8">
    <cfRule type="cellIs" dxfId="2950" priority="39" stopIfTrue="1" operator="equal">
      <formula>"-"</formula>
    </cfRule>
    <cfRule type="containsText" dxfId="2949" priority="40" stopIfTrue="1" operator="containsText" text="leer">
      <formula>NOT(ISERROR(SEARCH("leer",I5)))</formula>
    </cfRule>
  </conditionalFormatting>
  <conditionalFormatting sqref="I5:I8">
    <cfRule type="cellIs" dxfId="2948" priority="37" stopIfTrue="1" operator="equal">
      <formula>"-"</formula>
    </cfRule>
    <cfRule type="containsText" dxfId="2947" priority="38" stopIfTrue="1" operator="containsText" text="leer">
      <formula>NOT(ISERROR(SEARCH("leer",I5)))</formula>
    </cfRule>
  </conditionalFormatting>
  <conditionalFormatting sqref="I5:I8">
    <cfRule type="cellIs" dxfId="2946" priority="35" stopIfTrue="1" operator="equal">
      <formula>"-"</formula>
    </cfRule>
    <cfRule type="containsText" dxfId="2945" priority="36" stopIfTrue="1" operator="containsText" text="leer">
      <formula>NOT(ISERROR(SEARCH("leer",I5)))</formula>
    </cfRule>
  </conditionalFormatting>
  <conditionalFormatting sqref="I5:I8">
    <cfRule type="cellIs" dxfId="2944" priority="33" stopIfTrue="1" operator="equal">
      <formula>"-"</formula>
    </cfRule>
    <cfRule type="containsText" dxfId="2943" priority="34" stopIfTrue="1" operator="containsText" text="leer">
      <formula>NOT(ISERROR(SEARCH("leer",I5)))</formula>
    </cfRule>
  </conditionalFormatting>
  <conditionalFormatting sqref="I5:I8">
    <cfRule type="cellIs" dxfId="2942" priority="31" stopIfTrue="1" operator="equal">
      <formula>"-"</formula>
    </cfRule>
    <cfRule type="containsText" dxfId="2941" priority="32" stopIfTrue="1" operator="containsText" text="leer">
      <formula>NOT(ISERROR(SEARCH("leer",I5)))</formula>
    </cfRule>
  </conditionalFormatting>
  <conditionalFormatting sqref="I5:I8">
    <cfRule type="cellIs" dxfId="2940" priority="29" stopIfTrue="1" operator="equal">
      <formula>"-"</formula>
    </cfRule>
    <cfRule type="containsText" dxfId="2939" priority="30" stopIfTrue="1" operator="containsText" text="leer">
      <formula>NOT(ISERROR(SEARCH("leer",I5)))</formula>
    </cfRule>
  </conditionalFormatting>
  <conditionalFormatting sqref="I5:I8">
    <cfRule type="cellIs" dxfId="2938" priority="27" stopIfTrue="1" operator="equal">
      <formula>"-"</formula>
    </cfRule>
    <cfRule type="containsText" dxfId="2937" priority="28" stopIfTrue="1" operator="containsText" text="leer">
      <formula>NOT(ISERROR(SEARCH("leer",I5)))</formula>
    </cfRule>
  </conditionalFormatting>
  <conditionalFormatting sqref="I5:I8">
    <cfRule type="cellIs" dxfId="2936" priority="25" stopIfTrue="1" operator="equal">
      <formula>"-"</formula>
    </cfRule>
    <cfRule type="containsText" dxfId="2935" priority="26" stopIfTrue="1" operator="containsText" text="leer">
      <formula>NOT(ISERROR(SEARCH("leer",I5)))</formula>
    </cfRule>
  </conditionalFormatting>
  <conditionalFormatting sqref="I5:I8">
    <cfRule type="cellIs" dxfId="2934" priority="23" stopIfTrue="1" operator="equal">
      <formula>"-"</formula>
    </cfRule>
    <cfRule type="containsText" dxfId="2933" priority="24" stopIfTrue="1" operator="containsText" text="leer">
      <formula>NOT(ISERROR(SEARCH("leer",I5)))</formula>
    </cfRule>
  </conditionalFormatting>
  <conditionalFormatting sqref="I5:I8">
    <cfRule type="cellIs" dxfId="2932" priority="21" stopIfTrue="1" operator="equal">
      <formula>"-"</formula>
    </cfRule>
    <cfRule type="containsText" dxfId="2931" priority="22" stopIfTrue="1" operator="containsText" text="leer">
      <formula>NOT(ISERROR(SEARCH("leer",I5)))</formula>
    </cfRule>
  </conditionalFormatting>
  <conditionalFormatting sqref="I5:I8">
    <cfRule type="cellIs" dxfId="2930" priority="19" stopIfTrue="1" operator="equal">
      <formula>"-"</formula>
    </cfRule>
    <cfRule type="containsText" dxfId="2929" priority="20" stopIfTrue="1" operator="containsText" text="leer">
      <formula>NOT(ISERROR(SEARCH("leer",I5)))</formula>
    </cfRule>
  </conditionalFormatting>
  <conditionalFormatting sqref="I5:I8">
    <cfRule type="cellIs" dxfId="2928" priority="17" stopIfTrue="1" operator="equal">
      <formula>"-"</formula>
    </cfRule>
    <cfRule type="containsText" dxfId="2927" priority="18" stopIfTrue="1" operator="containsText" text="leer">
      <formula>NOT(ISERROR(SEARCH("leer",I5)))</formula>
    </cfRule>
  </conditionalFormatting>
  <conditionalFormatting sqref="I5:I8">
    <cfRule type="cellIs" dxfId="2926" priority="15" stopIfTrue="1" operator="equal">
      <formula>"-"</formula>
    </cfRule>
    <cfRule type="containsText" dxfId="2925" priority="16" stopIfTrue="1" operator="containsText" text="leer">
      <formula>NOT(ISERROR(SEARCH("leer",I5)))</formula>
    </cfRule>
  </conditionalFormatting>
  <conditionalFormatting sqref="I5:I8">
    <cfRule type="cellIs" dxfId="2924" priority="13" stopIfTrue="1" operator="equal">
      <formula>"-"</formula>
    </cfRule>
    <cfRule type="containsText" dxfId="2923" priority="14" stopIfTrue="1" operator="containsText" text="leer">
      <formula>NOT(ISERROR(SEARCH("leer",I5)))</formula>
    </cfRule>
  </conditionalFormatting>
  <conditionalFormatting sqref="I5:I8">
    <cfRule type="cellIs" dxfId="2922" priority="11" stopIfTrue="1" operator="equal">
      <formula>"-"</formula>
    </cfRule>
    <cfRule type="containsText" dxfId="2921" priority="12" stopIfTrue="1" operator="containsText" text="leer">
      <formula>NOT(ISERROR(SEARCH("leer",I5)))</formula>
    </cfRule>
  </conditionalFormatting>
  <conditionalFormatting sqref="I5:I8">
    <cfRule type="cellIs" dxfId="2920" priority="9" stopIfTrue="1" operator="equal">
      <formula>"-"</formula>
    </cfRule>
    <cfRule type="containsText" dxfId="2919" priority="10" stopIfTrue="1" operator="containsText" text="leer">
      <formula>NOT(ISERROR(SEARCH("leer",I5)))</formula>
    </cfRule>
  </conditionalFormatting>
  <conditionalFormatting sqref="I5:I8">
    <cfRule type="cellIs" dxfId="2918" priority="7" stopIfTrue="1" operator="equal">
      <formula>"-"</formula>
    </cfRule>
    <cfRule type="containsText" dxfId="2917" priority="8" stopIfTrue="1" operator="containsText" text="leer">
      <formula>NOT(ISERROR(SEARCH("leer",I5)))</formula>
    </cfRule>
  </conditionalFormatting>
  <conditionalFormatting sqref="H5:H8">
    <cfRule type="cellIs" dxfId="2916" priority="5" stopIfTrue="1" operator="equal">
      <formula>"-"</formula>
    </cfRule>
    <cfRule type="containsText" dxfId="2915" priority="6" stopIfTrue="1" operator="containsText" text="leer">
      <formula>NOT(ISERROR(SEARCH("leer",H5)))</formula>
    </cfRule>
  </conditionalFormatting>
  <conditionalFormatting sqref="H5:H8">
    <cfRule type="cellIs" dxfId="2914" priority="4" stopIfTrue="1" operator="equal">
      <formula>"-"</formula>
    </cfRule>
  </conditionalFormatting>
  <conditionalFormatting sqref="H5:H8">
    <cfRule type="cellIs" dxfId="2913" priority="2" stopIfTrue="1" operator="equal">
      <formula>"-"</formula>
    </cfRule>
    <cfRule type="containsText" dxfId="2912" priority="3" stopIfTrue="1" operator="containsText" text="leer">
      <formula>NOT(ISERROR(SEARCH("leer",H5)))</formula>
    </cfRule>
  </conditionalFormatting>
  <conditionalFormatting sqref="H5:H8">
    <cfRule type="cellIs" dxfId="2911"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9"/>
  <sheetViews>
    <sheetView showRuler="0" zoomScaleNormal="100" workbookViewId="0"/>
  </sheetViews>
  <sheetFormatPr baseColWidth="10" defaultColWidth="11.42578125" defaultRowHeight="12.75"/>
  <cols>
    <col min="1" max="1" width="48" style="5" customWidth="1"/>
    <col min="2" max="2" width="15.28515625" style="5" customWidth="1"/>
    <col min="3" max="3" width="11.42578125" style="5"/>
    <col min="4" max="5" width="12.28515625" style="8" customWidth="1"/>
    <col min="6" max="8" width="11.42578125" style="8" customWidth="1"/>
    <col min="9" max="16384" width="11.42578125" style="5"/>
  </cols>
  <sheetData>
    <row r="1" spans="1:17">
      <c r="A1" s="90" t="s">
        <v>1240</v>
      </c>
      <c r="D1" s="5"/>
      <c r="E1" s="5"/>
      <c r="F1" s="5"/>
      <c r="G1" s="5"/>
      <c r="H1" s="5"/>
    </row>
    <row r="2" spans="1:17">
      <c r="A2" s="290"/>
      <c r="D2" s="5"/>
      <c r="E2" s="5"/>
      <c r="F2" s="5"/>
      <c r="G2" s="5"/>
      <c r="H2" s="5"/>
    </row>
    <row r="3" spans="1:17">
      <c r="A3" s="84" t="s">
        <v>1241</v>
      </c>
      <c r="B3" s="4"/>
      <c r="C3" s="5" t="s">
        <v>1242</v>
      </c>
      <c r="D3" s="5" t="s">
        <v>1243</v>
      </c>
      <c r="E3" s="22">
        <v>2004</v>
      </c>
      <c r="F3" s="22">
        <v>2005</v>
      </c>
      <c r="G3" s="22">
        <v>2006</v>
      </c>
      <c r="H3" s="22">
        <v>2007</v>
      </c>
      <c r="I3" s="22">
        <v>2008</v>
      </c>
      <c r="J3" s="22">
        <v>2009</v>
      </c>
      <c r="K3" s="22">
        <v>2010</v>
      </c>
      <c r="L3" s="22">
        <v>2011</v>
      </c>
      <c r="M3" s="22">
        <v>2012</v>
      </c>
      <c r="N3" s="22">
        <v>2013</v>
      </c>
      <c r="O3" s="4">
        <v>2014</v>
      </c>
      <c r="P3" s="4">
        <v>2015</v>
      </c>
      <c r="Q3" s="352">
        <v>2016</v>
      </c>
    </row>
    <row r="4" spans="1:17">
      <c r="A4" s="12"/>
      <c r="C4" s="8"/>
      <c r="E4" s="16"/>
      <c r="F4" s="16"/>
      <c r="G4" s="16"/>
      <c r="H4" s="16"/>
      <c r="I4" s="8"/>
      <c r="J4" s="8"/>
      <c r="K4" s="8"/>
      <c r="L4" s="8"/>
      <c r="M4" s="8"/>
      <c r="N4" s="8"/>
      <c r="O4" s="8"/>
      <c r="P4" s="8"/>
      <c r="Q4" s="351"/>
    </row>
    <row r="5" spans="1:17">
      <c r="A5" s="12" t="s">
        <v>1244</v>
      </c>
      <c r="B5" s="5" t="s">
        <v>1245</v>
      </c>
      <c r="C5" s="8" t="s">
        <v>1246</v>
      </c>
      <c r="D5" s="8" t="s">
        <v>1247</v>
      </c>
      <c r="E5" s="189" t="s">
        <v>2140</v>
      </c>
      <c r="F5" s="189" t="s">
        <v>2140</v>
      </c>
      <c r="G5" s="189" t="s">
        <v>2140</v>
      </c>
      <c r="H5" s="189" t="s">
        <v>2140</v>
      </c>
      <c r="I5" s="67">
        <v>20.2</v>
      </c>
      <c r="J5" s="67">
        <v>20.5</v>
      </c>
      <c r="K5" s="67">
        <v>21.5</v>
      </c>
      <c r="L5" s="67">
        <v>22.1</v>
      </c>
      <c r="M5" s="185">
        <v>21.8</v>
      </c>
      <c r="N5" s="8">
        <v>22.7</v>
      </c>
      <c r="O5" s="8">
        <v>22.6</v>
      </c>
      <c r="P5" s="25">
        <v>22.507579810950599</v>
      </c>
      <c r="Q5" s="351">
        <v>23.5</v>
      </c>
    </row>
    <row r="6" spans="1:17">
      <c r="A6" s="12" t="s">
        <v>1248</v>
      </c>
      <c r="B6" s="5" t="s">
        <v>1249</v>
      </c>
      <c r="C6" s="8">
        <v>1</v>
      </c>
      <c r="D6" s="8" t="s">
        <v>1250</v>
      </c>
      <c r="E6" s="86">
        <v>9.1999999999999993</v>
      </c>
      <c r="F6" s="86">
        <v>10.1</v>
      </c>
      <c r="G6" s="86">
        <v>9.8000000000000007</v>
      </c>
      <c r="H6" s="86">
        <v>9.3000000000000007</v>
      </c>
      <c r="I6" s="67">
        <v>7.7</v>
      </c>
      <c r="J6" s="87">
        <v>8.6999999999999993</v>
      </c>
      <c r="K6" s="67">
        <v>8.1999999999999993</v>
      </c>
      <c r="L6" s="67">
        <v>7.6</v>
      </c>
      <c r="M6" s="234">
        <v>8</v>
      </c>
      <c r="N6" s="8">
        <v>9.3000000000000007</v>
      </c>
      <c r="O6" s="25">
        <v>11</v>
      </c>
      <c r="P6" s="25">
        <v>12.343849248359099</v>
      </c>
      <c r="Q6" s="351">
        <v>12.3</v>
      </c>
    </row>
    <row r="7" spans="1:17" ht="25.5">
      <c r="A7" s="175" t="s">
        <v>1251</v>
      </c>
      <c r="B7" s="5" t="s">
        <v>1252</v>
      </c>
      <c r="C7" s="8">
        <v>2</v>
      </c>
      <c r="D7" s="8" t="s">
        <v>1253</v>
      </c>
      <c r="E7" s="189" t="s">
        <v>2140</v>
      </c>
      <c r="F7" s="189" t="s">
        <v>2140</v>
      </c>
      <c r="G7" s="189" t="s">
        <v>2140</v>
      </c>
      <c r="H7" s="189" t="s">
        <v>2140</v>
      </c>
      <c r="I7" s="67">
        <v>21.3</v>
      </c>
      <c r="J7" s="87">
        <v>21.5</v>
      </c>
      <c r="K7" s="67">
        <v>22.6</v>
      </c>
      <c r="L7" s="67">
        <v>23.2</v>
      </c>
      <c r="M7" s="234">
        <v>23</v>
      </c>
      <c r="N7" s="8">
        <v>23.7</v>
      </c>
      <c r="O7" s="8">
        <v>23.6</v>
      </c>
      <c r="P7" s="25">
        <v>23.442460124252602</v>
      </c>
      <c r="Q7" s="351">
        <v>24.2</v>
      </c>
    </row>
    <row r="8" spans="1:17" ht="25.5">
      <c r="A8" s="12" t="s">
        <v>1254</v>
      </c>
      <c r="B8" s="5" t="s">
        <v>1255</v>
      </c>
      <c r="C8" s="8"/>
      <c r="D8" s="8" t="s">
        <v>1256</v>
      </c>
      <c r="E8" s="16">
        <v>10</v>
      </c>
      <c r="F8" s="16">
        <v>10</v>
      </c>
      <c r="G8" s="16">
        <v>20</v>
      </c>
      <c r="H8" s="16">
        <v>22.2</v>
      </c>
      <c r="I8" s="25">
        <v>20</v>
      </c>
      <c r="J8" s="87">
        <v>25</v>
      </c>
      <c r="K8" s="67">
        <v>22.2</v>
      </c>
      <c r="L8" s="67">
        <v>22.2</v>
      </c>
      <c r="M8" s="185">
        <v>22.2</v>
      </c>
      <c r="N8" s="8">
        <v>22.2</v>
      </c>
      <c r="O8" s="8">
        <v>33.299999999999997</v>
      </c>
      <c r="P8" s="8">
        <v>33.299999999999997</v>
      </c>
      <c r="Q8" s="351">
        <v>33.299999999999997</v>
      </c>
    </row>
    <row r="9" spans="1:17" ht="25.5">
      <c r="A9" s="12" t="s">
        <v>1257</v>
      </c>
      <c r="B9" s="5" t="s">
        <v>1258</v>
      </c>
      <c r="C9" s="8"/>
      <c r="D9" s="8" t="s">
        <v>1259</v>
      </c>
      <c r="E9" s="16">
        <v>0</v>
      </c>
      <c r="F9" s="16">
        <v>0</v>
      </c>
      <c r="G9" s="16">
        <v>0</v>
      </c>
      <c r="H9" s="16">
        <v>0</v>
      </c>
      <c r="I9" s="25">
        <v>0</v>
      </c>
      <c r="J9" s="87">
        <v>0</v>
      </c>
      <c r="K9" s="87">
        <v>0</v>
      </c>
      <c r="L9" s="87">
        <v>0</v>
      </c>
      <c r="M9" s="185">
        <v>11.1</v>
      </c>
      <c r="N9" s="8">
        <v>12.5</v>
      </c>
      <c r="O9" s="8">
        <v>12.5</v>
      </c>
      <c r="P9" s="8">
        <v>12.1</v>
      </c>
      <c r="Q9" s="351">
        <v>11.1</v>
      </c>
    </row>
    <row r="10" spans="1:17" ht="38.25">
      <c r="A10" s="12" t="s">
        <v>1260</v>
      </c>
      <c r="B10" s="5" t="s">
        <v>1261</v>
      </c>
      <c r="C10" s="8"/>
      <c r="D10" s="8" t="s">
        <v>1262</v>
      </c>
      <c r="E10" s="16">
        <v>5.3</v>
      </c>
      <c r="F10" s="16">
        <v>5.3</v>
      </c>
      <c r="G10" s="16">
        <v>10</v>
      </c>
      <c r="H10" s="16">
        <v>11.1</v>
      </c>
      <c r="I10" s="8">
        <v>10.5</v>
      </c>
      <c r="J10" s="87">
        <v>11.8</v>
      </c>
      <c r="K10" s="67">
        <v>11.1</v>
      </c>
      <c r="L10" s="67">
        <v>11.1</v>
      </c>
      <c r="M10" s="422">
        <v>13.5</v>
      </c>
      <c r="N10" s="422">
        <v>15.8</v>
      </c>
      <c r="O10" s="8">
        <v>18.399999999999999</v>
      </c>
      <c r="P10" s="8">
        <v>18.399999999999999</v>
      </c>
      <c r="Q10" s="351">
        <v>21.1</v>
      </c>
    </row>
    <row r="11" spans="1:17">
      <c r="A11" s="12"/>
      <c r="C11" s="8"/>
      <c r="I11" s="8"/>
      <c r="J11" s="8"/>
      <c r="K11" s="8"/>
      <c r="L11" s="8"/>
    </row>
    <row r="12" spans="1:17">
      <c r="A12" s="12"/>
      <c r="C12" s="8"/>
      <c r="D12" s="22"/>
      <c r="E12" s="22"/>
      <c r="F12" s="22"/>
      <c r="G12" s="22"/>
      <c r="H12" s="22"/>
      <c r="I12" s="8"/>
      <c r="J12" s="8"/>
      <c r="K12" s="8"/>
      <c r="L12" s="8"/>
    </row>
    <row r="13" spans="1:17" ht="25.5" customHeight="1">
      <c r="A13" s="471" t="s">
        <v>1263</v>
      </c>
      <c r="B13" s="471"/>
      <c r="C13" s="471"/>
      <c r="D13" s="471"/>
      <c r="E13" s="471"/>
      <c r="F13" s="471"/>
      <c r="G13" s="471"/>
      <c r="H13" s="471"/>
      <c r="I13" s="471"/>
      <c r="J13" s="471"/>
      <c r="K13" s="471"/>
      <c r="L13" s="471"/>
      <c r="M13" s="471"/>
      <c r="N13" s="471"/>
      <c r="O13" s="471"/>
      <c r="P13" s="471"/>
      <c r="Q13" s="471"/>
    </row>
    <row r="14" spans="1:17">
      <c r="A14" s="206" t="s">
        <v>1264</v>
      </c>
      <c r="B14" s="224"/>
      <c r="C14" s="8"/>
      <c r="I14" s="8"/>
      <c r="J14" s="8"/>
      <c r="K14" s="8"/>
      <c r="L14" s="8"/>
    </row>
    <row r="15" spans="1:17">
      <c r="A15" s="12"/>
      <c r="C15" s="8"/>
      <c r="I15" s="8"/>
      <c r="J15" s="8"/>
      <c r="K15" s="8"/>
      <c r="L15" s="8"/>
    </row>
    <row r="16" spans="1:17">
      <c r="A16" s="12"/>
      <c r="C16" s="8"/>
      <c r="I16" s="8"/>
      <c r="J16" s="8"/>
      <c r="K16" s="8"/>
      <c r="L16" s="8"/>
    </row>
    <row r="17" spans="1:12">
      <c r="A17" s="12"/>
      <c r="C17" s="8"/>
      <c r="I17" s="8"/>
      <c r="J17" s="8"/>
      <c r="K17" s="8"/>
      <c r="L17" s="8"/>
    </row>
    <row r="18" spans="1:12">
      <c r="A18" s="12"/>
      <c r="C18" s="8"/>
      <c r="I18" s="8"/>
      <c r="J18" s="8"/>
      <c r="K18" s="8"/>
      <c r="L18" s="8"/>
    </row>
    <row r="19" spans="1:12">
      <c r="A19" s="12"/>
      <c r="C19" s="8"/>
      <c r="I19" s="8"/>
      <c r="J19" s="8"/>
      <c r="K19" s="8"/>
      <c r="L19" s="8"/>
    </row>
    <row r="20" spans="1:12">
      <c r="A20" s="12"/>
      <c r="C20" s="8"/>
      <c r="I20" s="8"/>
      <c r="J20" s="8"/>
      <c r="K20" s="8"/>
      <c r="L20" s="8"/>
    </row>
    <row r="21" spans="1:12">
      <c r="A21" s="12"/>
      <c r="C21" s="8"/>
      <c r="I21" s="8"/>
      <c r="J21" s="8"/>
      <c r="K21" s="8"/>
      <c r="L21" s="8"/>
    </row>
    <row r="22" spans="1:12">
      <c r="A22" s="12"/>
      <c r="C22" s="8"/>
      <c r="E22" s="22"/>
      <c r="F22" s="16"/>
      <c r="G22" s="189"/>
      <c r="H22" s="86"/>
      <c r="I22" s="189"/>
      <c r="J22" s="16"/>
      <c r="K22" s="16"/>
      <c r="L22" s="16"/>
    </row>
    <row r="23" spans="1:12">
      <c r="A23" s="12"/>
      <c r="C23" s="8"/>
      <c r="E23" s="22"/>
      <c r="F23" s="16"/>
      <c r="G23" s="189"/>
      <c r="H23" s="86"/>
      <c r="I23" s="189"/>
      <c r="J23" s="16"/>
      <c r="K23" s="16"/>
      <c r="L23" s="16"/>
    </row>
    <row r="24" spans="1:12">
      <c r="A24" s="12"/>
      <c r="C24" s="8"/>
      <c r="E24" s="22"/>
      <c r="F24" s="16"/>
      <c r="G24" s="189"/>
      <c r="H24" s="86"/>
      <c r="I24" s="189"/>
      <c r="J24" s="16"/>
      <c r="K24" s="16"/>
      <c r="L24" s="16"/>
    </row>
    <row r="25" spans="1:12">
      <c r="A25" s="12"/>
      <c r="C25" s="8"/>
      <c r="E25" s="22"/>
      <c r="F25" s="16"/>
      <c r="G25" s="189"/>
      <c r="H25" s="86"/>
      <c r="I25" s="189"/>
      <c r="J25" s="16"/>
      <c r="K25" s="16"/>
      <c r="L25" s="16"/>
    </row>
    <row r="26" spans="1:12">
      <c r="A26" s="12"/>
      <c r="C26" s="8"/>
      <c r="E26" s="22"/>
      <c r="G26" s="67"/>
      <c r="H26" s="67"/>
      <c r="I26" s="67"/>
      <c r="J26" s="25"/>
      <c r="K26" s="25"/>
      <c r="L26" s="8"/>
    </row>
    <row r="27" spans="1:12">
      <c r="A27" s="12"/>
      <c r="C27" s="8"/>
      <c r="E27" s="22"/>
      <c r="G27" s="67"/>
      <c r="H27" s="87"/>
      <c r="I27" s="87"/>
      <c r="J27" s="82"/>
      <c r="K27" s="82"/>
      <c r="L27" s="82"/>
    </row>
    <row r="28" spans="1:12">
      <c r="A28" s="12"/>
      <c r="C28" s="8"/>
      <c r="E28" s="22"/>
      <c r="G28" s="67"/>
      <c r="H28" s="67"/>
      <c r="I28" s="67"/>
      <c r="J28" s="67"/>
      <c r="K28" s="82"/>
      <c r="L28" s="67"/>
    </row>
    <row r="29" spans="1:12">
      <c r="A29" s="12"/>
      <c r="C29" s="8"/>
      <c r="E29" s="22"/>
      <c r="G29" s="67"/>
      <c r="H29" s="67"/>
      <c r="I29" s="67"/>
      <c r="J29" s="67"/>
      <c r="K29" s="87"/>
      <c r="L29" s="67"/>
    </row>
    <row r="30" spans="1:12">
      <c r="A30" s="12"/>
      <c r="C30" s="8"/>
      <c r="E30" s="22"/>
      <c r="G30" s="185"/>
      <c r="H30" s="234"/>
      <c r="I30" s="234"/>
      <c r="J30" s="185"/>
      <c r="K30" s="185"/>
      <c r="L30" s="264"/>
    </row>
    <row r="31" spans="1:12">
      <c r="A31" s="12"/>
      <c r="C31" s="8"/>
      <c r="E31" s="22"/>
      <c r="I31" s="8"/>
      <c r="J31" s="8"/>
      <c r="K31" s="8"/>
      <c r="L31" s="264"/>
    </row>
    <row r="32" spans="1:12">
      <c r="A32" s="12"/>
      <c r="C32" s="8"/>
      <c r="E32" s="4"/>
      <c r="H32" s="25"/>
      <c r="I32" s="8"/>
      <c r="J32" s="8"/>
      <c r="K32" s="8"/>
      <c r="L32" s="8"/>
    </row>
    <row r="33" spans="1:12">
      <c r="A33" s="12"/>
      <c r="C33" s="8"/>
      <c r="E33" s="4"/>
      <c r="G33" s="25"/>
      <c r="H33" s="25"/>
      <c r="I33" s="25"/>
      <c r="J33" s="8"/>
      <c r="K33" s="8"/>
      <c r="L33" s="8"/>
    </row>
    <row r="34" spans="1:12">
      <c r="A34" s="12"/>
      <c r="C34" s="8"/>
      <c r="I34" s="8"/>
      <c r="J34" s="8"/>
      <c r="K34" s="8"/>
      <c r="L34" s="8"/>
    </row>
    <row r="35" spans="1:12">
      <c r="A35" s="12"/>
      <c r="C35" s="8"/>
      <c r="I35" s="8"/>
      <c r="J35" s="8"/>
      <c r="K35" s="8"/>
      <c r="L35" s="8"/>
    </row>
    <row r="36" spans="1:12">
      <c r="A36" s="12"/>
      <c r="C36" s="8"/>
      <c r="I36" s="8"/>
      <c r="J36" s="8"/>
      <c r="K36" s="8"/>
      <c r="L36" s="8"/>
    </row>
    <row r="37" spans="1:12">
      <c r="A37" s="12"/>
      <c r="C37" s="8"/>
      <c r="I37" s="8"/>
      <c r="J37" s="8"/>
      <c r="K37" s="8"/>
      <c r="L37" s="8"/>
    </row>
    <row r="38" spans="1:12">
      <c r="A38" s="12"/>
      <c r="C38" s="8"/>
      <c r="I38" s="8"/>
      <c r="J38" s="8"/>
      <c r="K38" s="8"/>
      <c r="L38" s="8"/>
    </row>
    <row r="39" spans="1:12">
      <c r="A39" s="12"/>
      <c r="C39" s="8"/>
      <c r="I39" s="8"/>
      <c r="J39" s="8"/>
      <c r="K39" s="8"/>
      <c r="L39" s="8"/>
    </row>
    <row r="40" spans="1:12">
      <c r="A40" s="12"/>
      <c r="C40" s="8"/>
    </row>
    <row r="41" spans="1:12">
      <c r="A41" s="12"/>
      <c r="C41" s="8"/>
    </row>
    <row r="42" spans="1:12">
      <c r="A42" s="12"/>
      <c r="C42" s="8"/>
    </row>
    <row r="43" spans="1:12">
      <c r="A43" s="12"/>
      <c r="C43" s="8"/>
    </row>
    <row r="44" spans="1:12">
      <c r="A44" s="12"/>
      <c r="C44" s="8"/>
    </row>
    <row r="45" spans="1:12">
      <c r="A45" s="12"/>
      <c r="C45" s="8"/>
    </row>
    <row r="46" spans="1:12">
      <c r="A46" s="12"/>
      <c r="C46" s="8"/>
    </row>
    <row r="47" spans="1:12">
      <c r="A47" s="12"/>
      <c r="C47" s="8"/>
    </row>
    <row r="48" spans="1:12">
      <c r="A48" s="12"/>
      <c r="C48" s="8"/>
      <c r="I48" s="8"/>
      <c r="J48" s="8"/>
      <c r="K48" s="8"/>
      <c r="L48" s="8"/>
    </row>
    <row r="49" spans="1:12">
      <c r="A49" s="12"/>
      <c r="C49" s="8"/>
      <c r="I49" s="8"/>
      <c r="J49" s="8"/>
      <c r="K49" s="8"/>
      <c r="L49" s="8"/>
    </row>
    <row r="50" spans="1:12">
      <c r="A50" s="12"/>
      <c r="C50" s="8"/>
      <c r="I50" s="8"/>
      <c r="J50" s="8"/>
      <c r="K50" s="8"/>
      <c r="L50" s="8"/>
    </row>
    <row r="51" spans="1:12">
      <c r="A51" s="12"/>
      <c r="C51" s="8"/>
      <c r="I51" s="8"/>
      <c r="J51" s="8"/>
      <c r="K51" s="8"/>
      <c r="L51" s="8"/>
    </row>
    <row r="52" spans="1:12">
      <c r="A52" s="12"/>
      <c r="C52" s="8"/>
      <c r="I52" s="8"/>
      <c r="J52" s="8"/>
      <c r="K52" s="8"/>
      <c r="L52" s="8"/>
    </row>
    <row r="53" spans="1:12">
      <c r="A53" s="12"/>
      <c r="C53" s="8"/>
      <c r="I53" s="8"/>
      <c r="J53" s="8"/>
      <c r="K53" s="8"/>
      <c r="L53" s="8"/>
    </row>
    <row r="54" spans="1:12">
      <c r="A54" s="12"/>
      <c r="C54" s="8"/>
      <c r="I54" s="8"/>
      <c r="J54" s="8"/>
      <c r="K54" s="8"/>
      <c r="L54" s="8"/>
    </row>
    <row r="55" spans="1:12">
      <c r="A55" s="12"/>
      <c r="C55" s="8"/>
      <c r="I55" s="8"/>
      <c r="J55" s="8"/>
      <c r="K55" s="8"/>
      <c r="L55" s="8"/>
    </row>
    <row r="56" spans="1:12">
      <c r="A56" s="12"/>
      <c r="C56" s="8"/>
      <c r="I56" s="8"/>
      <c r="J56" s="8"/>
      <c r="K56" s="8"/>
      <c r="L56" s="8"/>
    </row>
    <row r="57" spans="1:12">
      <c r="A57" s="12"/>
      <c r="C57" s="8"/>
      <c r="I57" s="8"/>
      <c r="J57" s="8"/>
      <c r="K57" s="8"/>
      <c r="L57" s="8"/>
    </row>
    <row r="58" spans="1:12">
      <c r="A58" s="12"/>
      <c r="C58" s="8"/>
      <c r="I58" s="8"/>
      <c r="J58" s="8"/>
      <c r="K58" s="8"/>
      <c r="L58" s="8"/>
    </row>
    <row r="59" spans="1:12">
      <c r="A59" s="12"/>
      <c r="C59" s="8"/>
      <c r="I59" s="8"/>
      <c r="J59" s="8"/>
      <c r="K59" s="8"/>
      <c r="L59" s="8"/>
    </row>
    <row r="60" spans="1:12">
      <c r="A60" s="12"/>
      <c r="C60" s="8"/>
      <c r="I60" s="8"/>
      <c r="J60" s="8"/>
      <c r="K60" s="8"/>
      <c r="L60" s="8"/>
    </row>
    <row r="61" spans="1:12">
      <c r="A61" s="12"/>
      <c r="C61" s="8"/>
      <c r="I61" s="8"/>
      <c r="J61" s="8"/>
      <c r="K61" s="8"/>
      <c r="L61" s="8"/>
    </row>
    <row r="62" spans="1:12">
      <c r="A62" s="12"/>
      <c r="C62" s="8"/>
      <c r="I62" s="8"/>
      <c r="J62" s="8"/>
      <c r="K62" s="8"/>
      <c r="L62" s="8"/>
    </row>
    <row r="63" spans="1:12">
      <c r="A63" s="12"/>
      <c r="C63" s="8"/>
      <c r="I63" s="8"/>
      <c r="J63" s="8"/>
      <c r="K63" s="8"/>
      <c r="L63" s="8"/>
    </row>
    <row r="64" spans="1:12">
      <c r="A64" s="12"/>
      <c r="C64" s="8"/>
      <c r="I64" s="8"/>
      <c r="J64" s="8"/>
      <c r="K64" s="8"/>
      <c r="L64" s="8"/>
    </row>
    <row r="65" spans="1:12">
      <c r="A65" s="12"/>
      <c r="C65" s="8"/>
      <c r="I65" s="8"/>
      <c r="J65" s="8"/>
      <c r="K65" s="8"/>
      <c r="L65" s="8"/>
    </row>
    <row r="66" spans="1:12">
      <c r="A66" s="12"/>
      <c r="C66" s="8"/>
      <c r="I66" s="8"/>
      <c r="J66" s="8"/>
      <c r="K66" s="8"/>
      <c r="L66" s="8"/>
    </row>
    <row r="67" spans="1:12">
      <c r="A67" s="12"/>
      <c r="C67" s="8"/>
      <c r="I67" s="8"/>
      <c r="J67" s="8"/>
      <c r="K67" s="8"/>
      <c r="L67" s="8"/>
    </row>
    <row r="68" spans="1:12">
      <c r="A68" s="12"/>
      <c r="C68" s="8"/>
      <c r="I68" s="8"/>
      <c r="J68" s="8"/>
      <c r="K68" s="8"/>
      <c r="L68" s="8"/>
    </row>
    <row r="69" spans="1:12">
      <c r="A69" s="12"/>
      <c r="C69" s="8"/>
      <c r="I69" s="8"/>
      <c r="J69" s="8"/>
      <c r="K69" s="8"/>
      <c r="L69" s="8"/>
    </row>
    <row r="70" spans="1:12">
      <c r="A70" s="12"/>
      <c r="C70" s="8"/>
      <c r="I70" s="8"/>
      <c r="J70" s="8"/>
      <c r="K70" s="8"/>
      <c r="L70" s="8"/>
    </row>
    <row r="71" spans="1:12">
      <c r="A71" s="12"/>
      <c r="C71" s="8"/>
      <c r="I71" s="8"/>
      <c r="J71" s="8"/>
      <c r="K71" s="8"/>
      <c r="L71" s="8"/>
    </row>
    <row r="72" spans="1:12">
      <c r="A72" s="12"/>
      <c r="C72" s="8"/>
      <c r="I72" s="8"/>
      <c r="J72" s="8"/>
      <c r="K72" s="8"/>
      <c r="L72" s="8"/>
    </row>
    <row r="73" spans="1:12">
      <c r="A73" s="12"/>
      <c r="C73" s="8"/>
      <c r="I73" s="8"/>
      <c r="J73" s="8"/>
      <c r="K73" s="8"/>
      <c r="L73" s="8"/>
    </row>
    <row r="74" spans="1:12">
      <c r="A74" s="12"/>
      <c r="C74" s="8"/>
      <c r="I74" s="8"/>
      <c r="J74" s="8"/>
      <c r="K74" s="8"/>
      <c r="L74" s="8"/>
    </row>
    <row r="75" spans="1:12">
      <c r="A75" s="12"/>
      <c r="C75" s="8"/>
      <c r="I75" s="8"/>
      <c r="J75" s="8"/>
      <c r="K75" s="8"/>
      <c r="L75" s="8"/>
    </row>
    <row r="76" spans="1:12">
      <c r="A76" s="12"/>
      <c r="C76" s="8"/>
      <c r="I76" s="8"/>
      <c r="J76" s="8"/>
      <c r="K76" s="8"/>
      <c r="L76" s="8"/>
    </row>
    <row r="77" spans="1:12">
      <c r="A77" s="12"/>
      <c r="C77" s="8"/>
      <c r="I77" s="8"/>
      <c r="J77" s="8"/>
      <c r="K77" s="8"/>
      <c r="L77" s="8"/>
    </row>
    <row r="78" spans="1:12">
      <c r="A78" s="12"/>
      <c r="C78" s="8"/>
      <c r="I78" s="8"/>
      <c r="J78" s="8"/>
      <c r="K78" s="8"/>
      <c r="L78" s="8"/>
    </row>
    <row r="79" spans="1:12">
      <c r="A79" s="12"/>
      <c r="C79" s="8"/>
      <c r="I79" s="8"/>
      <c r="J79" s="8"/>
      <c r="K79" s="8"/>
      <c r="L79" s="8"/>
    </row>
    <row r="80" spans="1:12">
      <c r="A80" s="12"/>
      <c r="C80" s="8"/>
      <c r="I80" s="8"/>
      <c r="J80" s="8"/>
      <c r="K80" s="8"/>
      <c r="L80" s="8"/>
    </row>
    <row r="81" spans="1:12">
      <c r="A81" s="12"/>
      <c r="C81" s="8"/>
      <c r="I81" s="8"/>
      <c r="J81" s="8"/>
      <c r="K81" s="8"/>
      <c r="L81" s="8"/>
    </row>
    <row r="82" spans="1:12">
      <c r="A82" s="12"/>
      <c r="C82" s="8"/>
      <c r="I82" s="8"/>
      <c r="J82" s="8"/>
      <c r="K82" s="8"/>
      <c r="L82" s="8"/>
    </row>
    <row r="83" spans="1:12">
      <c r="A83" s="12"/>
      <c r="C83" s="8"/>
      <c r="I83" s="8"/>
      <c r="J83" s="8"/>
      <c r="K83" s="8"/>
      <c r="L83" s="8"/>
    </row>
    <row r="84" spans="1:12">
      <c r="A84" s="12"/>
      <c r="C84" s="8"/>
      <c r="I84" s="8"/>
      <c r="J84" s="8"/>
      <c r="K84" s="8"/>
      <c r="L84" s="8"/>
    </row>
    <row r="85" spans="1:12">
      <c r="A85" s="12"/>
      <c r="C85" s="8"/>
      <c r="I85" s="8"/>
      <c r="J85" s="8"/>
      <c r="K85" s="8"/>
      <c r="L85" s="8"/>
    </row>
    <row r="86" spans="1:12">
      <c r="A86" s="12"/>
      <c r="C86" s="8"/>
      <c r="I86" s="8"/>
      <c r="J86" s="8"/>
      <c r="K86" s="8"/>
      <c r="L86" s="8"/>
    </row>
    <row r="87" spans="1:12">
      <c r="A87" s="12"/>
      <c r="C87" s="8"/>
      <c r="I87" s="8"/>
      <c r="J87" s="8"/>
      <c r="K87" s="8"/>
      <c r="L87" s="8"/>
    </row>
    <row r="88" spans="1:12">
      <c r="A88" s="12"/>
      <c r="C88" s="8"/>
      <c r="I88" s="8"/>
      <c r="J88" s="8"/>
      <c r="K88" s="8"/>
      <c r="L88" s="8"/>
    </row>
    <row r="89" spans="1:12">
      <c r="A89" s="12"/>
      <c r="C89" s="8"/>
      <c r="I89" s="8"/>
      <c r="J89" s="8"/>
      <c r="K89" s="8"/>
      <c r="L89" s="8"/>
    </row>
    <row r="90" spans="1:12">
      <c r="A90" s="12"/>
      <c r="C90" s="8"/>
      <c r="I90" s="8"/>
      <c r="J90" s="8"/>
      <c r="K90" s="8"/>
      <c r="L90" s="8"/>
    </row>
    <row r="91" spans="1:12">
      <c r="A91" s="12"/>
      <c r="C91" s="8"/>
      <c r="I91" s="8"/>
      <c r="J91" s="8"/>
      <c r="K91" s="8"/>
      <c r="L91" s="8"/>
    </row>
    <row r="92" spans="1:12">
      <c r="A92" s="12"/>
      <c r="C92" s="8"/>
      <c r="I92" s="8"/>
      <c r="J92" s="8"/>
      <c r="K92" s="8"/>
      <c r="L92" s="8"/>
    </row>
    <row r="93" spans="1:12">
      <c r="A93" s="12"/>
      <c r="C93" s="8"/>
      <c r="I93" s="8"/>
      <c r="J93" s="8"/>
      <c r="K93" s="8"/>
      <c r="L93" s="8"/>
    </row>
    <row r="94" spans="1:12">
      <c r="A94" s="12"/>
      <c r="C94" s="8"/>
      <c r="I94" s="8"/>
      <c r="J94" s="8"/>
      <c r="K94" s="8"/>
      <c r="L94" s="8"/>
    </row>
    <row r="95" spans="1:12">
      <c r="A95" s="12"/>
      <c r="C95" s="8"/>
      <c r="I95" s="8"/>
      <c r="J95" s="8"/>
      <c r="K95" s="8"/>
      <c r="L95" s="8"/>
    </row>
    <row r="96" spans="1:12">
      <c r="A96" s="12"/>
      <c r="C96" s="8"/>
      <c r="I96" s="8"/>
      <c r="J96" s="8"/>
      <c r="K96" s="8"/>
      <c r="L96" s="8"/>
    </row>
    <row r="97" spans="1:12">
      <c r="A97" s="12"/>
      <c r="C97" s="8"/>
      <c r="I97" s="8"/>
      <c r="J97" s="8"/>
      <c r="K97" s="8"/>
      <c r="L97" s="8"/>
    </row>
    <row r="98" spans="1:12">
      <c r="A98" s="12"/>
      <c r="C98" s="8"/>
      <c r="I98" s="8"/>
      <c r="J98" s="8"/>
      <c r="K98" s="8"/>
      <c r="L98" s="8"/>
    </row>
    <row r="99" spans="1:12">
      <c r="A99" s="12"/>
      <c r="C99" s="8"/>
      <c r="I99" s="8"/>
      <c r="J99" s="8"/>
      <c r="K99" s="8"/>
      <c r="L99" s="8"/>
    </row>
    <row r="100" spans="1:12">
      <c r="A100" s="12"/>
      <c r="C100" s="8"/>
      <c r="I100" s="8"/>
      <c r="J100" s="8"/>
      <c r="K100" s="8"/>
      <c r="L100" s="8"/>
    </row>
    <row r="101" spans="1:12">
      <c r="A101" s="12"/>
      <c r="C101" s="8"/>
      <c r="I101" s="8"/>
      <c r="J101" s="8"/>
      <c r="K101" s="8"/>
      <c r="L101" s="8"/>
    </row>
    <row r="102" spans="1:12">
      <c r="A102" s="12"/>
      <c r="C102" s="8"/>
      <c r="I102" s="8"/>
      <c r="J102" s="8"/>
      <c r="K102" s="8"/>
      <c r="L102" s="8"/>
    </row>
    <row r="103" spans="1:12">
      <c r="A103" s="12"/>
      <c r="C103" s="8"/>
      <c r="I103" s="8"/>
      <c r="J103" s="8"/>
      <c r="K103" s="8"/>
      <c r="L103" s="8"/>
    </row>
    <row r="104" spans="1:12">
      <c r="A104" s="12"/>
      <c r="C104" s="8"/>
      <c r="I104" s="8"/>
      <c r="J104" s="8"/>
      <c r="K104" s="8"/>
      <c r="L104" s="8"/>
    </row>
    <row r="105" spans="1:12">
      <c r="A105" s="12"/>
      <c r="C105" s="8"/>
      <c r="I105" s="8"/>
      <c r="J105" s="8"/>
      <c r="K105" s="8"/>
      <c r="L105" s="8"/>
    </row>
    <row r="106" spans="1:12">
      <c r="A106" s="12"/>
      <c r="C106" s="8"/>
      <c r="I106" s="8"/>
      <c r="J106" s="8"/>
      <c r="K106" s="8"/>
      <c r="L106" s="8"/>
    </row>
    <row r="107" spans="1:12">
      <c r="A107" s="12"/>
      <c r="C107" s="8"/>
      <c r="I107" s="8"/>
      <c r="J107" s="8"/>
      <c r="K107" s="8"/>
      <c r="L107" s="8"/>
    </row>
    <row r="108" spans="1:12">
      <c r="A108" s="12"/>
      <c r="C108" s="8"/>
      <c r="I108" s="8"/>
      <c r="J108" s="8"/>
      <c r="K108" s="8"/>
      <c r="L108" s="8"/>
    </row>
    <row r="109" spans="1:12">
      <c r="A109" s="12"/>
      <c r="C109" s="8"/>
      <c r="I109" s="8"/>
      <c r="J109" s="8"/>
      <c r="K109" s="8"/>
      <c r="L109" s="8"/>
    </row>
    <row r="110" spans="1:12">
      <c r="A110" s="12"/>
      <c r="C110" s="8"/>
      <c r="I110" s="8"/>
      <c r="J110" s="8"/>
      <c r="K110" s="8"/>
      <c r="L110" s="8"/>
    </row>
    <row r="111" spans="1:12">
      <c r="A111" s="12"/>
      <c r="C111" s="8"/>
      <c r="I111" s="8"/>
      <c r="J111" s="8"/>
      <c r="K111" s="8"/>
      <c r="L111" s="8"/>
    </row>
    <row r="112" spans="1:12">
      <c r="A112" s="12"/>
      <c r="C112" s="8"/>
      <c r="I112" s="8"/>
      <c r="J112" s="8"/>
      <c r="K112" s="8"/>
      <c r="L112" s="8"/>
    </row>
    <row r="113" spans="1:12">
      <c r="A113" s="12"/>
      <c r="C113" s="8"/>
      <c r="I113" s="8"/>
      <c r="J113" s="8"/>
      <c r="K113" s="8"/>
      <c r="L113" s="8"/>
    </row>
    <row r="114" spans="1:12">
      <c r="A114" s="12"/>
      <c r="C114" s="8"/>
      <c r="I114" s="8"/>
      <c r="J114" s="8"/>
      <c r="K114" s="8"/>
      <c r="L114" s="8"/>
    </row>
    <row r="115" spans="1:12">
      <c r="A115" s="12"/>
      <c r="C115" s="8"/>
      <c r="I115" s="8"/>
      <c r="J115" s="8"/>
      <c r="K115" s="8"/>
      <c r="L115" s="8"/>
    </row>
    <row r="116" spans="1:12">
      <c r="A116" s="12"/>
      <c r="C116" s="8"/>
      <c r="I116" s="8"/>
      <c r="J116" s="8"/>
      <c r="K116" s="8"/>
      <c r="L116" s="8"/>
    </row>
    <row r="117" spans="1:12">
      <c r="A117" s="12"/>
      <c r="C117" s="8"/>
      <c r="I117" s="8"/>
      <c r="J117" s="8"/>
      <c r="K117" s="8"/>
      <c r="L117" s="8"/>
    </row>
    <row r="118" spans="1:12">
      <c r="A118" s="12"/>
      <c r="C118" s="8"/>
      <c r="I118" s="8"/>
      <c r="J118" s="8"/>
      <c r="K118" s="8"/>
      <c r="L118" s="8"/>
    </row>
    <row r="119" spans="1:12">
      <c r="A119" s="12"/>
      <c r="C119" s="8"/>
      <c r="I119" s="8"/>
      <c r="J119" s="8"/>
      <c r="K119" s="8"/>
      <c r="L119" s="8"/>
    </row>
    <row r="120" spans="1:12">
      <c r="A120" s="12"/>
      <c r="C120" s="8"/>
      <c r="I120" s="8"/>
      <c r="J120" s="8"/>
      <c r="K120" s="8"/>
      <c r="L120" s="8"/>
    </row>
    <row r="121" spans="1:12">
      <c r="A121" s="12"/>
      <c r="C121" s="8"/>
      <c r="I121" s="8"/>
      <c r="J121" s="8"/>
      <c r="K121" s="8"/>
      <c r="L121" s="8"/>
    </row>
    <row r="122" spans="1:12">
      <c r="A122" s="12"/>
      <c r="C122" s="8"/>
      <c r="I122" s="8"/>
      <c r="J122" s="8"/>
      <c r="K122" s="8"/>
      <c r="L122" s="8"/>
    </row>
    <row r="123" spans="1:12">
      <c r="A123" s="12"/>
      <c r="C123" s="8"/>
      <c r="I123" s="8"/>
      <c r="J123" s="8"/>
      <c r="K123" s="8"/>
      <c r="L123" s="8"/>
    </row>
    <row r="124" spans="1:12">
      <c r="A124" s="12"/>
      <c r="C124" s="8"/>
      <c r="I124" s="8"/>
      <c r="J124" s="8"/>
      <c r="K124" s="8"/>
      <c r="L124" s="8"/>
    </row>
    <row r="125" spans="1:12">
      <c r="A125" s="12"/>
      <c r="C125" s="8"/>
      <c r="I125" s="8"/>
      <c r="J125" s="8"/>
      <c r="K125" s="8"/>
      <c r="L125" s="8"/>
    </row>
    <row r="126" spans="1:12">
      <c r="A126" s="12"/>
      <c r="C126" s="8"/>
      <c r="I126" s="8"/>
      <c r="J126" s="8"/>
      <c r="K126" s="8"/>
      <c r="L126" s="8"/>
    </row>
    <row r="127" spans="1:12">
      <c r="A127" s="12"/>
      <c r="C127" s="8"/>
      <c r="I127" s="8"/>
      <c r="J127" s="8"/>
      <c r="K127" s="8"/>
      <c r="L127" s="8"/>
    </row>
    <row r="128" spans="1:12">
      <c r="A128" s="12"/>
      <c r="C128" s="8"/>
      <c r="I128" s="8"/>
      <c r="J128" s="8"/>
      <c r="K128" s="8"/>
      <c r="L128" s="8"/>
    </row>
    <row r="129" spans="1:12">
      <c r="A129" s="12"/>
      <c r="C129" s="8"/>
      <c r="I129" s="8"/>
      <c r="J129" s="8"/>
      <c r="K129" s="8"/>
      <c r="L129" s="8"/>
    </row>
    <row r="130" spans="1:12">
      <c r="A130" s="12"/>
      <c r="C130" s="8"/>
      <c r="I130" s="8"/>
      <c r="J130" s="8"/>
      <c r="K130" s="8"/>
      <c r="L130" s="8"/>
    </row>
    <row r="131" spans="1:12">
      <c r="A131" s="12"/>
      <c r="C131" s="8"/>
      <c r="I131" s="8"/>
      <c r="J131" s="8"/>
      <c r="K131" s="8"/>
      <c r="L131" s="8"/>
    </row>
    <row r="132" spans="1:12">
      <c r="A132" s="12"/>
      <c r="C132" s="8"/>
      <c r="I132" s="8"/>
      <c r="J132" s="8"/>
      <c r="K132" s="8"/>
      <c r="L132" s="8"/>
    </row>
    <row r="133" spans="1:12">
      <c r="A133" s="12"/>
      <c r="C133" s="8"/>
      <c r="I133" s="8"/>
      <c r="J133" s="8"/>
      <c r="K133" s="8"/>
      <c r="L133" s="8"/>
    </row>
    <row r="134" spans="1:12">
      <c r="A134" s="12"/>
      <c r="C134" s="8"/>
      <c r="I134" s="8"/>
      <c r="J134" s="8"/>
      <c r="K134" s="8"/>
      <c r="L134" s="8"/>
    </row>
    <row r="135" spans="1:12">
      <c r="A135" s="12"/>
      <c r="C135" s="8"/>
      <c r="I135" s="8"/>
      <c r="J135" s="8"/>
      <c r="K135" s="8"/>
      <c r="L135" s="8"/>
    </row>
    <row r="136" spans="1:12">
      <c r="A136" s="12"/>
      <c r="C136" s="8"/>
      <c r="I136" s="8"/>
      <c r="J136" s="8"/>
      <c r="K136" s="8"/>
      <c r="L136" s="8"/>
    </row>
    <row r="137" spans="1:12">
      <c r="A137" s="12"/>
      <c r="C137" s="8"/>
      <c r="I137" s="8"/>
      <c r="J137" s="8"/>
      <c r="K137" s="8"/>
      <c r="L137" s="8"/>
    </row>
    <row r="138" spans="1:12">
      <c r="A138" s="12"/>
      <c r="C138" s="8"/>
      <c r="I138" s="8"/>
      <c r="J138" s="8"/>
      <c r="K138" s="8"/>
      <c r="L138" s="8"/>
    </row>
    <row r="139" spans="1:12">
      <c r="A139" s="12"/>
      <c r="C139" s="8"/>
      <c r="I139" s="8"/>
      <c r="J139" s="8"/>
      <c r="K139" s="8"/>
      <c r="L139" s="8"/>
    </row>
    <row r="140" spans="1:12">
      <c r="A140" s="12"/>
      <c r="C140" s="8"/>
      <c r="I140" s="8"/>
      <c r="J140" s="8"/>
      <c r="K140" s="8"/>
      <c r="L140" s="8"/>
    </row>
    <row r="141" spans="1:12">
      <c r="A141" s="12"/>
      <c r="C141" s="8"/>
      <c r="I141" s="8"/>
      <c r="J141" s="8"/>
      <c r="K141" s="8"/>
      <c r="L141" s="8"/>
    </row>
    <row r="142" spans="1:12">
      <c r="A142" s="12"/>
      <c r="C142" s="8"/>
      <c r="I142" s="8"/>
      <c r="J142" s="8"/>
      <c r="K142" s="8"/>
      <c r="L142" s="8"/>
    </row>
    <row r="143" spans="1:12">
      <c r="A143" s="12"/>
      <c r="C143" s="8"/>
      <c r="I143" s="8"/>
      <c r="J143" s="8"/>
      <c r="K143" s="8"/>
      <c r="L143" s="8"/>
    </row>
    <row r="144" spans="1:12">
      <c r="A144" s="12"/>
      <c r="C144" s="8"/>
      <c r="I144" s="8"/>
      <c r="J144" s="8"/>
      <c r="K144" s="8"/>
      <c r="L144" s="8"/>
    </row>
    <row r="145" spans="1:12">
      <c r="A145" s="12"/>
      <c r="C145" s="8"/>
      <c r="I145" s="8"/>
      <c r="J145" s="8"/>
      <c r="K145" s="8"/>
      <c r="L145" s="8"/>
    </row>
    <row r="146" spans="1:12">
      <c r="A146" s="12"/>
      <c r="C146" s="8"/>
      <c r="I146" s="8"/>
      <c r="J146" s="8"/>
      <c r="K146" s="8"/>
      <c r="L146" s="8"/>
    </row>
    <row r="147" spans="1:12">
      <c r="A147" s="12"/>
      <c r="C147" s="8"/>
      <c r="I147" s="8"/>
      <c r="J147" s="8"/>
      <c r="K147" s="8"/>
      <c r="L147" s="8"/>
    </row>
    <row r="148" spans="1:12">
      <c r="A148" s="12"/>
      <c r="C148" s="8"/>
      <c r="I148" s="8"/>
      <c r="J148" s="8"/>
      <c r="K148" s="8"/>
      <c r="L148" s="8"/>
    </row>
    <row r="149" spans="1:12">
      <c r="A149" s="12"/>
      <c r="C149" s="8"/>
      <c r="I149" s="8"/>
      <c r="J149" s="8"/>
      <c r="K149" s="8"/>
      <c r="L149" s="8"/>
    </row>
    <row r="150" spans="1:12">
      <c r="A150" s="12"/>
      <c r="C150" s="8"/>
      <c r="I150" s="8"/>
      <c r="J150" s="8"/>
      <c r="K150" s="8"/>
      <c r="L150" s="8"/>
    </row>
    <row r="151" spans="1:12">
      <c r="A151" s="12"/>
      <c r="C151" s="8"/>
      <c r="I151" s="8"/>
      <c r="J151" s="8"/>
      <c r="K151" s="8"/>
      <c r="L151" s="8"/>
    </row>
    <row r="152" spans="1:12">
      <c r="A152" s="12"/>
      <c r="C152" s="8"/>
      <c r="I152" s="8"/>
      <c r="J152" s="8"/>
      <c r="K152" s="8"/>
      <c r="L152" s="8"/>
    </row>
    <row r="153" spans="1:12">
      <c r="A153" s="12"/>
      <c r="C153" s="8"/>
      <c r="I153" s="8"/>
      <c r="J153" s="8"/>
      <c r="K153" s="8"/>
      <c r="L153" s="8"/>
    </row>
    <row r="154" spans="1:12">
      <c r="A154" s="12"/>
      <c r="C154" s="8"/>
      <c r="I154" s="8"/>
      <c r="J154" s="8"/>
      <c r="K154" s="8"/>
      <c r="L154" s="8"/>
    </row>
    <row r="155" spans="1:12">
      <c r="A155" s="12"/>
      <c r="C155" s="8"/>
      <c r="I155" s="8"/>
      <c r="J155" s="8"/>
      <c r="K155" s="8"/>
      <c r="L155" s="8"/>
    </row>
    <row r="156" spans="1:12">
      <c r="A156" s="12"/>
      <c r="C156" s="8"/>
      <c r="I156" s="8"/>
      <c r="J156" s="8"/>
      <c r="K156" s="8"/>
      <c r="L156" s="8"/>
    </row>
    <row r="157" spans="1:12">
      <c r="A157" s="12"/>
      <c r="C157" s="8"/>
      <c r="I157" s="8"/>
      <c r="J157" s="8"/>
      <c r="K157" s="8"/>
      <c r="L157" s="8"/>
    </row>
    <row r="158" spans="1:12">
      <c r="A158" s="12"/>
      <c r="C158" s="8"/>
      <c r="I158" s="8"/>
      <c r="J158" s="8"/>
      <c r="K158" s="8"/>
      <c r="L158" s="8"/>
    </row>
    <row r="159" spans="1:12">
      <c r="A159" s="12"/>
      <c r="C159" s="8"/>
      <c r="I159" s="8"/>
      <c r="J159" s="8"/>
      <c r="K159" s="8"/>
      <c r="L159" s="8"/>
    </row>
    <row r="160" spans="1:12">
      <c r="A160" s="12"/>
      <c r="C160" s="8"/>
      <c r="I160" s="8"/>
      <c r="J160" s="8"/>
      <c r="K160" s="8"/>
      <c r="L160" s="8"/>
    </row>
    <row r="161" spans="1:12">
      <c r="A161" s="12"/>
      <c r="C161" s="8"/>
      <c r="I161" s="8"/>
      <c r="J161" s="8"/>
      <c r="K161" s="8"/>
      <c r="L161" s="8"/>
    </row>
    <row r="162" spans="1:12">
      <c r="A162" s="12"/>
      <c r="C162" s="8"/>
      <c r="I162" s="8"/>
      <c r="J162" s="8"/>
      <c r="K162" s="8"/>
      <c r="L162" s="8"/>
    </row>
    <row r="163" spans="1:12">
      <c r="A163" s="12"/>
      <c r="C163" s="8"/>
      <c r="I163" s="8"/>
      <c r="J163" s="8"/>
      <c r="K163" s="8"/>
      <c r="L163" s="8"/>
    </row>
    <row r="164" spans="1:12">
      <c r="A164" s="12"/>
      <c r="C164" s="8"/>
      <c r="I164" s="8"/>
      <c r="J164" s="8"/>
      <c r="K164" s="8"/>
      <c r="L164" s="8"/>
    </row>
    <row r="165" spans="1:12">
      <c r="A165" s="12"/>
      <c r="C165" s="8"/>
      <c r="I165" s="8"/>
      <c r="J165" s="8"/>
      <c r="K165" s="8"/>
      <c r="L165" s="8"/>
    </row>
    <row r="166" spans="1:12">
      <c r="A166" s="12"/>
      <c r="C166" s="8"/>
      <c r="I166" s="8"/>
      <c r="J166" s="8"/>
      <c r="K166" s="8"/>
      <c r="L166" s="8"/>
    </row>
    <row r="167" spans="1:12">
      <c r="A167" s="12"/>
      <c r="C167" s="8"/>
      <c r="I167" s="8"/>
      <c r="J167" s="8"/>
      <c r="K167" s="8"/>
      <c r="L167" s="8"/>
    </row>
    <row r="168" spans="1:12">
      <c r="A168" s="12"/>
      <c r="C168" s="8"/>
      <c r="I168" s="8"/>
      <c r="J168" s="8"/>
      <c r="K168" s="8"/>
      <c r="L168" s="8"/>
    </row>
    <row r="169" spans="1:12">
      <c r="A169" s="12"/>
      <c r="C169" s="8"/>
      <c r="I169" s="8"/>
      <c r="J169" s="8"/>
      <c r="K169" s="8"/>
      <c r="L169" s="8"/>
    </row>
    <row r="170" spans="1:12">
      <c r="A170" s="12"/>
      <c r="C170" s="8"/>
      <c r="I170" s="8"/>
      <c r="J170" s="8"/>
      <c r="K170" s="8"/>
      <c r="L170" s="8"/>
    </row>
    <row r="171" spans="1:12">
      <c r="A171" s="12"/>
      <c r="C171" s="8"/>
      <c r="I171" s="8"/>
      <c r="J171" s="8"/>
      <c r="K171" s="8"/>
      <c r="L171" s="8"/>
    </row>
    <row r="172" spans="1:12">
      <c r="A172" s="12"/>
      <c r="C172" s="8"/>
      <c r="I172" s="8"/>
      <c r="J172" s="8"/>
      <c r="K172" s="8"/>
      <c r="L172" s="8"/>
    </row>
    <row r="173" spans="1:12">
      <c r="A173" s="12"/>
      <c r="C173" s="8"/>
      <c r="I173" s="8"/>
      <c r="J173" s="8"/>
      <c r="K173" s="8"/>
      <c r="L173" s="8"/>
    </row>
    <row r="174" spans="1:12">
      <c r="A174" s="12"/>
      <c r="C174" s="8"/>
      <c r="I174" s="8"/>
      <c r="J174" s="8"/>
      <c r="K174" s="8"/>
      <c r="L174" s="8"/>
    </row>
    <row r="175" spans="1:12">
      <c r="A175" s="12"/>
      <c r="C175" s="8"/>
      <c r="I175" s="8"/>
      <c r="J175" s="8"/>
      <c r="K175" s="8"/>
      <c r="L175" s="8"/>
    </row>
    <row r="176" spans="1:12">
      <c r="A176" s="12"/>
      <c r="C176" s="8"/>
      <c r="I176" s="8"/>
      <c r="J176" s="8"/>
      <c r="K176" s="8"/>
      <c r="L176" s="8"/>
    </row>
    <row r="177" spans="1:12">
      <c r="A177" s="12"/>
      <c r="C177" s="8"/>
      <c r="I177" s="8"/>
      <c r="J177" s="8"/>
      <c r="K177" s="8"/>
      <c r="L177" s="8"/>
    </row>
    <row r="178" spans="1:12">
      <c r="A178" s="12"/>
      <c r="C178" s="8"/>
      <c r="I178" s="8"/>
      <c r="J178" s="8"/>
      <c r="K178" s="8"/>
      <c r="L178" s="8"/>
    </row>
    <row r="179" spans="1:12">
      <c r="A179" s="12"/>
      <c r="C179" s="8"/>
      <c r="I179" s="8"/>
      <c r="J179" s="8"/>
      <c r="K179" s="8"/>
      <c r="L179" s="8"/>
    </row>
    <row r="180" spans="1:12">
      <c r="A180" s="12"/>
      <c r="C180" s="8"/>
      <c r="I180" s="8"/>
      <c r="J180" s="8"/>
      <c r="K180" s="8"/>
      <c r="L180" s="8"/>
    </row>
    <row r="181" spans="1:12">
      <c r="A181" s="12"/>
      <c r="C181" s="8"/>
      <c r="I181" s="8"/>
      <c r="J181" s="8"/>
      <c r="K181" s="8"/>
      <c r="L181" s="8"/>
    </row>
    <row r="182" spans="1:12">
      <c r="A182" s="12"/>
      <c r="C182" s="8"/>
      <c r="I182" s="8"/>
      <c r="J182" s="8"/>
      <c r="K182" s="8"/>
      <c r="L182" s="8"/>
    </row>
    <row r="183" spans="1:12">
      <c r="A183" s="12"/>
      <c r="C183" s="8"/>
      <c r="I183" s="8"/>
      <c r="J183" s="8"/>
      <c r="K183" s="8"/>
      <c r="L183" s="8"/>
    </row>
    <row r="184" spans="1:12">
      <c r="A184" s="12"/>
      <c r="C184" s="8"/>
      <c r="I184" s="8"/>
      <c r="J184" s="8"/>
      <c r="K184" s="8"/>
      <c r="L184" s="8"/>
    </row>
    <row r="185" spans="1:12">
      <c r="A185" s="12"/>
      <c r="C185" s="8"/>
      <c r="I185" s="8"/>
      <c r="J185" s="8"/>
      <c r="K185" s="8"/>
      <c r="L185" s="8"/>
    </row>
    <row r="186" spans="1:12">
      <c r="A186" s="12"/>
      <c r="C186" s="8"/>
      <c r="I186" s="8"/>
      <c r="J186" s="8"/>
      <c r="K186" s="8"/>
      <c r="L186" s="8"/>
    </row>
    <row r="187" spans="1:12">
      <c r="A187" s="12"/>
      <c r="C187" s="8"/>
      <c r="I187" s="8"/>
      <c r="J187" s="8"/>
      <c r="K187" s="8"/>
      <c r="L187" s="8"/>
    </row>
    <row r="188" spans="1:12">
      <c r="A188" s="12"/>
      <c r="C188" s="8"/>
      <c r="I188" s="8"/>
      <c r="J188" s="8"/>
      <c r="K188" s="8"/>
      <c r="L188" s="8"/>
    </row>
    <row r="189" spans="1:12">
      <c r="A189" s="12"/>
      <c r="C189" s="8"/>
      <c r="I189" s="8"/>
      <c r="J189" s="8"/>
      <c r="K189" s="8"/>
      <c r="L189" s="8"/>
    </row>
    <row r="190" spans="1:12">
      <c r="A190" s="12"/>
      <c r="C190" s="8"/>
      <c r="I190" s="8"/>
      <c r="J190" s="8"/>
      <c r="K190" s="8"/>
      <c r="L190" s="8"/>
    </row>
    <row r="191" spans="1:12">
      <c r="A191" s="12"/>
      <c r="C191" s="8"/>
      <c r="I191" s="8"/>
      <c r="J191" s="8"/>
      <c r="K191" s="8"/>
      <c r="L191" s="8"/>
    </row>
    <row r="192" spans="1:12">
      <c r="A192" s="12"/>
      <c r="C192" s="8"/>
      <c r="I192" s="8"/>
      <c r="J192" s="8"/>
      <c r="K192" s="8"/>
      <c r="L192" s="8"/>
    </row>
    <row r="193" spans="1:12">
      <c r="A193" s="12"/>
      <c r="C193" s="8"/>
      <c r="I193" s="8"/>
      <c r="J193" s="8"/>
      <c r="K193" s="8"/>
      <c r="L193" s="8"/>
    </row>
    <row r="194" spans="1:12">
      <c r="A194" s="12"/>
      <c r="C194" s="8"/>
      <c r="I194" s="8"/>
      <c r="J194" s="8"/>
      <c r="K194" s="8"/>
      <c r="L194" s="8"/>
    </row>
    <row r="195" spans="1:12">
      <c r="A195" s="12"/>
      <c r="C195" s="8"/>
      <c r="I195" s="8"/>
      <c r="J195" s="8"/>
      <c r="K195" s="8"/>
      <c r="L195" s="8"/>
    </row>
    <row r="196" spans="1:12">
      <c r="A196" s="12"/>
      <c r="C196" s="8"/>
      <c r="I196" s="8"/>
      <c r="J196" s="8"/>
      <c r="K196" s="8"/>
      <c r="L196" s="8"/>
    </row>
    <row r="197" spans="1:12">
      <c r="A197" s="12"/>
      <c r="C197" s="8"/>
      <c r="I197" s="8"/>
      <c r="J197" s="8"/>
      <c r="K197" s="8"/>
      <c r="L197" s="8"/>
    </row>
    <row r="198" spans="1:12">
      <c r="A198" s="12"/>
      <c r="C198" s="8"/>
      <c r="I198" s="8"/>
      <c r="J198" s="8"/>
      <c r="K198" s="8"/>
      <c r="L198" s="8"/>
    </row>
    <row r="199" spans="1:12">
      <c r="A199" s="12"/>
      <c r="C199" s="8"/>
      <c r="I199" s="8"/>
      <c r="J199" s="8"/>
      <c r="K199" s="8"/>
      <c r="L199" s="8"/>
    </row>
  </sheetData>
  <mergeCells count="1">
    <mergeCell ref="A13:Q13"/>
  </mergeCells>
  <phoneticPr fontId="17" type="noConversion"/>
  <conditionalFormatting sqref="H6 H8:H10">
    <cfRule type="cellIs" dxfId="2910" priority="1" stopIfTrue="1" operator="equal">
      <formula>"-"</formula>
    </cfRule>
  </conditionalFormatting>
  <conditionalFormatting sqref="G28:L28">
    <cfRule type="cellIs" dxfId="2909" priority="420" operator="equal">
      <formula>"-"</formula>
    </cfRule>
  </conditionalFormatting>
  <conditionalFormatting sqref="G28:I28">
    <cfRule type="cellIs" dxfId="2908" priority="419" operator="equal">
      <formula>"-"</formula>
    </cfRule>
  </conditionalFormatting>
  <conditionalFormatting sqref="J28:L28">
    <cfRule type="cellIs" dxfId="2907" priority="418" operator="equal">
      <formula>"-"</formula>
    </cfRule>
  </conditionalFormatting>
  <conditionalFormatting sqref="J28:L28">
    <cfRule type="cellIs" dxfId="2906" priority="417" operator="equal">
      <formula>"-"</formula>
    </cfRule>
  </conditionalFormatting>
  <conditionalFormatting sqref="G27:L27">
    <cfRule type="cellIs" dxfId="2905" priority="415" stopIfTrue="1" operator="equal">
      <formula>"-"</formula>
    </cfRule>
    <cfRule type="containsText" dxfId="2904" priority="416" stopIfTrue="1" operator="containsText" text="leer">
      <formula>NOT(ISERROR(SEARCH("leer",G27)))</formula>
    </cfRule>
  </conditionalFormatting>
  <conditionalFormatting sqref="G27:L27">
    <cfRule type="cellIs" dxfId="2903" priority="413" stopIfTrue="1" operator="equal">
      <formula>"-"</formula>
    </cfRule>
    <cfRule type="containsText" dxfId="2902" priority="414" stopIfTrue="1" operator="containsText" text="leer">
      <formula>NOT(ISERROR(SEARCH("leer",G27)))</formula>
    </cfRule>
  </conditionalFormatting>
  <conditionalFormatting sqref="K27">
    <cfRule type="cellIs" dxfId="2901" priority="412" operator="equal">
      <formula>"-"</formula>
    </cfRule>
  </conditionalFormatting>
  <conditionalFormatting sqref="K27">
    <cfRule type="cellIs" dxfId="2900" priority="411" operator="equal">
      <formula>"-"</formula>
    </cfRule>
  </conditionalFormatting>
  <conditionalFormatting sqref="K27">
    <cfRule type="cellIs" dxfId="2899" priority="410" operator="equal">
      <formula>"-"</formula>
    </cfRule>
  </conditionalFormatting>
  <conditionalFormatting sqref="K27">
    <cfRule type="cellIs" dxfId="2898" priority="409" operator="equal">
      <formula>"-"</formula>
    </cfRule>
  </conditionalFormatting>
  <conditionalFormatting sqref="K27">
    <cfRule type="cellIs" dxfId="2897" priority="408" operator="equal">
      <formula>"-"</formula>
    </cfRule>
  </conditionalFormatting>
  <conditionalFormatting sqref="K27">
    <cfRule type="cellIs" dxfId="2896" priority="407" operator="equal">
      <formula>"-"</formula>
    </cfRule>
  </conditionalFormatting>
  <conditionalFormatting sqref="G26:L26">
    <cfRule type="cellIs" dxfId="2895" priority="405" stopIfTrue="1" operator="equal">
      <formula>"-"</formula>
    </cfRule>
    <cfRule type="containsText" dxfId="2894" priority="406" stopIfTrue="1" operator="containsText" text="leer">
      <formula>NOT(ISERROR(SEARCH("leer",G26)))</formula>
    </cfRule>
  </conditionalFormatting>
  <conditionalFormatting sqref="G26:L26">
    <cfRule type="cellIs" dxfId="2893" priority="403" stopIfTrue="1" operator="equal">
      <formula>"-"</formula>
    </cfRule>
    <cfRule type="containsText" dxfId="2892" priority="404" stopIfTrue="1" operator="containsText" text="leer">
      <formula>NOT(ISERROR(SEARCH("leer",G26)))</formula>
    </cfRule>
  </conditionalFormatting>
  <conditionalFormatting sqref="K26">
    <cfRule type="cellIs" dxfId="2891" priority="402" operator="equal">
      <formula>"-"</formula>
    </cfRule>
  </conditionalFormatting>
  <conditionalFormatting sqref="K26">
    <cfRule type="cellIs" dxfId="2890" priority="401" operator="equal">
      <formula>"-"</formula>
    </cfRule>
  </conditionalFormatting>
  <conditionalFormatting sqref="K26">
    <cfRule type="cellIs" dxfId="2889" priority="400" operator="equal">
      <formula>"-"</formula>
    </cfRule>
  </conditionalFormatting>
  <conditionalFormatting sqref="K26">
    <cfRule type="cellIs" dxfId="2888" priority="399" operator="equal">
      <formula>"-"</formula>
    </cfRule>
  </conditionalFormatting>
  <conditionalFormatting sqref="K26">
    <cfRule type="cellIs" dxfId="2887" priority="398" operator="equal">
      <formula>"-"</formula>
    </cfRule>
  </conditionalFormatting>
  <conditionalFormatting sqref="K26">
    <cfRule type="cellIs" dxfId="2886" priority="397" operator="equal">
      <formula>"-"</formula>
    </cfRule>
  </conditionalFormatting>
  <conditionalFormatting sqref="G26:L26">
    <cfRule type="cellIs" dxfId="2885" priority="395" stopIfTrue="1" operator="equal">
      <formula>"-"</formula>
    </cfRule>
    <cfRule type="containsText" dxfId="2884" priority="396" stopIfTrue="1" operator="containsText" text="leer">
      <formula>NOT(ISERROR(SEARCH("leer",G26)))</formula>
    </cfRule>
  </conditionalFormatting>
  <conditionalFormatting sqref="G26:L26">
    <cfRule type="cellIs" dxfId="2883" priority="393" stopIfTrue="1" operator="equal">
      <formula>"-"</formula>
    </cfRule>
    <cfRule type="containsText" dxfId="2882" priority="394" stopIfTrue="1" operator="containsText" text="leer">
      <formula>NOT(ISERROR(SEARCH("leer",G26)))</formula>
    </cfRule>
  </conditionalFormatting>
  <conditionalFormatting sqref="G26:L26">
    <cfRule type="cellIs" dxfId="2881" priority="391" stopIfTrue="1" operator="equal">
      <formula>"-"</formula>
    </cfRule>
    <cfRule type="containsText" dxfId="2880" priority="392" stopIfTrue="1" operator="containsText" text="leer">
      <formula>NOT(ISERROR(SEARCH("leer",G26)))</formula>
    </cfRule>
  </conditionalFormatting>
  <conditionalFormatting sqref="G26:L26">
    <cfRule type="cellIs" dxfId="2879" priority="389" stopIfTrue="1" operator="equal">
      <formula>"-"</formula>
    </cfRule>
    <cfRule type="containsText" dxfId="2878" priority="390" stopIfTrue="1" operator="containsText" text="leer">
      <formula>NOT(ISERROR(SEARCH("leer",G26)))</formula>
    </cfRule>
  </conditionalFormatting>
  <conditionalFormatting sqref="G26:L26">
    <cfRule type="cellIs" dxfId="2877" priority="387" stopIfTrue="1" operator="equal">
      <formula>"-"</formula>
    </cfRule>
    <cfRule type="containsText" dxfId="2876" priority="388" stopIfTrue="1" operator="containsText" text="leer">
      <formula>NOT(ISERROR(SEARCH("leer",G26)))</formula>
    </cfRule>
  </conditionalFormatting>
  <conditionalFormatting sqref="H28:I28">
    <cfRule type="cellIs" dxfId="2875" priority="386" operator="equal">
      <formula>"-"</formula>
    </cfRule>
  </conditionalFormatting>
  <conditionalFormatting sqref="H28:I28">
    <cfRule type="cellIs" dxfId="2874" priority="385" operator="equal">
      <formula>"-"</formula>
    </cfRule>
  </conditionalFormatting>
  <conditionalFormatting sqref="H27:I27">
    <cfRule type="cellIs" dxfId="2873" priority="383" stopIfTrue="1" operator="equal">
      <formula>"-"</formula>
    </cfRule>
    <cfRule type="containsText" dxfId="2872" priority="384" stopIfTrue="1" operator="containsText" text="leer">
      <formula>NOT(ISERROR(SEARCH("leer",H27)))</formula>
    </cfRule>
  </conditionalFormatting>
  <conditionalFormatting sqref="H27:I27">
    <cfRule type="cellIs" dxfId="2871" priority="381" stopIfTrue="1" operator="equal">
      <formula>"-"</formula>
    </cfRule>
    <cfRule type="containsText" dxfId="2870" priority="382" stopIfTrue="1" operator="containsText" text="leer">
      <formula>NOT(ISERROR(SEARCH("leer",H27)))</formula>
    </cfRule>
  </conditionalFormatting>
  <conditionalFormatting sqref="H26:I26">
    <cfRule type="cellIs" dxfId="2869" priority="379" stopIfTrue="1" operator="equal">
      <formula>"-"</formula>
    </cfRule>
    <cfRule type="containsText" dxfId="2868" priority="380" stopIfTrue="1" operator="containsText" text="leer">
      <formula>NOT(ISERROR(SEARCH("leer",H26)))</formula>
    </cfRule>
  </conditionalFormatting>
  <conditionalFormatting sqref="H26:I26">
    <cfRule type="cellIs" dxfId="2867" priority="377" stopIfTrue="1" operator="equal">
      <formula>"-"</formula>
    </cfRule>
    <cfRule type="containsText" dxfId="2866" priority="378" stopIfTrue="1" operator="containsText" text="leer">
      <formula>NOT(ISERROR(SEARCH("leer",H26)))</formula>
    </cfRule>
  </conditionalFormatting>
  <conditionalFormatting sqref="H26:I26">
    <cfRule type="cellIs" dxfId="2865" priority="375" stopIfTrue="1" operator="equal">
      <formula>"-"</formula>
    </cfRule>
    <cfRule type="containsText" dxfId="2864" priority="376" stopIfTrue="1" operator="containsText" text="leer">
      <formula>NOT(ISERROR(SEARCH("leer",H26)))</formula>
    </cfRule>
  </conditionalFormatting>
  <conditionalFormatting sqref="H26:I26">
    <cfRule type="cellIs" dxfId="2863" priority="373" stopIfTrue="1" operator="equal">
      <formula>"-"</formula>
    </cfRule>
    <cfRule type="containsText" dxfId="2862" priority="374" stopIfTrue="1" operator="containsText" text="leer">
      <formula>NOT(ISERROR(SEARCH("leer",H26)))</formula>
    </cfRule>
  </conditionalFormatting>
  <conditionalFormatting sqref="H26:I26">
    <cfRule type="cellIs" dxfId="2861" priority="371" stopIfTrue="1" operator="equal">
      <formula>"-"</formula>
    </cfRule>
    <cfRule type="containsText" dxfId="2860" priority="372" stopIfTrue="1" operator="containsText" text="leer">
      <formula>NOT(ISERROR(SEARCH("leer",H26)))</formula>
    </cfRule>
  </conditionalFormatting>
  <conditionalFormatting sqref="H26:I26">
    <cfRule type="cellIs" dxfId="2859" priority="369" stopIfTrue="1" operator="equal">
      <formula>"-"</formula>
    </cfRule>
    <cfRule type="containsText" dxfId="2858" priority="370" stopIfTrue="1" operator="containsText" text="leer">
      <formula>NOT(ISERROR(SEARCH("leer",H26)))</formula>
    </cfRule>
  </conditionalFormatting>
  <conditionalFormatting sqref="H26:I26">
    <cfRule type="cellIs" dxfId="2857" priority="367" stopIfTrue="1" operator="equal">
      <formula>"-"</formula>
    </cfRule>
    <cfRule type="containsText" dxfId="2856" priority="368" stopIfTrue="1" operator="containsText" text="leer">
      <formula>NOT(ISERROR(SEARCH("leer",H26)))</formula>
    </cfRule>
  </conditionalFormatting>
  <conditionalFormatting sqref="G26">
    <cfRule type="cellIs" dxfId="2855" priority="365" stopIfTrue="1" operator="equal">
      <formula>"-"</formula>
    </cfRule>
    <cfRule type="containsText" dxfId="2854" priority="366" stopIfTrue="1" operator="containsText" text="leer">
      <formula>NOT(ISERROR(SEARCH("leer",G26)))</formula>
    </cfRule>
  </conditionalFormatting>
  <conditionalFormatting sqref="G26">
    <cfRule type="cellIs" dxfId="2853" priority="363" stopIfTrue="1" operator="equal">
      <formula>"-"</formula>
    </cfRule>
    <cfRule type="containsText" dxfId="2852" priority="364" stopIfTrue="1" operator="containsText" text="leer">
      <formula>NOT(ISERROR(SEARCH("leer",G26)))</formula>
    </cfRule>
  </conditionalFormatting>
  <conditionalFormatting sqref="G26">
    <cfRule type="cellIs" dxfId="2851" priority="361" stopIfTrue="1" operator="equal">
      <formula>"-"</formula>
    </cfRule>
    <cfRule type="containsText" dxfId="2850" priority="362" stopIfTrue="1" operator="containsText" text="leer">
      <formula>NOT(ISERROR(SEARCH("leer",G26)))</formula>
    </cfRule>
  </conditionalFormatting>
  <conditionalFormatting sqref="G26">
    <cfRule type="cellIs" dxfId="2849" priority="359" stopIfTrue="1" operator="equal">
      <formula>"-"</formula>
    </cfRule>
    <cfRule type="containsText" dxfId="2848" priority="360" stopIfTrue="1" operator="containsText" text="leer">
      <formula>NOT(ISERROR(SEARCH("leer",G26)))</formula>
    </cfRule>
  </conditionalFormatting>
  <conditionalFormatting sqref="G26">
    <cfRule type="cellIs" dxfId="2847" priority="357" stopIfTrue="1" operator="equal">
      <formula>"-"</formula>
    </cfRule>
    <cfRule type="containsText" dxfId="2846" priority="358" stopIfTrue="1" operator="containsText" text="leer">
      <formula>NOT(ISERROR(SEARCH("leer",G26)))</formula>
    </cfRule>
  </conditionalFormatting>
  <conditionalFormatting sqref="G26">
    <cfRule type="cellIs" dxfId="2845" priority="355" stopIfTrue="1" operator="equal">
      <formula>"-"</formula>
    </cfRule>
    <cfRule type="containsText" dxfId="2844" priority="356" stopIfTrue="1" operator="containsText" text="leer">
      <formula>NOT(ISERROR(SEARCH("leer",G26)))</formula>
    </cfRule>
  </conditionalFormatting>
  <conditionalFormatting sqref="G26">
    <cfRule type="cellIs" dxfId="2843" priority="353" stopIfTrue="1" operator="equal">
      <formula>"-"</formula>
    </cfRule>
    <cfRule type="containsText" dxfId="2842" priority="354" stopIfTrue="1" operator="containsText" text="leer">
      <formula>NOT(ISERROR(SEARCH("leer",G26)))</formula>
    </cfRule>
  </conditionalFormatting>
  <conditionalFormatting sqref="I28">
    <cfRule type="cellIs" dxfId="2841" priority="352" operator="equal">
      <formula>"-"</formula>
    </cfRule>
  </conditionalFormatting>
  <conditionalFormatting sqref="I28">
    <cfRule type="cellIs" dxfId="2840" priority="351" operator="equal">
      <formula>"-"</formula>
    </cfRule>
  </conditionalFormatting>
  <conditionalFormatting sqref="I27">
    <cfRule type="cellIs" dxfId="2839" priority="349" stopIfTrue="1" operator="equal">
      <formula>"-"</formula>
    </cfRule>
    <cfRule type="containsText" dxfId="2838" priority="350" stopIfTrue="1" operator="containsText" text="leer">
      <formula>NOT(ISERROR(SEARCH("leer",I27)))</formula>
    </cfRule>
  </conditionalFormatting>
  <conditionalFormatting sqref="I27">
    <cfRule type="cellIs" dxfId="2837" priority="347" stopIfTrue="1" operator="equal">
      <formula>"-"</formula>
    </cfRule>
    <cfRule type="containsText" dxfId="2836" priority="348" stopIfTrue="1" operator="containsText" text="leer">
      <formula>NOT(ISERROR(SEARCH("leer",I27)))</formula>
    </cfRule>
  </conditionalFormatting>
  <conditionalFormatting sqref="I26">
    <cfRule type="cellIs" dxfId="2835" priority="345" stopIfTrue="1" operator="equal">
      <formula>"-"</formula>
    </cfRule>
    <cfRule type="containsText" dxfId="2834" priority="346" stopIfTrue="1" operator="containsText" text="leer">
      <formula>NOT(ISERROR(SEARCH("leer",I26)))</formula>
    </cfRule>
  </conditionalFormatting>
  <conditionalFormatting sqref="I26">
    <cfRule type="cellIs" dxfId="2833" priority="343" stopIfTrue="1" operator="equal">
      <formula>"-"</formula>
    </cfRule>
    <cfRule type="containsText" dxfId="2832" priority="344" stopIfTrue="1" operator="containsText" text="leer">
      <formula>NOT(ISERROR(SEARCH("leer",I26)))</formula>
    </cfRule>
  </conditionalFormatting>
  <conditionalFormatting sqref="I26">
    <cfRule type="cellIs" dxfId="2831" priority="341" stopIfTrue="1" operator="equal">
      <formula>"-"</formula>
    </cfRule>
    <cfRule type="containsText" dxfId="2830" priority="342" stopIfTrue="1" operator="containsText" text="leer">
      <formula>NOT(ISERROR(SEARCH("leer",I26)))</formula>
    </cfRule>
  </conditionalFormatting>
  <conditionalFormatting sqref="I26">
    <cfRule type="cellIs" dxfId="2829" priority="339" stopIfTrue="1" operator="equal">
      <formula>"-"</formula>
    </cfRule>
    <cfRule type="containsText" dxfId="2828" priority="340" stopIfTrue="1" operator="containsText" text="leer">
      <formula>NOT(ISERROR(SEARCH("leer",I26)))</formula>
    </cfRule>
  </conditionalFormatting>
  <conditionalFormatting sqref="I26">
    <cfRule type="cellIs" dxfId="2827" priority="337" stopIfTrue="1" operator="equal">
      <formula>"-"</formula>
    </cfRule>
    <cfRule type="containsText" dxfId="2826" priority="338" stopIfTrue="1" operator="containsText" text="leer">
      <formula>NOT(ISERROR(SEARCH("leer",I26)))</formula>
    </cfRule>
  </conditionalFormatting>
  <conditionalFormatting sqref="I26">
    <cfRule type="cellIs" dxfId="2825" priority="335" stopIfTrue="1" operator="equal">
      <formula>"-"</formula>
    </cfRule>
    <cfRule type="containsText" dxfId="2824" priority="336" stopIfTrue="1" operator="containsText" text="leer">
      <formula>NOT(ISERROR(SEARCH("leer",I26)))</formula>
    </cfRule>
  </conditionalFormatting>
  <conditionalFormatting sqref="I26">
    <cfRule type="cellIs" dxfId="2823" priority="333" stopIfTrue="1" operator="equal">
      <formula>"-"</formula>
    </cfRule>
    <cfRule type="containsText" dxfId="2822" priority="334" stopIfTrue="1" operator="containsText" text="leer">
      <formula>NOT(ISERROR(SEARCH("leer",I26)))</formula>
    </cfRule>
  </conditionalFormatting>
  <conditionalFormatting sqref="J26:L26">
    <cfRule type="cellIs" dxfId="2821" priority="331" stopIfTrue="1" operator="equal">
      <formula>"-"</formula>
    </cfRule>
    <cfRule type="containsText" dxfId="2820" priority="332" stopIfTrue="1" operator="containsText" text="leer">
      <formula>NOT(ISERROR(SEARCH("leer",J26)))</formula>
    </cfRule>
  </conditionalFormatting>
  <conditionalFormatting sqref="J26:L26">
    <cfRule type="cellIs" dxfId="2819" priority="329" stopIfTrue="1" operator="equal">
      <formula>"-"</formula>
    </cfRule>
    <cfRule type="containsText" dxfId="2818" priority="330" stopIfTrue="1" operator="containsText" text="leer">
      <formula>NOT(ISERROR(SEARCH("leer",J26)))</formula>
    </cfRule>
  </conditionalFormatting>
  <conditionalFormatting sqref="K26">
    <cfRule type="cellIs" dxfId="2817" priority="328" operator="equal">
      <formula>"-"</formula>
    </cfRule>
  </conditionalFormatting>
  <conditionalFormatting sqref="K26">
    <cfRule type="cellIs" dxfId="2816" priority="327" operator="equal">
      <formula>"-"</formula>
    </cfRule>
  </conditionalFormatting>
  <conditionalFormatting sqref="K26">
    <cfRule type="cellIs" dxfId="2815" priority="326" operator="equal">
      <formula>"-"</formula>
    </cfRule>
  </conditionalFormatting>
  <conditionalFormatting sqref="K26">
    <cfRule type="cellIs" dxfId="2814" priority="325" operator="equal">
      <formula>"-"</formula>
    </cfRule>
  </conditionalFormatting>
  <conditionalFormatting sqref="K26">
    <cfRule type="cellIs" dxfId="2813" priority="324" operator="equal">
      <formula>"-"</formula>
    </cfRule>
  </conditionalFormatting>
  <conditionalFormatting sqref="K26">
    <cfRule type="cellIs" dxfId="2812" priority="323" operator="equal">
      <formula>"-"</formula>
    </cfRule>
  </conditionalFormatting>
  <conditionalFormatting sqref="J26:L26">
    <cfRule type="cellIs" dxfId="2811" priority="321" stopIfTrue="1" operator="equal">
      <formula>"-"</formula>
    </cfRule>
    <cfRule type="containsText" dxfId="2810" priority="322" stopIfTrue="1" operator="containsText" text="leer">
      <formula>NOT(ISERROR(SEARCH("leer",J26)))</formula>
    </cfRule>
  </conditionalFormatting>
  <conditionalFormatting sqref="J26:L26">
    <cfRule type="cellIs" dxfId="2809" priority="319" stopIfTrue="1" operator="equal">
      <formula>"-"</formula>
    </cfRule>
    <cfRule type="containsText" dxfId="2808" priority="320" stopIfTrue="1" operator="containsText" text="leer">
      <formula>NOT(ISERROR(SEARCH("leer",J26)))</formula>
    </cfRule>
  </conditionalFormatting>
  <conditionalFormatting sqref="J26:L26">
    <cfRule type="cellIs" dxfId="2807" priority="317" stopIfTrue="1" operator="equal">
      <formula>"-"</formula>
    </cfRule>
    <cfRule type="containsText" dxfId="2806" priority="318" stopIfTrue="1" operator="containsText" text="leer">
      <formula>NOT(ISERROR(SEARCH("leer",J26)))</formula>
    </cfRule>
  </conditionalFormatting>
  <conditionalFormatting sqref="J26:L26">
    <cfRule type="cellIs" dxfId="2805" priority="315" stopIfTrue="1" operator="equal">
      <formula>"-"</formula>
    </cfRule>
    <cfRule type="containsText" dxfId="2804" priority="316" stopIfTrue="1" operator="containsText" text="leer">
      <formula>NOT(ISERROR(SEARCH("leer",J26)))</formula>
    </cfRule>
  </conditionalFormatting>
  <conditionalFormatting sqref="J26:L26">
    <cfRule type="cellIs" dxfId="2803" priority="313" stopIfTrue="1" operator="equal">
      <formula>"-"</formula>
    </cfRule>
    <cfRule type="containsText" dxfId="2802" priority="314" stopIfTrue="1" operator="containsText" text="leer">
      <formula>NOT(ISERROR(SEARCH("leer",J26)))</formula>
    </cfRule>
  </conditionalFormatting>
  <conditionalFormatting sqref="J26:L26">
    <cfRule type="cellIs" dxfId="2801" priority="311" stopIfTrue="1" operator="equal">
      <formula>"-"</formula>
    </cfRule>
    <cfRule type="containsText" dxfId="2800" priority="312" stopIfTrue="1" operator="containsText" text="leer">
      <formula>NOT(ISERROR(SEARCH("leer",J26)))</formula>
    </cfRule>
  </conditionalFormatting>
  <conditionalFormatting sqref="J26:L26">
    <cfRule type="cellIs" dxfId="2799" priority="309" stopIfTrue="1" operator="equal">
      <formula>"-"</formula>
    </cfRule>
    <cfRule type="containsText" dxfId="2798" priority="310" stopIfTrue="1" operator="containsText" text="leer">
      <formula>NOT(ISERROR(SEARCH("leer",J26)))</formula>
    </cfRule>
  </conditionalFormatting>
  <conditionalFormatting sqref="K26">
    <cfRule type="cellIs" dxfId="2797" priority="308" operator="equal">
      <formula>"-"</formula>
    </cfRule>
  </conditionalFormatting>
  <conditionalFormatting sqref="K26">
    <cfRule type="cellIs" dxfId="2796" priority="307" operator="equal">
      <formula>"-"</formula>
    </cfRule>
  </conditionalFormatting>
  <conditionalFormatting sqref="K26">
    <cfRule type="cellIs" dxfId="2795" priority="306" operator="equal">
      <formula>"-"</formula>
    </cfRule>
  </conditionalFormatting>
  <conditionalFormatting sqref="K26">
    <cfRule type="cellIs" dxfId="2794" priority="305" operator="equal">
      <formula>"-"</formula>
    </cfRule>
  </conditionalFormatting>
  <conditionalFormatting sqref="K26">
    <cfRule type="cellIs" dxfId="2793" priority="304" operator="equal">
      <formula>"-"</formula>
    </cfRule>
  </conditionalFormatting>
  <conditionalFormatting sqref="K26">
    <cfRule type="cellIs" dxfId="2792" priority="303" operator="equal">
      <formula>"-"</formula>
    </cfRule>
  </conditionalFormatting>
  <conditionalFormatting sqref="J26:L26">
    <cfRule type="cellIs" dxfId="2791" priority="301" stopIfTrue="1" operator="equal">
      <formula>"-"</formula>
    </cfRule>
    <cfRule type="containsText" dxfId="2790" priority="302" stopIfTrue="1" operator="containsText" text="leer">
      <formula>NOT(ISERROR(SEARCH("leer",J26)))</formula>
    </cfRule>
  </conditionalFormatting>
  <conditionalFormatting sqref="J26:L26">
    <cfRule type="cellIs" dxfId="2789" priority="299" stopIfTrue="1" operator="equal">
      <formula>"-"</formula>
    </cfRule>
    <cfRule type="containsText" dxfId="2788" priority="300" stopIfTrue="1" operator="containsText" text="leer">
      <formula>NOT(ISERROR(SEARCH("leer",J26)))</formula>
    </cfRule>
  </conditionalFormatting>
  <conditionalFormatting sqref="J26:L26">
    <cfRule type="cellIs" dxfId="2787" priority="297" stopIfTrue="1" operator="equal">
      <formula>"-"</formula>
    </cfRule>
    <cfRule type="containsText" dxfId="2786" priority="298" stopIfTrue="1" operator="containsText" text="leer">
      <formula>NOT(ISERROR(SEARCH("leer",J26)))</formula>
    </cfRule>
  </conditionalFormatting>
  <conditionalFormatting sqref="J26:L26">
    <cfRule type="cellIs" dxfId="2785" priority="295" stopIfTrue="1" operator="equal">
      <formula>"-"</formula>
    </cfRule>
    <cfRule type="containsText" dxfId="2784" priority="296" stopIfTrue="1" operator="containsText" text="leer">
      <formula>NOT(ISERROR(SEARCH("leer",J26)))</formula>
    </cfRule>
  </conditionalFormatting>
  <conditionalFormatting sqref="J26:L26">
    <cfRule type="cellIs" dxfId="2783" priority="293" stopIfTrue="1" operator="equal">
      <formula>"-"</formula>
    </cfRule>
    <cfRule type="containsText" dxfId="2782" priority="294" stopIfTrue="1" operator="containsText" text="leer">
      <formula>NOT(ISERROR(SEARCH("leer",J26)))</formula>
    </cfRule>
  </conditionalFormatting>
  <conditionalFormatting sqref="G25:L25">
    <cfRule type="cellIs" dxfId="2781" priority="291" stopIfTrue="1" operator="equal">
      <formula>"-"</formula>
    </cfRule>
    <cfRule type="containsText" dxfId="2780" priority="292" stopIfTrue="1" operator="containsText" text="leer">
      <formula>NOT(ISERROR(SEARCH("leer",G25)))</formula>
    </cfRule>
  </conditionalFormatting>
  <conditionalFormatting sqref="G25:L25">
    <cfRule type="cellIs" dxfId="2779" priority="290" stopIfTrue="1" operator="equal">
      <formula>"-"</formula>
    </cfRule>
  </conditionalFormatting>
  <conditionalFormatting sqref="G25:L25">
    <cfRule type="cellIs" dxfId="2778" priority="288" stopIfTrue="1" operator="equal">
      <formula>"-"</formula>
    </cfRule>
    <cfRule type="containsText" dxfId="2777" priority="289" stopIfTrue="1" operator="containsText" text="leer">
      <formula>NOT(ISERROR(SEARCH("leer",G25)))</formula>
    </cfRule>
  </conditionalFormatting>
  <conditionalFormatting sqref="G25:L25">
    <cfRule type="cellIs" dxfId="2776" priority="287" stopIfTrue="1" operator="equal">
      <formula>"-"</formula>
    </cfRule>
  </conditionalFormatting>
  <conditionalFormatting sqref="G25:L25">
    <cfRule type="cellIs" dxfId="2775" priority="285" stopIfTrue="1" operator="equal">
      <formula>"-"</formula>
    </cfRule>
    <cfRule type="containsText" dxfId="2774" priority="286" stopIfTrue="1" operator="containsText" text="leer">
      <formula>NOT(ISERROR(SEARCH("leer",G25)))</formula>
    </cfRule>
  </conditionalFormatting>
  <conditionalFormatting sqref="G25:L25">
    <cfRule type="cellIs" dxfId="2773" priority="284" stopIfTrue="1" operator="equal">
      <formula>"-"</formula>
    </cfRule>
  </conditionalFormatting>
  <conditionalFormatting sqref="G25:L25">
    <cfRule type="cellIs" dxfId="2772" priority="282" stopIfTrue="1" operator="equal">
      <formula>"-"</formula>
    </cfRule>
    <cfRule type="containsText" dxfId="2771" priority="283" stopIfTrue="1" operator="containsText" text="leer">
      <formula>NOT(ISERROR(SEARCH("leer",G25)))</formula>
    </cfRule>
  </conditionalFormatting>
  <conditionalFormatting sqref="G25:L25">
    <cfRule type="cellIs" dxfId="2770" priority="281" stopIfTrue="1" operator="equal">
      <formula>"-"</formula>
    </cfRule>
  </conditionalFormatting>
  <conditionalFormatting sqref="K5:K10">
    <cfRule type="cellIs" dxfId="2769" priority="140" operator="equal">
      <formula>"-"</formula>
    </cfRule>
  </conditionalFormatting>
  <conditionalFormatting sqref="K5:K7">
    <cfRule type="cellIs" dxfId="2768" priority="139" operator="equal">
      <formula>"-"</formula>
    </cfRule>
  </conditionalFormatting>
  <conditionalFormatting sqref="K8:K10">
    <cfRule type="cellIs" dxfId="2767" priority="138" operator="equal">
      <formula>"-"</formula>
    </cfRule>
  </conditionalFormatting>
  <conditionalFormatting sqref="K8:K10">
    <cfRule type="cellIs" dxfId="2766" priority="137" operator="equal">
      <formula>"-"</formula>
    </cfRule>
  </conditionalFormatting>
  <conditionalFormatting sqref="J5:J10">
    <cfRule type="cellIs" dxfId="2765" priority="135" stopIfTrue="1" operator="equal">
      <formula>"-"</formula>
    </cfRule>
    <cfRule type="containsText" dxfId="2764" priority="136" stopIfTrue="1" operator="containsText" text="leer">
      <formula>NOT(ISERROR(SEARCH("leer",J5)))</formula>
    </cfRule>
  </conditionalFormatting>
  <conditionalFormatting sqref="J5:J10">
    <cfRule type="cellIs" dxfId="2763" priority="133" stopIfTrue="1" operator="equal">
      <formula>"-"</formula>
    </cfRule>
    <cfRule type="containsText" dxfId="2762" priority="134" stopIfTrue="1" operator="containsText" text="leer">
      <formula>NOT(ISERROR(SEARCH("leer",J5)))</formula>
    </cfRule>
  </conditionalFormatting>
  <conditionalFormatting sqref="J9">
    <cfRule type="cellIs" dxfId="2761" priority="132" operator="equal">
      <formula>"-"</formula>
    </cfRule>
  </conditionalFormatting>
  <conditionalFormatting sqref="J9">
    <cfRule type="cellIs" dxfId="2760" priority="131" operator="equal">
      <formula>"-"</formula>
    </cfRule>
  </conditionalFormatting>
  <conditionalFormatting sqref="J9">
    <cfRule type="cellIs" dxfId="2759" priority="130" operator="equal">
      <formula>"-"</formula>
    </cfRule>
  </conditionalFormatting>
  <conditionalFormatting sqref="J9">
    <cfRule type="cellIs" dxfId="2758" priority="129" operator="equal">
      <formula>"-"</formula>
    </cfRule>
  </conditionalFormatting>
  <conditionalFormatting sqref="J9">
    <cfRule type="cellIs" dxfId="2757" priority="128" operator="equal">
      <formula>"-"</formula>
    </cfRule>
  </conditionalFormatting>
  <conditionalFormatting sqref="J9">
    <cfRule type="cellIs" dxfId="2756" priority="127" operator="equal">
      <formula>"-"</formula>
    </cfRule>
  </conditionalFormatting>
  <conditionalFormatting sqref="I5:I10">
    <cfRule type="cellIs" dxfId="2755" priority="125" stopIfTrue="1" operator="equal">
      <formula>"-"</formula>
    </cfRule>
    <cfRule type="containsText" dxfId="2754" priority="126" stopIfTrue="1" operator="containsText" text="leer">
      <formula>NOT(ISERROR(SEARCH("leer",I5)))</formula>
    </cfRule>
  </conditionalFormatting>
  <conditionalFormatting sqref="I5:I10">
    <cfRule type="cellIs" dxfId="2753" priority="123" stopIfTrue="1" operator="equal">
      <formula>"-"</formula>
    </cfRule>
    <cfRule type="containsText" dxfId="2752" priority="124" stopIfTrue="1" operator="containsText" text="leer">
      <formula>NOT(ISERROR(SEARCH("leer",I5)))</formula>
    </cfRule>
  </conditionalFormatting>
  <conditionalFormatting sqref="I9">
    <cfRule type="cellIs" dxfId="2751" priority="122" operator="equal">
      <formula>"-"</formula>
    </cfRule>
  </conditionalFormatting>
  <conditionalFormatting sqref="I9">
    <cfRule type="cellIs" dxfId="2750" priority="121" operator="equal">
      <formula>"-"</formula>
    </cfRule>
  </conditionalFormatting>
  <conditionalFormatting sqref="I9">
    <cfRule type="cellIs" dxfId="2749" priority="120" operator="equal">
      <formula>"-"</formula>
    </cfRule>
  </conditionalFormatting>
  <conditionalFormatting sqref="I9">
    <cfRule type="cellIs" dxfId="2748" priority="119" operator="equal">
      <formula>"-"</formula>
    </cfRule>
  </conditionalFormatting>
  <conditionalFormatting sqref="I9">
    <cfRule type="cellIs" dxfId="2747" priority="118" operator="equal">
      <formula>"-"</formula>
    </cfRule>
  </conditionalFormatting>
  <conditionalFormatting sqref="I9">
    <cfRule type="cellIs" dxfId="2746" priority="117" operator="equal">
      <formula>"-"</formula>
    </cfRule>
  </conditionalFormatting>
  <conditionalFormatting sqref="I5:I10">
    <cfRule type="cellIs" dxfId="2745" priority="115" stopIfTrue="1" operator="equal">
      <formula>"-"</formula>
    </cfRule>
    <cfRule type="containsText" dxfId="2744" priority="116" stopIfTrue="1" operator="containsText" text="leer">
      <formula>NOT(ISERROR(SEARCH("leer",I5)))</formula>
    </cfRule>
  </conditionalFormatting>
  <conditionalFormatting sqref="I5:I10">
    <cfRule type="cellIs" dxfId="2743" priority="113" stopIfTrue="1" operator="equal">
      <formula>"-"</formula>
    </cfRule>
    <cfRule type="containsText" dxfId="2742" priority="114" stopIfTrue="1" operator="containsText" text="leer">
      <formula>NOT(ISERROR(SEARCH("leer",I5)))</formula>
    </cfRule>
  </conditionalFormatting>
  <conditionalFormatting sqref="I5:I10">
    <cfRule type="cellIs" dxfId="2741" priority="111" stopIfTrue="1" operator="equal">
      <formula>"-"</formula>
    </cfRule>
    <cfRule type="containsText" dxfId="2740" priority="112" stopIfTrue="1" operator="containsText" text="leer">
      <formula>NOT(ISERROR(SEARCH("leer",I5)))</formula>
    </cfRule>
  </conditionalFormatting>
  <conditionalFormatting sqref="I5:I10">
    <cfRule type="cellIs" dxfId="2739" priority="109" stopIfTrue="1" operator="equal">
      <formula>"-"</formula>
    </cfRule>
    <cfRule type="containsText" dxfId="2738" priority="110" stopIfTrue="1" operator="containsText" text="leer">
      <formula>NOT(ISERROR(SEARCH("leer",I5)))</formula>
    </cfRule>
  </conditionalFormatting>
  <conditionalFormatting sqref="I5:I10">
    <cfRule type="cellIs" dxfId="2737" priority="107" stopIfTrue="1" operator="equal">
      <formula>"-"</formula>
    </cfRule>
    <cfRule type="containsText" dxfId="2736" priority="108" stopIfTrue="1" operator="containsText" text="leer">
      <formula>NOT(ISERROR(SEARCH("leer",I5)))</formula>
    </cfRule>
  </conditionalFormatting>
  <conditionalFormatting sqref="K6:K7">
    <cfRule type="cellIs" dxfId="2735" priority="106" operator="equal">
      <formula>"-"</formula>
    </cfRule>
  </conditionalFormatting>
  <conditionalFormatting sqref="K6:K7">
    <cfRule type="cellIs" dxfId="2734" priority="105" operator="equal">
      <formula>"-"</formula>
    </cfRule>
  </conditionalFormatting>
  <conditionalFormatting sqref="J6:J7">
    <cfRule type="cellIs" dxfId="2733" priority="103" stopIfTrue="1" operator="equal">
      <formula>"-"</formula>
    </cfRule>
    <cfRule type="containsText" dxfId="2732" priority="104" stopIfTrue="1" operator="containsText" text="leer">
      <formula>NOT(ISERROR(SEARCH("leer",J6)))</formula>
    </cfRule>
  </conditionalFormatting>
  <conditionalFormatting sqref="J6:J7">
    <cfRule type="cellIs" dxfId="2731" priority="101" stopIfTrue="1" operator="equal">
      <formula>"-"</formula>
    </cfRule>
    <cfRule type="containsText" dxfId="2730" priority="102" stopIfTrue="1" operator="containsText" text="leer">
      <formula>NOT(ISERROR(SEARCH("leer",J6)))</formula>
    </cfRule>
  </conditionalFormatting>
  <conditionalFormatting sqref="I6:I7">
    <cfRule type="cellIs" dxfId="2729" priority="99" stopIfTrue="1" operator="equal">
      <formula>"-"</formula>
    </cfRule>
    <cfRule type="containsText" dxfId="2728" priority="100" stopIfTrue="1" operator="containsText" text="leer">
      <formula>NOT(ISERROR(SEARCH("leer",I6)))</formula>
    </cfRule>
  </conditionalFormatting>
  <conditionalFormatting sqref="I6:I7">
    <cfRule type="cellIs" dxfId="2727" priority="97" stopIfTrue="1" operator="equal">
      <formula>"-"</formula>
    </cfRule>
    <cfRule type="containsText" dxfId="2726" priority="98" stopIfTrue="1" operator="containsText" text="leer">
      <formula>NOT(ISERROR(SEARCH("leer",I6)))</formula>
    </cfRule>
  </conditionalFormatting>
  <conditionalFormatting sqref="I6:I7">
    <cfRule type="cellIs" dxfId="2725" priority="95" stopIfTrue="1" operator="equal">
      <formula>"-"</formula>
    </cfRule>
    <cfRule type="containsText" dxfId="2724" priority="96" stopIfTrue="1" operator="containsText" text="leer">
      <formula>NOT(ISERROR(SEARCH("leer",I6)))</formula>
    </cfRule>
  </conditionalFormatting>
  <conditionalFormatting sqref="I6:I7">
    <cfRule type="cellIs" dxfId="2723" priority="93" stopIfTrue="1" operator="equal">
      <formula>"-"</formula>
    </cfRule>
    <cfRule type="containsText" dxfId="2722" priority="94" stopIfTrue="1" operator="containsText" text="leer">
      <formula>NOT(ISERROR(SEARCH("leer",I6)))</formula>
    </cfRule>
  </conditionalFormatting>
  <conditionalFormatting sqref="I6:I7">
    <cfRule type="cellIs" dxfId="2721" priority="91" stopIfTrue="1" operator="equal">
      <formula>"-"</formula>
    </cfRule>
    <cfRule type="containsText" dxfId="2720" priority="92" stopIfTrue="1" operator="containsText" text="leer">
      <formula>NOT(ISERROR(SEARCH("leer",I6)))</formula>
    </cfRule>
  </conditionalFormatting>
  <conditionalFormatting sqref="I6:I7">
    <cfRule type="cellIs" dxfId="2719" priority="89" stopIfTrue="1" operator="equal">
      <formula>"-"</formula>
    </cfRule>
    <cfRule type="containsText" dxfId="2718" priority="90" stopIfTrue="1" operator="containsText" text="leer">
      <formula>NOT(ISERROR(SEARCH("leer",I6)))</formula>
    </cfRule>
  </conditionalFormatting>
  <conditionalFormatting sqref="I6:I7">
    <cfRule type="cellIs" dxfId="2717" priority="87" stopIfTrue="1" operator="equal">
      <formula>"-"</formula>
    </cfRule>
    <cfRule type="containsText" dxfId="2716" priority="88" stopIfTrue="1" operator="containsText" text="leer">
      <formula>NOT(ISERROR(SEARCH("leer",I6)))</formula>
    </cfRule>
  </conditionalFormatting>
  <conditionalFormatting sqref="I5">
    <cfRule type="cellIs" dxfId="2715" priority="85" stopIfTrue="1" operator="equal">
      <formula>"-"</formula>
    </cfRule>
    <cfRule type="containsText" dxfId="2714" priority="86" stopIfTrue="1" operator="containsText" text="leer">
      <formula>NOT(ISERROR(SEARCH("leer",I5)))</formula>
    </cfRule>
  </conditionalFormatting>
  <conditionalFormatting sqref="I5">
    <cfRule type="cellIs" dxfId="2713" priority="83" stopIfTrue="1" operator="equal">
      <formula>"-"</formula>
    </cfRule>
    <cfRule type="containsText" dxfId="2712" priority="84" stopIfTrue="1" operator="containsText" text="leer">
      <formula>NOT(ISERROR(SEARCH("leer",I5)))</formula>
    </cfRule>
  </conditionalFormatting>
  <conditionalFormatting sqref="I5">
    <cfRule type="cellIs" dxfId="2711" priority="81" stopIfTrue="1" operator="equal">
      <formula>"-"</formula>
    </cfRule>
    <cfRule type="containsText" dxfId="2710" priority="82" stopIfTrue="1" operator="containsText" text="leer">
      <formula>NOT(ISERROR(SEARCH("leer",I5)))</formula>
    </cfRule>
  </conditionalFormatting>
  <conditionalFormatting sqref="I5">
    <cfRule type="cellIs" dxfId="2709" priority="79" stopIfTrue="1" operator="equal">
      <formula>"-"</formula>
    </cfRule>
    <cfRule type="containsText" dxfId="2708" priority="80" stopIfTrue="1" operator="containsText" text="leer">
      <formula>NOT(ISERROR(SEARCH("leer",I5)))</formula>
    </cfRule>
  </conditionalFormatting>
  <conditionalFormatting sqref="I5">
    <cfRule type="cellIs" dxfId="2707" priority="77" stopIfTrue="1" operator="equal">
      <formula>"-"</formula>
    </cfRule>
    <cfRule type="containsText" dxfId="2706" priority="78" stopIfTrue="1" operator="containsText" text="leer">
      <formula>NOT(ISERROR(SEARCH("leer",I5)))</formula>
    </cfRule>
  </conditionalFormatting>
  <conditionalFormatting sqref="I5">
    <cfRule type="cellIs" dxfId="2705" priority="75" stopIfTrue="1" operator="equal">
      <formula>"-"</formula>
    </cfRule>
    <cfRule type="containsText" dxfId="2704" priority="76" stopIfTrue="1" operator="containsText" text="leer">
      <formula>NOT(ISERROR(SEARCH("leer",I5)))</formula>
    </cfRule>
  </conditionalFormatting>
  <conditionalFormatting sqref="I5">
    <cfRule type="cellIs" dxfId="2703" priority="73" stopIfTrue="1" operator="equal">
      <formula>"-"</formula>
    </cfRule>
    <cfRule type="containsText" dxfId="2702" priority="74" stopIfTrue="1" operator="containsText" text="leer">
      <formula>NOT(ISERROR(SEARCH("leer",I5)))</formula>
    </cfRule>
  </conditionalFormatting>
  <conditionalFormatting sqref="K7">
    <cfRule type="cellIs" dxfId="2701" priority="72" operator="equal">
      <formula>"-"</formula>
    </cfRule>
  </conditionalFormatting>
  <conditionalFormatting sqref="K7">
    <cfRule type="cellIs" dxfId="2700" priority="71" operator="equal">
      <formula>"-"</formula>
    </cfRule>
  </conditionalFormatting>
  <conditionalFormatting sqref="J7">
    <cfRule type="cellIs" dxfId="2699" priority="69" stopIfTrue="1" operator="equal">
      <formula>"-"</formula>
    </cfRule>
    <cfRule type="containsText" dxfId="2698" priority="70" stopIfTrue="1" operator="containsText" text="leer">
      <formula>NOT(ISERROR(SEARCH("leer",J7)))</formula>
    </cfRule>
  </conditionalFormatting>
  <conditionalFormatting sqref="J7">
    <cfRule type="cellIs" dxfId="2697" priority="67" stopIfTrue="1" operator="equal">
      <formula>"-"</formula>
    </cfRule>
    <cfRule type="containsText" dxfId="2696" priority="68" stopIfTrue="1" operator="containsText" text="leer">
      <formula>NOT(ISERROR(SEARCH("leer",J7)))</formula>
    </cfRule>
  </conditionalFormatting>
  <conditionalFormatting sqref="I7">
    <cfRule type="cellIs" dxfId="2695" priority="65" stopIfTrue="1" operator="equal">
      <formula>"-"</formula>
    </cfRule>
    <cfRule type="containsText" dxfId="2694" priority="66" stopIfTrue="1" operator="containsText" text="leer">
      <formula>NOT(ISERROR(SEARCH("leer",I7)))</formula>
    </cfRule>
  </conditionalFormatting>
  <conditionalFormatting sqref="I7">
    <cfRule type="cellIs" dxfId="2693" priority="63" stopIfTrue="1" operator="equal">
      <formula>"-"</formula>
    </cfRule>
    <cfRule type="containsText" dxfId="2692" priority="64" stopIfTrue="1" operator="containsText" text="leer">
      <formula>NOT(ISERROR(SEARCH("leer",I7)))</formula>
    </cfRule>
  </conditionalFormatting>
  <conditionalFormatting sqref="I7">
    <cfRule type="cellIs" dxfId="2691" priority="61" stopIfTrue="1" operator="equal">
      <formula>"-"</formula>
    </cfRule>
    <cfRule type="containsText" dxfId="2690" priority="62" stopIfTrue="1" operator="containsText" text="leer">
      <formula>NOT(ISERROR(SEARCH("leer",I7)))</formula>
    </cfRule>
  </conditionalFormatting>
  <conditionalFormatting sqref="I7">
    <cfRule type="cellIs" dxfId="2689" priority="59" stopIfTrue="1" operator="equal">
      <formula>"-"</formula>
    </cfRule>
    <cfRule type="containsText" dxfId="2688" priority="60" stopIfTrue="1" operator="containsText" text="leer">
      <formula>NOT(ISERROR(SEARCH("leer",I7)))</formula>
    </cfRule>
  </conditionalFormatting>
  <conditionalFormatting sqref="I7">
    <cfRule type="cellIs" dxfId="2687" priority="57" stopIfTrue="1" operator="equal">
      <formula>"-"</formula>
    </cfRule>
    <cfRule type="containsText" dxfId="2686" priority="58" stopIfTrue="1" operator="containsText" text="leer">
      <formula>NOT(ISERROR(SEARCH("leer",I7)))</formula>
    </cfRule>
  </conditionalFormatting>
  <conditionalFormatting sqref="I7">
    <cfRule type="cellIs" dxfId="2685" priority="55" stopIfTrue="1" operator="equal">
      <formula>"-"</formula>
    </cfRule>
    <cfRule type="containsText" dxfId="2684" priority="56" stopIfTrue="1" operator="containsText" text="leer">
      <formula>NOT(ISERROR(SEARCH("leer",I7)))</formula>
    </cfRule>
  </conditionalFormatting>
  <conditionalFormatting sqref="I7">
    <cfRule type="cellIs" dxfId="2683" priority="53" stopIfTrue="1" operator="equal">
      <formula>"-"</formula>
    </cfRule>
    <cfRule type="containsText" dxfId="2682" priority="54" stopIfTrue="1" operator="containsText" text="leer">
      <formula>NOT(ISERROR(SEARCH("leer",I7)))</formula>
    </cfRule>
  </conditionalFormatting>
  <conditionalFormatting sqref="I8:I10">
    <cfRule type="cellIs" dxfId="2681" priority="51" stopIfTrue="1" operator="equal">
      <formula>"-"</formula>
    </cfRule>
    <cfRule type="containsText" dxfId="2680" priority="52" stopIfTrue="1" operator="containsText" text="leer">
      <formula>NOT(ISERROR(SEARCH("leer",I8)))</formula>
    </cfRule>
  </conditionalFormatting>
  <conditionalFormatting sqref="I8:I10">
    <cfRule type="cellIs" dxfId="2679" priority="49" stopIfTrue="1" operator="equal">
      <formula>"-"</formula>
    </cfRule>
    <cfRule type="containsText" dxfId="2678" priority="50" stopIfTrue="1" operator="containsText" text="leer">
      <formula>NOT(ISERROR(SEARCH("leer",I8)))</formula>
    </cfRule>
  </conditionalFormatting>
  <conditionalFormatting sqref="I9">
    <cfRule type="cellIs" dxfId="2677" priority="48" operator="equal">
      <formula>"-"</formula>
    </cfRule>
  </conditionalFormatting>
  <conditionalFormatting sqref="I9">
    <cfRule type="cellIs" dxfId="2676" priority="47" operator="equal">
      <formula>"-"</formula>
    </cfRule>
  </conditionalFormatting>
  <conditionalFormatting sqref="I9">
    <cfRule type="cellIs" dxfId="2675" priority="46" operator="equal">
      <formula>"-"</formula>
    </cfRule>
  </conditionalFormatting>
  <conditionalFormatting sqref="I9">
    <cfRule type="cellIs" dxfId="2674" priority="45" operator="equal">
      <formula>"-"</formula>
    </cfRule>
  </conditionalFormatting>
  <conditionalFormatting sqref="I9">
    <cfRule type="cellIs" dxfId="2673" priority="44" operator="equal">
      <formula>"-"</formula>
    </cfRule>
  </conditionalFormatting>
  <conditionalFormatting sqref="I9">
    <cfRule type="cellIs" dxfId="2672" priority="43" operator="equal">
      <formula>"-"</formula>
    </cfRule>
  </conditionalFormatting>
  <conditionalFormatting sqref="I8:I10">
    <cfRule type="cellIs" dxfId="2671" priority="41" stopIfTrue="1" operator="equal">
      <formula>"-"</formula>
    </cfRule>
    <cfRule type="containsText" dxfId="2670" priority="42" stopIfTrue="1" operator="containsText" text="leer">
      <formula>NOT(ISERROR(SEARCH("leer",I8)))</formula>
    </cfRule>
  </conditionalFormatting>
  <conditionalFormatting sqref="I8:I10">
    <cfRule type="cellIs" dxfId="2669" priority="39" stopIfTrue="1" operator="equal">
      <formula>"-"</formula>
    </cfRule>
    <cfRule type="containsText" dxfId="2668" priority="40" stopIfTrue="1" operator="containsText" text="leer">
      <formula>NOT(ISERROR(SEARCH("leer",I8)))</formula>
    </cfRule>
  </conditionalFormatting>
  <conditionalFormatting sqref="I8:I10">
    <cfRule type="cellIs" dxfId="2667" priority="37" stopIfTrue="1" operator="equal">
      <formula>"-"</formula>
    </cfRule>
    <cfRule type="containsText" dxfId="2666" priority="38" stopIfTrue="1" operator="containsText" text="leer">
      <formula>NOT(ISERROR(SEARCH("leer",I8)))</formula>
    </cfRule>
  </conditionalFormatting>
  <conditionalFormatting sqref="I8:I10">
    <cfRule type="cellIs" dxfId="2665" priority="35" stopIfTrue="1" operator="equal">
      <formula>"-"</formula>
    </cfRule>
    <cfRule type="containsText" dxfId="2664" priority="36" stopIfTrue="1" operator="containsText" text="leer">
      <formula>NOT(ISERROR(SEARCH("leer",I8)))</formula>
    </cfRule>
  </conditionalFormatting>
  <conditionalFormatting sqref="I8:I10">
    <cfRule type="cellIs" dxfId="2663" priority="33" stopIfTrue="1" operator="equal">
      <formula>"-"</formula>
    </cfRule>
    <cfRule type="containsText" dxfId="2662" priority="34" stopIfTrue="1" operator="containsText" text="leer">
      <formula>NOT(ISERROR(SEARCH("leer",I8)))</formula>
    </cfRule>
  </conditionalFormatting>
  <conditionalFormatting sqref="I8:I10">
    <cfRule type="cellIs" dxfId="2661" priority="31" stopIfTrue="1" operator="equal">
      <formula>"-"</formula>
    </cfRule>
    <cfRule type="containsText" dxfId="2660" priority="32" stopIfTrue="1" operator="containsText" text="leer">
      <formula>NOT(ISERROR(SEARCH("leer",I8)))</formula>
    </cfRule>
  </conditionalFormatting>
  <conditionalFormatting sqref="I8:I10">
    <cfRule type="cellIs" dxfId="2659" priority="29" stopIfTrue="1" operator="equal">
      <formula>"-"</formula>
    </cfRule>
    <cfRule type="containsText" dxfId="2658" priority="30" stopIfTrue="1" operator="containsText" text="leer">
      <formula>NOT(ISERROR(SEARCH("leer",I8)))</formula>
    </cfRule>
  </conditionalFormatting>
  <conditionalFormatting sqref="I9">
    <cfRule type="cellIs" dxfId="2657" priority="28" operator="equal">
      <formula>"-"</formula>
    </cfRule>
  </conditionalFormatting>
  <conditionalFormatting sqref="I9">
    <cfRule type="cellIs" dxfId="2656" priority="27" operator="equal">
      <formula>"-"</formula>
    </cfRule>
  </conditionalFormatting>
  <conditionalFormatting sqref="I9">
    <cfRule type="cellIs" dxfId="2655" priority="26" operator="equal">
      <formula>"-"</formula>
    </cfRule>
  </conditionalFormatting>
  <conditionalFormatting sqref="I9">
    <cfRule type="cellIs" dxfId="2654" priority="25" operator="equal">
      <formula>"-"</formula>
    </cfRule>
  </conditionalFormatting>
  <conditionalFormatting sqref="I9">
    <cfRule type="cellIs" dxfId="2653" priority="24" operator="equal">
      <formula>"-"</formula>
    </cfRule>
  </conditionalFormatting>
  <conditionalFormatting sqref="I9">
    <cfRule type="cellIs" dxfId="2652" priority="23" operator="equal">
      <formula>"-"</formula>
    </cfRule>
  </conditionalFormatting>
  <conditionalFormatting sqref="I8:I10">
    <cfRule type="cellIs" dxfId="2651" priority="21" stopIfTrue="1" operator="equal">
      <formula>"-"</formula>
    </cfRule>
    <cfRule type="containsText" dxfId="2650" priority="22" stopIfTrue="1" operator="containsText" text="leer">
      <formula>NOT(ISERROR(SEARCH("leer",I8)))</formula>
    </cfRule>
  </conditionalFormatting>
  <conditionalFormatting sqref="I8:I10">
    <cfRule type="cellIs" dxfId="2649" priority="19" stopIfTrue="1" operator="equal">
      <formula>"-"</formula>
    </cfRule>
    <cfRule type="containsText" dxfId="2648" priority="20" stopIfTrue="1" operator="containsText" text="leer">
      <formula>NOT(ISERROR(SEARCH("leer",I8)))</formula>
    </cfRule>
  </conditionalFormatting>
  <conditionalFormatting sqref="I8:I10">
    <cfRule type="cellIs" dxfId="2647" priority="17" stopIfTrue="1" operator="equal">
      <formula>"-"</formula>
    </cfRule>
    <cfRule type="containsText" dxfId="2646" priority="18" stopIfTrue="1" operator="containsText" text="leer">
      <formula>NOT(ISERROR(SEARCH("leer",I8)))</formula>
    </cfRule>
  </conditionalFormatting>
  <conditionalFormatting sqref="I8:I10">
    <cfRule type="cellIs" dxfId="2645" priority="15" stopIfTrue="1" operator="equal">
      <formula>"-"</formula>
    </cfRule>
    <cfRule type="containsText" dxfId="2644" priority="16" stopIfTrue="1" operator="containsText" text="leer">
      <formula>NOT(ISERROR(SEARCH("leer",I8)))</formula>
    </cfRule>
  </conditionalFormatting>
  <conditionalFormatting sqref="I8:I10">
    <cfRule type="cellIs" dxfId="2643" priority="13" stopIfTrue="1" operator="equal">
      <formula>"-"</formula>
    </cfRule>
    <cfRule type="containsText" dxfId="2642" priority="14" stopIfTrue="1" operator="containsText" text="leer">
      <formula>NOT(ISERROR(SEARCH("leer",I8)))</formula>
    </cfRule>
  </conditionalFormatting>
  <conditionalFormatting sqref="H6 H8:H10">
    <cfRule type="cellIs" dxfId="2641" priority="11" stopIfTrue="1" operator="equal">
      <formula>"-"</formula>
    </cfRule>
    <cfRule type="containsText" dxfId="2640" priority="12" stopIfTrue="1" operator="containsText" text="leer">
      <formula>NOT(ISERROR(SEARCH("leer",H6)))</formula>
    </cfRule>
  </conditionalFormatting>
  <conditionalFormatting sqref="H6 H8:H10">
    <cfRule type="cellIs" dxfId="2639" priority="10" stopIfTrue="1" operator="equal">
      <formula>"-"</formula>
    </cfRule>
  </conditionalFormatting>
  <conditionalFormatting sqref="H6 H8:H10">
    <cfRule type="cellIs" dxfId="2638" priority="8" stopIfTrue="1" operator="equal">
      <formula>"-"</formula>
    </cfRule>
    <cfRule type="containsText" dxfId="2637" priority="9" stopIfTrue="1" operator="containsText" text="leer">
      <formula>NOT(ISERROR(SEARCH("leer",H6)))</formula>
    </cfRule>
  </conditionalFormatting>
  <conditionalFormatting sqref="H6 H8:H10">
    <cfRule type="cellIs" dxfId="2636" priority="7" stopIfTrue="1" operator="equal">
      <formula>"-"</formula>
    </cfRule>
  </conditionalFormatting>
  <conditionalFormatting sqref="H6 H8:H10">
    <cfRule type="cellIs" dxfId="2635" priority="5" stopIfTrue="1" operator="equal">
      <formula>"-"</formula>
    </cfRule>
    <cfRule type="containsText" dxfId="2634" priority="6" stopIfTrue="1" operator="containsText" text="leer">
      <formula>NOT(ISERROR(SEARCH("leer",H6)))</formula>
    </cfRule>
  </conditionalFormatting>
  <conditionalFormatting sqref="H6 H8:H10">
    <cfRule type="cellIs" dxfId="2633" priority="4" stopIfTrue="1" operator="equal">
      <formula>"-"</formula>
    </cfRule>
  </conditionalFormatting>
  <conditionalFormatting sqref="H6 H8:H10">
    <cfRule type="cellIs" dxfId="2632" priority="2" stopIfTrue="1" operator="equal">
      <formula>"-"</formula>
    </cfRule>
    <cfRule type="containsText" dxfId="2631" priority="3" stopIfTrue="1" operator="containsText" text="leer">
      <formula>NOT(ISERROR(SEARCH("leer",H6)))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Ruler="0" zoomScaleNormal="100" workbookViewId="0"/>
  </sheetViews>
  <sheetFormatPr baseColWidth="10" defaultColWidth="11.42578125" defaultRowHeight="12.75"/>
  <cols>
    <col min="1" max="1" width="80.140625" customWidth="1"/>
  </cols>
  <sheetData>
    <row r="1" spans="1:2" s="5" customFormat="1">
      <c r="A1" s="90" t="s">
        <v>61</v>
      </c>
    </row>
    <row r="2" spans="1:2" s="5" customFormat="1">
      <c r="A2" s="90"/>
    </row>
    <row r="3" spans="1:2" ht="15">
      <c r="A3" s="108" t="s">
        <v>62</v>
      </c>
      <c r="B3" t="s">
        <v>63</v>
      </c>
    </row>
    <row r="4" spans="1:2" ht="15">
      <c r="A4" s="108"/>
      <c r="B4" t="s">
        <v>64</v>
      </c>
    </row>
    <row r="5" spans="1:2">
      <c r="A5" s="106" t="s">
        <v>65</v>
      </c>
      <c r="B5" s="90"/>
    </row>
    <row r="6" spans="1:2" ht="25.5">
      <c r="A6" s="156" t="s">
        <v>66</v>
      </c>
    </row>
    <row r="7" spans="1:2">
      <c r="A7" s="240"/>
    </row>
    <row r="8" spans="1:2">
      <c r="A8" s="106" t="s">
        <v>67</v>
      </c>
    </row>
    <row r="9" spans="1:2" ht="63.75">
      <c r="A9" s="240" t="s">
        <v>68</v>
      </c>
    </row>
    <row r="10" spans="1:2">
      <c r="A10" s="240"/>
    </row>
    <row r="11" spans="1:2">
      <c r="A11" s="106" t="s">
        <v>69</v>
      </c>
    </row>
    <row r="12" spans="1:2" ht="25.5">
      <c r="A12" s="279" t="s">
        <v>70</v>
      </c>
      <c r="B12" s="280"/>
    </row>
    <row r="13" spans="1:2">
      <c r="A13" s="72"/>
    </row>
    <row r="14" spans="1:2">
      <c r="A14" s="106" t="s">
        <v>71</v>
      </c>
    </row>
    <row r="15" spans="1:2" ht="51">
      <c r="A15" s="240" t="s">
        <v>72</v>
      </c>
    </row>
    <row r="16" spans="1:2">
      <c r="A16" s="72"/>
    </row>
    <row r="17" spans="1:1" s="29" customFormat="1">
      <c r="A17" s="186"/>
    </row>
    <row r="18" spans="1:1" ht="24">
      <c r="A18" s="157" t="s">
        <v>73</v>
      </c>
    </row>
    <row r="19" spans="1:1">
      <c r="A19" s="109" t="s">
        <v>74</v>
      </c>
    </row>
    <row r="20" spans="1:1" ht="24">
      <c r="A20" s="109" t="s">
        <v>75</v>
      </c>
    </row>
    <row r="21" spans="1:1">
      <c r="A21" s="150" t="s">
        <v>76</v>
      </c>
    </row>
    <row r="22" spans="1:1" ht="36">
      <c r="A22" s="150" t="s">
        <v>77</v>
      </c>
    </row>
    <row r="23" spans="1:1">
      <c r="A23" s="151" t="s">
        <v>78</v>
      </c>
    </row>
    <row r="24" spans="1:1" ht="24">
      <c r="A24" s="150" t="s">
        <v>79</v>
      </c>
    </row>
    <row r="25" spans="1:1">
      <c r="A25" s="151" t="s">
        <v>80</v>
      </c>
    </row>
    <row r="26" spans="1:1">
      <c r="A26" s="151" t="s">
        <v>81</v>
      </c>
    </row>
    <row r="27" spans="1:1">
      <c r="A27" s="109" t="s">
        <v>82</v>
      </c>
    </row>
    <row r="28" spans="1:1" ht="24">
      <c r="A28" s="109" t="s">
        <v>83</v>
      </c>
    </row>
  </sheetData>
  <phoneticPr fontId="17" type="noConversion"/>
  <hyperlinks>
    <hyperlink ref="A1" location="Index!A1" display="zurück"/>
  </hyperlinks>
  <pageMargins left="0.78740157499999996" right="0.78740157499999996" top="0.984251969" bottom="0.984251969" header="0.5" footer="0.5"/>
  <pageSetup paperSize="9" orientation="portrait" r:id="rId1"/>
  <customProperties>
    <customPr name="_pios_id" r:id="rId2"/>
  </customProperties>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5"/>
  <sheetViews>
    <sheetView showRuler="0" zoomScaleNormal="100" workbookViewId="0"/>
  </sheetViews>
  <sheetFormatPr baseColWidth="10" defaultColWidth="10.7109375" defaultRowHeight="12.75"/>
  <cols>
    <col min="1" max="1" width="24.7109375" style="48" customWidth="1"/>
    <col min="2" max="2" width="14.42578125" style="14" bestFit="1" customWidth="1"/>
    <col min="3" max="3" width="8.85546875" style="17" bestFit="1" customWidth="1"/>
    <col min="4" max="5" width="12.28515625" style="8" customWidth="1"/>
    <col min="6" max="8" width="11.42578125" style="8" customWidth="1"/>
    <col min="9" max="16" width="11.42578125" style="17" customWidth="1"/>
    <col min="17" max="16384" width="10.7109375" style="14"/>
  </cols>
  <sheetData>
    <row r="1" spans="1:17" s="5" customFormat="1">
      <c r="A1" s="90" t="s">
        <v>1265</v>
      </c>
    </row>
    <row r="2" spans="1:17" s="5" customFormat="1">
      <c r="A2" s="90"/>
    </row>
    <row r="3" spans="1:17" s="62" customFormat="1">
      <c r="A3" s="100" t="s">
        <v>1266</v>
      </c>
      <c r="C3" s="5" t="s">
        <v>1267</v>
      </c>
      <c r="D3" s="5" t="s">
        <v>1268</v>
      </c>
      <c r="E3" s="22">
        <v>2004</v>
      </c>
      <c r="F3" s="22">
        <v>2005</v>
      </c>
      <c r="G3" s="22">
        <v>2006</v>
      </c>
      <c r="H3" s="22">
        <v>2007</v>
      </c>
      <c r="I3" s="22">
        <v>2008</v>
      </c>
      <c r="J3" s="22">
        <v>2009</v>
      </c>
      <c r="K3" s="22">
        <v>2010</v>
      </c>
      <c r="L3" s="22">
        <v>2011</v>
      </c>
      <c r="M3" s="22">
        <v>2012</v>
      </c>
      <c r="N3" s="22">
        <v>2013</v>
      </c>
      <c r="O3" s="4">
        <v>2014</v>
      </c>
      <c r="P3" s="4">
        <v>2015</v>
      </c>
      <c r="Q3" s="353">
        <v>2016</v>
      </c>
    </row>
    <row r="4" spans="1:17">
      <c r="E4" s="99"/>
      <c r="F4" s="99"/>
      <c r="G4" s="99"/>
      <c r="H4" s="99"/>
      <c r="I4" s="67"/>
      <c r="J4" s="67"/>
      <c r="K4" s="67"/>
      <c r="L4" s="67"/>
      <c r="M4" s="8"/>
      <c r="N4" s="8"/>
      <c r="O4" s="8"/>
      <c r="P4" s="8"/>
      <c r="Q4" s="354"/>
    </row>
    <row r="5" spans="1:17">
      <c r="A5" s="48" t="s">
        <v>1269</v>
      </c>
      <c r="B5" s="14" t="s">
        <v>1270</v>
      </c>
      <c r="C5" s="17">
        <v>1</v>
      </c>
      <c r="D5" s="8" t="s">
        <v>1271</v>
      </c>
      <c r="E5" s="427">
        <v>67</v>
      </c>
      <c r="F5" s="427">
        <v>67</v>
      </c>
      <c r="G5" s="427">
        <v>67.099999999999994</v>
      </c>
      <c r="H5" s="427">
        <v>67</v>
      </c>
      <c r="I5" s="428">
        <v>66.900000000000006</v>
      </c>
      <c r="J5" s="421">
        <v>67.599999999999994</v>
      </c>
      <c r="K5" s="67">
        <v>72</v>
      </c>
      <c r="L5" s="67">
        <v>73.099999999999994</v>
      </c>
      <c r="M5" s="185">
        <v>72.099999999999994</v>
      </c>
      <c r="N5" s="25">
        <v>71.844499999999996</v>
      </c>
      <c r="O5" s="37">
        <v>71.2</v>
      </c>
      <c r="P5" s="8">
        <v>70.7</v>
      </c>
      <c r="Q5" s="354">
        <v>70.5</v>
      </c>
    </row>
    <row r="6" spans="1:17">
      <c r="A6" s="48" t="s">
        <v>1272</v>
      </c>
      <c r="B6" s="14" t="s">
        <v>1273</v>
      </c>
      <c r="C6" s="17">
        <v>1</v>
      </c>
      <c r="D6" s="8" t="s">
        <v>1274</v>
      </c>
      <c r="E6" s="427">
        <v>20.8</v>
      </c>
      <c r="F6" s="427">
        <v>21</v>
      </c>
      <c r="G6" s="427">
        <v>21</v>
      </c>
      <c r="H6" s="427">
        <v>20.9</v>
      </c>
      <c r="I6" s="428">
        <v>20.399999999999999</v>
      </c>
      <c r="J6" s="421">
        <v>20.2</v>
      </c>
      <c r="K6" s="67">
        <v>17.7</v>
      </c>
      <c r="L6" s="67">
        <v>17.5</v>
      </c>
      <c r="M6" s="185">
        <v>17.3</v>
      </c>
      <c r="N6" s="25">
        <v>17.136150000000001</v>
      </c>
      <c r="O6" s="37">
        <v>17.3</v>
      </c>
      <c r="P6" s="8">
        <v>17.2</v>
      </c>
      <c r="Q6" s="396">
        <v>17</v>
      </c>
    </row>
    <row r="7" spans="1:17">
      <c r="A7" s="48" t="s">
        <v>1275</v>
      </c>
      <c r="B7" s="14" t="s">
        <v>1276</v>
      </c>
      <c r="C7" s="17">
        <v>1</v>
      </c>
      <c r="D7" s="8" t="s">
        <v>1277</v>
      </c>
      <c r="E7" s="427">
        <v>7.5</v>
      </c>
      <c r="F7" s="427">
        <v>7.5</v>
      </c>
      <c r="G7" s="427">
        <v>7.5</v>
      </c>
      <c r="H7" s="427">
        <v>7.4</v>
      </c>
      <c r="I7" s="428">
        <v>7.2</v>
      </c>
      <c r="J7" s="421">
        <v>7</v>
      </c>
      <c r="K7" s="87">
        <v>6</v>
      </c>
      <c r="L7" s="67">
        <v>5.8</v>
      </c>
      <c r="M7" s="185">
        <v>5.8</v>
      </c>
      <c r="N7" s="8">
        <v>5.8</v>
      </c>
      <c r="O7" s="37">
        <v>5.9</v>
      </c>
      <c r="P7" s="25">
        <v>6</v>
      </c>
      <c r="Q7" s="396">
        <v>6</v>
      </c>
    </row>
    <row r="8" spans="1:17">
      <c r="A8" s="48" t="s">
        <v>1278</v>
      </c>
      <c r="B8" s="14" t="s">
        <v>1279</v>
      </c>
      <c r="C8" s="17">
        <v>1</v>
      </c>
      <c r="D8" s="8" t="s">
        <v>1280</v>
      </c>
      <c r="E8" s="429">
        <v>1.1000000000000001</v>
      </c>
      <c r="F8" s="430">
        <v>0.9</v>
      </c>
      <c r="G8" s="430">
        <v>0.8</v>
      </c>
      <c r="H8" s="430">
        <v>0.7</v>
      </c>
      <c r="I8" s="429">
        <v>0.7</v>
      </c>
      <c r="J8" s="429">
        <v>0.6</v>
      </c>
      <c r="K8" s="67">
        <v>0.5</v>
      </c>
      <c r="L8" s="67">
        <v>0.4</v>
      </c>
      <c r="M8" s="185">
        <v>0.4</v>
      </c>
      <c r="N8" s="8">
        <v>0.4</v>
      </c>
      <c r="O8" s="37">
        <v>0.4</v>
      </c>
      <c r="P8" s="8">
        <v>0.4</v>
      </c>
      <c r="Q8" s="354">
        <v>0.4</v>
      </c>
    </row>
    <row r="9" spans="1:17">
      <c r="A9" s="175" t="s">
        <v>1281</v>
      </c>
      <c r="B9" s="14" t="s">
        <v>1282</v>
      </c>
      <c r="C9" s="17">
        <v>1</v>
      </c>
      <c r="D9" s="8" t="s">
        <v>1283</v>
      </c>
      <c r="E9" s="427">
        <v>3.6000000000000085</v>
      </c>
      <c r="F9" s="427">
        <v>3.5999999999999943</v>
      </c>
      <c r="G9" s="427">
        <v>3.6000000000000085</v>
      </c>
      <c r="H9" s="427">
        <v>3.9999999999999858</v>
      </c>
      <c r="I9" s="427">
        <v>4.7999999999999829</v>
      </c>
      <c r="J9" s="427">
        <v>4.6000000000000085</v>
      </c>
      <c r="K9" s="67">
        <v>3.8</v>
      </c>
      <c r="L9" s="67">
        <v>3.2000000000000028</v>
      </c>
      <c r="M9" s="185">
        <v>4.4000000000000004</v>
      </c>
      <c r="N9" s="8">
        <v>4.8</v>
      </c>
      <c r="O9" s="37">
        <v>5.3</v>
      </c>
      <c r="P9" s="8">
        <v>5.7</v>
      </c>
      <c r="Q9" s="354">
        <v>6.1</v>
      </c>
    </row>
    <row r="10" spans="1:17">
      <c r="D10" s="22"/>
      <c r="E10" s="22"/>
      <c r="F10" s="22"/>
      <c r="G10" s="22"/>
      <c r="H10" s="22"/>
      <c r="M10" s="64"/>
      <c r="N10" s="64"/>
      <c r="O10" s="64"/>
      <c r="P10" s="64"/>
    </row>
    <row r="11" spans="1:17">
      <c r="M11" s="14"/>
      <c r="N11" s="14"/>
      <c r="O11" s="14"/>
      <c r="P11" s="14"/>
    </row>
    <row r="12" spans="1:17" ht="25.5" customHeight="1">
      <c r="A12" s="471" t="s">
        <v>1284</v>
      </c>
      <c r="B12" s="471"/>
      <c r="C12" s="471"/>
      <c r="D12" s="471"/>
      <c r="E12" s="471"/>
      <c r="F12" s="471"/>
      <c r="G12" s="471"/>
      <c r="H12" s="471"/>
      <c r="I12" s="471"/>
      <c r="J12" s="471"/>
      <c r="K12" s="471"/>
      <c r="L12" s="471"/>
      <c r="M12" s="471"/>
      <c r="N12" s="471"/>
      <c r="O12" s="471"/>
      <c r="P12" s="471"/>
      <c r="Q12" s="471"/>
    </row>
    <row r="13" spans="1:17">
      <c r="M13" s="14"/>
      <c r="N13" s="14"/>
      <c r="O13" s="14"/>
      <c r="P13" s="14"/>
    </row>
    <row r="14" spans="1:17">
      <c r="M14" s="14"/>
      <c r="N14" s="14"/>
      <c r="O14" s="14"/>
      <c r="P14" s="14"/>
    </row>
    <row r="15" spans="1:17">
      <c r="M15" s="14"/>
      <c r="N15" s="14"/>
      <c r="O15" s="14"/>
      <c r="P15" s="14"/>
    </row>
    <row r="16" spans="1:17">
      <c r="M16" s="14"/>
      <c r="N16" s="14"/>
      <c r="O16" s="14"/>
      <c r="P16" s="14"/>
    </row>
    <row r="17" spans="5:16">
      <c r="E17" s="61"/>
      <c r="F17" s="101"/>
      <c r="G17" s="176"/>
      <c r="H17" s="176"/>
      <c r="I17" s="176"/>
      <c r="J17" s="177"/>
      <c r="K17" s="176"/>
      <c r="M17" s="14"/>
      <c r="N17" s="14"/>
      <c r="O17" s="14"/>
      <c r="P17" s="14"/>
    </row>
    <row r="18" spans="5:16">
      <c r="E18" s="61"/>
      <c r="F18" s="101"/>
      <c r="G18" s="176"/>
      <c r="H18" s="176"/>
      <c r="I18" s="176"/>
      <c r="J18" s="178"/>
      <c r="K18" s="176"/>
      <c r="M18" s="14"/>
      <c r="N18" s="14"/>
      <c r="O18" s="14"/>
      <c r="P18" s="14"/>
    </row>
    <row r="19" spans="5:16">
      <c r="E19" s="61"/>
      <c r="F19" s="101"/>
      <c r="G19" s="176"/>
      <c r="H19" s="176"/>
      <c r="I19" s="176"/>
      <c r="J19" s="178"/>
      <c r="K19" s="176"/>
      <c r="M19" s="14"/>
      <c r="N19" s="14"/>
      <c r="O19" s="14"/>
      <c r="P19" s="14"/>
    </row>
    <row r="20" spans="5:16">
      <c r="E20" s="61"/>
      <c r="F20" s="101"/>
      <c r="G20" s="176"/>
      <c r="H20" s="176"/>
      <c r="I20" s="176"/>
      <c r="J20" s="178"/>
      <c r="K20" s="176"/>
      <c r="M20" s="14"/>
      <c r="N20" s="14"/>
      <c r="O20" s="14"/>
      <c r="P20" s="14"/>
    </row>
    <row r="21" spans="5:16">
      <c r="E21" s="61"/>
      <c r="F21" s="17"/>
      <c r="G21" s="173"/>
      <c r="H21" s="173"/>
      <c r="I21" s="173"/>
      <c r="J21" s="177"/>
      <c r="K21" s="176"/>
      <c r="M21" s="14"/>
      <c r="N21" s="14"/>
      <c r="O21" s="14"/>
      <c r="P21" s="14"/>
    </row>
    <row r="22" spans="5:16">
      <c r="E22" s="61"/>
      <c r="F22" s="17"/>
      <c r="G22" s="174"/>
      <c r="H22" s="174"/>
      <c r="I22" s="174"/>
      <c r="J22" s="177"/>
      <c r="K22" s="176"/>
      <c r="M22" s="14"/>
      <c r="N22" s="14"/>
      <c r="O22" s="14"/>
      <c r="P22" s="14"/>
    </row>
    <row r="23" spans="5:16">
      <c r="E23" s="61"/>
      <c r="F23" s="17"/>
      <c r="G23" s="67"/>
      <c r="H23" s="67"/>
      <c r="I23" s="87"/>
      <c r="J23" s="67"/>
      <c r="K23" s="67"/>
      <c r="M23" s="14"/>
      <c r="N23" s="14"/>
      <c r="O23" s="14"/>
      <c r="P23" s="14"/>
    </row>
    <row r="24" spans="5:16">
      <c r="E24" s="61"/>
      <c r="F24" s="17"/>
      <c r="G24" s="67"/>
      <c r="H24" s="67"/>
      <c r="I24" s="67"/>
      <c r="J24" s="67"/>
      <c r="K24" s="67"/>
      <c r="M24" s="14"/>
      <c r="N24" s="14"/>
      <c r="O24" s="14"/>
      <c r="P24" s="14"/>
    </row>
    <row r="25" spans="5:16">
      <c r="E25" s="61"/>
      <c r="G25" s="185"/>
      <c r="H25" s="185"/>
      <c r="I25" s="185"/>
      <c r="J25" s="185"/>
      <c r="K25" s="185"/>
      <c r="M25" s="14"/>
      <c r="N25" s="14"/>
      <c r="O25" s="14"/>
      <c r="P25" s="14"/>
    </row>
    <row r="26" spans="5:16">
      <c r="E26" s="61"/>
      <c r="G26" s="25"/>
      <c r="H26" s="25"/>
      <c r="I26" s="8"/>
      <c r="J26" s="8"/>
      <c r="K26" s="8"/>
      <c r="M26" s="14"/>
      <c r="N26" s="14"/>
      <c r="O26" s="14"/>
      <c r="P26" s="14"/>
    </row>
    <row r="27" spans="5:16">
      <c r="E27" s="4"/>
      <c r="G27" s="37"/>
      <c r="H27" s="37"/>
      <c r="I27" s="37"/>
      <c r="J27" s="37"/>
      <c r="K27" s="37"/>
      <c r="M27" s="14"/>
      <c r="N27" s="14"/>
      <c r="O27" s="14"/>
      <c r="P27" s="14"/>
    </row>
    <row r="28" spans="5:16">
      <c r="E28" s="4"/>
      <c r="I28" s="25"/>
      <c r="J28" s="8"/>
      <c r="K28" s="8"/>
      <c r="M28" s="14"/>
      <c r="N28" s="14"/>
      <c r="O28" s="14"/>
      <c r="P28" s="14"/>
    </row>
    <row r="29" spans="5:16">
      <c r="M29" s="14"/>
      <c r="N29" s="14"/>
      <c r="O29" s="14"/>
      <c r="P29" s="14"/>
    </row>
    <row r="30" spans="5:16">
      <c r="M30" s="14"/>
      <c r="N30" s="14"/>
      <c r="O30" s="14"/>
      <c r="P30" s="14"/>
    </row>
    <row r="31" spans="5:16">
      <c r="M31" s="14"/>
      <c r="N31" s="14"/>
      <c r="O31" s="14"/>
      <c r="P31" s="14"/>
    </row>
    <row r="32" spans="5:16">
      <c r="M32" s="14"/>
      <c r="N32" s="14"/>
      <c r="O32" s="14"/>
      <c r="P32" s="14"/>
    </row>
    <row r="40" spans="13:16">
      <c r="M40" s="14"/>
      <c r="N40" s="14"/>
      <c r="O40" s="14"/>
      <c r="P40" s="14"/>
    </row>
    <row r="41" spans="13:16">
      <c r="M41" s="14"/>
      <c r="N41" s="14"/>
      <c r="O41" s="14"/>
      <c r="P41" s="14"/>
    </row>
    <row r="42" spans="13:16">
      <c r="M42" s="14"/>
      <c r="N42" s="14"/>
      <c r="O42" s="14"/>
      <c r="P42" s="14"/>
    </row>
    <row r="43" spans="13:16">
      <c r="M43" s="14"/>
      <c r="N43" s="14"/>
      <c r="O43" s="14"/>
      <c r="P43" s="14"/>
    </row>
    <row r="44" spans="13:16">
      <c r="M44" s="14"/>
      <c r="N44" s="14"/>
      <c r="O44" s="14"/>
      <c r="P44" s="14"/>
    </row>
    <row r="45" spans="13:16">
      <c r="M45" s="14"/>
      <c r="N45" s="14"/>
      <c r="O45" s="14"/>
      <c r="P45" s="14"/>
    </row>
    <row r="46" spans="13:16">
      <c r="M46" s="14"/>
      <c r="N46" s="14"/>
      <c r="O46" s="14"/>
      <c r="P46" s="14"/>
    </row>
    <row r="47" spans="13:16">
      <c r="M47" s="14"/>
      <c r="N47" s="14"/>
      <c r="O47" s="14"/>
      <c r="P47" s="14"/>
    </row>
    <row r="48" spans="13:16">
      <c r="M48" s="14"/>
      <c r="N48" s="14"/>
      <c r="O48" s="14"/>
      <c r="P48" s="14"/>
    </row>
    <row r="49" spans="13:16">
      <c r="M49" s="14"/>
      <c r="N49" s="14"/>
      <c r="O49" s="14"/>
      <c r="P49" s="14"/>
    </row>
    <row r="50" spans="13:16">
      <c r="M50" s="14"/>
      <c r="N50" s="14"/>
      <c r="O50" s="14"/>
      <c r="P50" s="14"/>
    </row>
    <row r="51" spans="13:16">
      <c r="M51" s="14"/>
      <c r="N51" s="14"/>
      <c r="O51" s="14"/>
      <c r="P51" s="14"/>
    </row>
    <row r="52" spans="13:16">
      <c r="M52" s="14"/>
      <c r="N52" s="14"/>
      <c r="O52" s="14"/>
      <c r="P52" s="14"/>
    </row>
    <row r="53" spans="13:16">
      <c r="M53" s="14"/>
      <c r="N53" s="14"/>
      <c r="O53" s="14"/>
      <c r="P53" s="14"/>
    </row>
    <row r="54" spans="13:16">
      <c r="M54" s="14"/>
      <c r="N54" s="14"/>
      <c r="O54" s="14"/>
      <c r="P54" s="14"/>
    </row>
    <row r="55" spans="13:16">
      <c r="M55" s="14"/>
      <c r="N55" s="14"/>
      <c r="O55" s="14"/>
      <c r="P55" s="14"/>
    </row>
    <row r="56" spans="13:16">
      <c r="M56" s="14"/>
      <c r="N56" s="14"/>
      <c r="O56" s="14"/>
      <c r="P56" s="14"/>
    </row>
    <row r="57" spans="13:16">
      <c r="M57" s="14"/>
      <c r="N57" s="14"/>
      <c r="O57" s="14"/>
      <c r="P57" s="14"/>
    </row>
    <row r="58" spans="13:16">
      <c r="M58" s="14"/>
      <c r="N58" s="14"/>
      <c r="O58" s="14"/>
      <c r="P58" s="14"/>
    </row>
    <row r="59" spans="13:16">
      <c r="M59" s="14"/>
      <c r="N59" s="14"/>
      <c r="O59" s="14"/>
      <c r="P59" s="14"/>
    </row>
    <row r="60" spans="13:16">
      <c r="M60" s="14"/>
      <c r="N60" s="14"/>
      <c r="O60" s="14"/>
      <c r="P60" s="14"/>
    </row>
    <row r="61" spans="13:16">
      <c r="M61" s="14"/>
      <c r="N61" s="14"/>
      <c r="O61" s="14"/>
      <c r="P61" s="14"/>
    </row>
    <row r="62" spans="13:16">
      <c r="M62" s="14"/>
      <c r="N62" s="14"/>
      <c r="O62" s="14"/>
      <c r="P62" s="14"/>
    </row>
    <row r="63" spans="13:16">
      <c r="M63" s="14"/>
      <c r="N63" s="14"/>
      <c r="O63" s="14"/>
      <c r="P63" s="14"/>
    </row>
    <row r="64" spans="13:16">
      <c r="M64" s="14"/>
      <c r="N64" s="14"/>
      <c r="O64" s="14"/>
      <c r="P64" s="14"/>
    </row>
    <row r="65" spans="13:16">
      <c r="M65" s="14"/>
      <c r="N65" s="14"/>
      <c r="O65" s="14"/>
      <c r="P65" s="14"/>
    </row>
    <row r="66" spans="13:16">
      <c r="M66" s="14"/>
      <c r="N66" s="14"/>
      <c r="O66" s="14"/>
      <c r="P66" s="14"/>
    </row>
    <row r="67" spans="13:16">
      <c r="M67" s="14"/>
      <c r="N67" s="14"/>
      <c r="O67" s="14"/>
      <c r="P67" s="14"/>
    </row>
    <row r="68" spans="13:16">
      <c r="M68" s="14"/>
      <c r="N68" s="14"/>
      <c r="O68" s="14"/>
      <c r="P68" s="14"/>
    </row>
    <row r="69" spans="13:16">
      <c r="M69" s="14"/>
      <c r="N69" s="14"/>
      <c r="O69" s="14"/>
      <c r="P69" s="14"/>
    </row>
    <row r="70" spans="13:16">
      <c r="M70" s="14"/>
      <c r="N70" s="14"/>
      <c r="O70" s="14"/>
      <c r="P70" s="14"/>
    </row>
    <row r="71" spans="13:16">
      <c r="M71" s="14"/>
      <c r="N71" s="14"/>
      <c r="O71" s="14"/>
      <c r="P71" s="14"/>
    </row>
    <row r="72" spans="13:16">
      <c r="M72" s="14"/>
      <c r="N72" s="14"/>
      <c r="O72" s="14"/>
      <c r="P72" s="14"/>
    </row>
    <row r="73" spans="13:16">
      <c r="M73" s="14"/>
      <c r="N73" s="14"/>
      <c r="O73" s="14"/>
      <c r="P73" s="14"/>
    </row>
    <row r="74" spans="13:16">
      <c r="M74" s="14"/>
      <c r="N74" s="14"/>
      <c r="O74" s="14"/>
      <c r="P74" s="14"/>
    </row>
    <row r="75" spans="13:16">
      <c r="M75" s="14"/>
      <c r="N75" s="14"/>
      <c r="O75" s="14"/>
      <c r="P75" s="14"/>
    </row>
    <row r="76" spans="13:16">
      <c r="M76" s="14"/>
      <c r="N76" s="14"/>
      <c r="O76" s="14"/>
      <c r="P76" s="14"/>
    </row>
    <row r="77" spans="13:16">
      <c r="M77" s="14"/>
      <c r="N77" s="14"/>
      <c r="O77" s="14"/>
      <c r="P77" s="14"/>
    </row>
    <row r="78" spans="13:16">
      <c r="M78" s="14"/>
      <c r="N78" s="14"/>
      <c r="O78" s="14"/>
      <c r="P78" s="14"/>
    </row>
    <row r="79" spans="13:16">
      <c r="M79" s="14"/>
      <c r="N79" s="14"/>
      <c r="O79" s="14"/>
      <c r="P79" s="14"/>
    </row>
    <row r="80" spans="13:16">
      <c r="M80" s="14"/>
      <c r="N80" s="14"/>
      <c r="O80" s="14"/>
      <c r="P80" s="14"/>
    </row>
    <row r="81" spans="13:16">
      <c r="M81" s="14"/>
      <c r="N81" s="14"/>
      <c r="O81" s="14"/>
      <c r="P81" s="14"/>
    </row>
    <row r="82" spans="13:16">
      <c r="M82" s="14"/>
      <c r="N82" s="14"/>
      <c r="O82" s="14"/>
      <c r="P82" s="14"/>
    </row>
    <row r="83" spans="13:16">
      <c r="M83" s="14"/>
      <c r="N83" s="14"/>
      <c r="O83" s="14"/>
      <c r="P83" s="14"/>
    </row>
    <row r="84" spans="13:16">
      <c r="M84" s="14"/>
      <c r="N84" s="14"/>
      <c r="O84" s="14"/>
      <c r="P84" s="14"/>
    </row>
    <row r="85" spans="13:16">
      <c r="M85" s="14"/>
      <c r="N85" s="14"/>
      <c r="O85" s="14"/>
      <c r="P85" s="14"/>
    </row>
    <row r="86" spans="13:16">
      <c r="M86" s="14"/>
      <c r="N86" s="14"/>
      <c r="O86" s="14"/>
      <c r="P86" s="14"/>
    </row>
    <row r="87" spans="13:16">
      <c r="M87" s="14"/>
      <c r="N87" s="14"/>
      <c r="O87" s="14"/>
      <c r="P87" s="14"/>
    </row>
    <row r="88" spans="13:16">
      <c r="M88" s="14"/>
      <c r="N88" s="14"/>
      <c r="O88" s="14"/>
      <c r="P88" s="14"/>
    </row>
    <row r="89" spans="13:16">
      <c r="M89" s="14"/>
      <c r="N89" s="14"/>
      <c r="O89" s="14"/>
      <c r="P89" s="14"/>
    </row>
    <row r="90" spans="13:16">
      <c r="M90" s="14"/>
      <c r="N90" s="14"/>
      <c r="O90" s="14"/>
      <c r="P90" s="14"/>
    </row>
    <row r="91" spans="13:16">
      <c r="M91" s="14"/>
      <c r="N91" s="14"/>
      <c r="O91" s="14"/>
      <c r="P91" s="14"/>
    </row>
    <row r="92" spans="13:16">
      <c r="M92" s="14"/>
      <c r="N92" s="14"/>
      <c r="O92" s="14"/>
      <c r="P92" s="14"/>
    </row>
    <row r="93" spans="13:16">
      <c r="M93" s="14"/>
      <c r="N93" s="14"/>
      <c r="O93" s="14"/>
      <c r="P93" s="14"/>
    </row>
    <row r="94" spans="13:16">
      <c r="M94" s="14"/>
      <c r="N94" s="14"/>
      <c r="O94" s="14"/>
      <c r="P94" s="14"/>
    </row>
    <row r="95" spans="13:16">
      <c r="M95" s="14"/>
      <c r="N95" s="14"/>
      <c r="O95" s="14"/>
      <c r="P95" s="14"/>
    </row>
    <row r="96" spans="13:16">
      <c r="M96" s="14"/>
      <c r="N96" s="14"/>
      <c r="O96" s="14"/>
      <c r="P96" s="14"/>
    </row>
    <row r="97" spans="13:16">
      <c r="M97" s="14"/>
      <c r="N97" s="14"/>
      <c r="O97" s="14"/>
      <c r="P97" s="14"/>
    </row>
    <row r="98" spans="13:16">
      <c r="M98" s="14"/>
      <c r="N98" s="14"/>
      <c r="O98" s="14"/>
      <c r="P98" s="14"/>
    </row>
    <row r="99" spans="13:16">
      <c r="M99" s="14"/>
      <c r="N99" s="14"/>
      <c r="O99" s="14"/>
      <c r="P99" s="14"/>
    </row>
    <row r="100" spans="13:16">
      <c r="M100" s="14"/>
      <c r="N100" s="14"/>
      <c r="O100" s="14"/>
      <c r="P100" s="14"/>
    </row>
    <row r="101" spans="13:16">
      <c r="M101" s="14"/>
      <c r="N101" s="14"/>
      <c r="O101" s="14"/>
      <c r="P101" s="14"/>
    </row>
    <row r="102" spans="13:16">
      <c r="M102" s="14"/>
      <c r="N102" s="14"/>
      <c r="O102" s="14"/>
      <c r="P102" s="14"/>
    </row>
    <row r="103" spans="13:16">
      <c r="M103" s="14"/>
      <c r="N103" s="14"/>
      <c r="O103" s="14"/>
      <c r="P103" s="14"/>
    </row>
    <row r="104" spans="13:16">
      <c r="M104" s="14"/>
      <c r="N104" s="14"/>
      <c r="O104" s="14"/>
      <c r="P104" s="14"/>
    </row>
    <row r="105" spans="13:16">
      <c r="M105" s="14"/>
      <c r="N105" s="14"/>
      <c r="O105" s="14"/>
      <c r="P105" s="14"/>
    </row>
    <row r="106" spans="13:16">
      <c r="M106" s="14"/>
      <c r="N106" s="14"/>
      <c r="O106" s="14"/>
      <c r="P106" s="14"/>
    </row>
    <row r="107" spans="13:16">
      <c r="M107" s="14"/>
      <c r="N107" s="14"/>
      <c r="O107" s="14"/>
      <c r="P107" s="14"/>
    </row>
    <row r="108" spans="13:16">
      <c r="M108" s="14"/>
      <c r="N108" s="14"/>
      <c r="O108" s="14"/>
      <c r="P108" s="14"/>
    </row>
    <row r="109" spans="13:16">
      <c r="M109" s="14"/>
      <c r="N109" s="14"/>
      <c r="O109" s="14"/>
      <c r="P109" s="14"/>
    </row>
    <row r="110" spans="13:16">
      <c r="M110" s="14"/>
      <c r="N110" s="14"/>
      <c r="O110" s="14"/>
      <c r="P110" s="14"/>
    </row>
    <row r="111" spans="13:16">
      <c r="M111" s="14"/>
      <c r="N111" s="14"/>
      <c r="O111" s="14"/>
      <c r="P111" s="14"/>
    </row>
    <row r="112" spans="13:16">
      <c r="M112" s="14"/>
      <c r="N112" s="14"/>
      <c r="O112" s="14"/>
      <c r="P112" s="14"/>
    </row>
    <row r="113" spans="13:16">
      <c r="M113" s="14"/>
      <c r="N113" s="14"/>
      <c r="O113" s="14"/>
      <c r="P113" s="14"/>
    </row>
    <row r="114" spans="13:16">
      <c r="M114" s="14"/>
      <c r="N114" s="14"/>
      <c r="O114" s="14"/>
      <c r="P114" s="14"/>
    </row>
    <row r="115" spans="13:16">
      <c r="M115" s="14"/>
      <c r="N115" s="14"/>
      <c r="O115" s="14"/>
      <c r="P115" s="14"/>
    </row>
    <row r="116" spans="13:16">
      <c r="M116" s="14"/>
      <c r="N116" s="14"/>
      <c r="O116" s="14"/>
      <c r="P116" s="14"/>
    </row>
    <row r="117" spans="13:16">
      <c r="M117" s="14"/>
      <c r="N117" s="14"/>
      <c r="O117" s="14"/>
      <c r="P117" s="14"/>
    </row>
    <row r="118" spans="13:16">
      <c r="M118" s="14"/>
      <c r="N118" s="14"/>
      <c r="O118" s="14"/>
      <c r="P118" s="14"/>
    </row>
    <row r="119" spans="13:16">
      <c r="M119" s="14"/>
      <c r="N119" s="14"/>
      <c r="O119" s="14"/>
      <c r="P119" s="14"/>
    </row>
    <row r="120" spans="13:16">
      <c r="M120" s="14"/>
      <c r="N120" s="14"/>
      <c r="O120" s="14"/>
      <c r="P120" s="14"/>
    </row>
    <row r="121" spans="13:16">
      <c r="M121" s="14"/>
      <c r="N121" s="14"/>
      <c r="O121" s="14"/>
      <c r="P121" s="14"/>
    </row>
    <row r="122" spans="13:16">
      <c r="M122" s="14"/>
      <c r="N122" s="14"/>
      <c r="O122" s="14"/>
      <c r="P122" s="14"/>
    </row>
    <row r="123" spans="13:16">
      <c r="M123" s="14"/>
      <c r="N123" s="14"/>
      <c r="O123" s="14"/>
      <c r="P123" s="14"/>
    </row>
    <row r="124" spans="13:16">
      <c r="M124" s="14"/>
      <c r="N124" s="14"/>
      <c r="O124" s="14"/>
      <c r="P124" s="14"/>
    </row>
    <row r="125" spans="13:16">
      <c r="M125" s="14"/>
      <c r="N125" s="14"/>
      <c r="O125" s="14"/>
      <c r="P125" s="14"/>
    </row>
    <row r="126" spans="13:16">
      <c r="M126" s="14"/>
      <c r="N126" s="14"/>
      <c r="O126" s="14"/>
      <c r="P126" s="14"/>
    </row>
    <row r="127" spans="13:16">
      <c r="M127" s="14"/>
      <c r="N127" s="14"/>
      <c r="O127" s="14"/>
      <c r="P127" s="14"/>
    </row>
    <row r="128" spans="13:16">
      <c r="M128" s="14"/>
      <c r="N128" s="14"/>
      <c r="O128" s="14"/>
      <c r="P128" s="14"/>
    </row>
    <row r="129" spans="13:16">
      <c r="M129" s="14"/>
      <c r="N129" s="14"/>
      <c r="O129" s="14"/>
      <c r="P129" s="14"/>
    </row>
    <row r="130" spans="13:16">
      <c r="M130" s="14"/>
      <c r="N130" s="14"/>
      <c r="O130" s="14"/>
      <c r="P130" s="14"/>
    </row>
    <row r="131" spans="13:16">
      <c r="M131" s="14"/>
      <c r="N131" s="14"/>
      <c r="O131" s="14"/>
      <c r="P131" s="14"/>
    </row>
    <row r="132" spans="13:16">
      <c r="M132" s="14"/>
      <c r="N132" s="14"/>
      <c r="O132" s="14"/>
      <c r="P132" s="14"/>
    </row>
    <row r="133" spans="13:16">
      <c r="M133" s="14"/>
      <c r="N133" s="14"/>
      <c r="O133" s="14"/>
      <c r="P133" s="14"/>
    </row>
    <row r="134" spans="13:16">
      <c r="M134" s="14"/>
      <c r="N134" s="14"/>
      <c r="O134" s="14"/>
      <c r="P134" s="14"/>
    </row>
    <row r="135" spans="13:16">
      <c r="M135" s="14"/>
      <c r="N135" s="14"/>
      <c r="O135" s="14"/>
      <c r="P135" s="14"/>
    </row>
    <row r="136" spans="13:16">
      <c r="M136" s="14"/>
      <c r="N136" s="14"/>
      <c r="O136" s="14"/>
      <c r="P136" s="14"/>
    </row>
    <row r="137" spans="13:16">
      <c r="M137" s="14"/>
      <c r="N137" s="14"/>
      <c r="O137" s="14"/>
      <c r="P137" s="14"/>
    </row>
    <row r="138" spans="13:16">
      <c r="M138" s="14"/>
      <c r="N138" s="14"/>
      <c r="O138" s="14"/>
      <c r="P138" s="14"/>
    </row>
    <row r="139" spans="13:16">
      <c r="M139" s="14"/>
      <c r="N139" s="14"/>
      <c r="O139" s="14"/>
      <c r="P139" s="14"/>
    </row>
    <row r="140" spans="13:16">
      <c r="M140" s="14"/>
      <c r="N140" s="14"/>
      <c r="O140" s="14"/>
      <c r="P140" s="14"/>
    </row>
    <row r="141" spans="13:16">
      <c r="M141" s="14"/>
      <c r="N141" s="14"/>
      <c r="O141" s="14"/>
      <c r="P141" s="14"/>
    </row>
    <row r="142" spans="13:16">
      <c r="M142" s="14"/>
      <c r="N142" s="14"/>
      <c r="O142" s="14"/>
      <c r="P142" s="14"/>
    </row>
    <row r="143" spans="13:16">
      <c r="M143" s="14"/>
      <c r="N143" s="14"/>
      <c r="O143" s="14"/>
      <c r="P143" s="14"/>
    </row>
    <row r="144" spans="13:16">
      <c r="M144" s="14"/>
      <c r="N144" s="14"/>
      <c r="O144" s="14"/>
      <c r="P144" s="14"/>
    </row>
    <row r="145" spans="13:16">
      <c r="M145" s="14"/>
      <c r="N145" s="14"/>
      <c r="O145" s="14"/>
      <c r="P145" s="14"/>
    </row>
    <row r="146" spans="13:16">
      <c r="M146" s="14"/>
      <c r="N146" s="14"/>
      <c r="O146" s="14"/>
      <c r="P146" s="14"/>
    </row>
    <row r="147" spans="13:16">
      <c r="M147" s="14"/>
      <c r="N147" s="14"/>
      <c r="O147" s="14"/>
      <c r="P147" s="14"/>
    </row>
    <row r="148" spans="13:16">
      <c r="M148" s="14"/>
      <c r="N148" s="14"/>
      <c r="O148" s="14"/>
      <c r="P148" s="14"/>
    </row>
    <row r="149" spans="13:16">
      <c r="M149" s="14"/>
      <c r="N149" s="14"/>
      <c r="O149" s="14"/>
      <c r="P149" s="14"/>
    </row>
    <row r="150" spans="13:16">
      <c r="M150" s="14"/>
      <c r="N150" s="14"/>
      <c r="O150" s="14"/>
      <c r="P150" s="14"/>
    </row>
    <row r="151" spans="13:16">
      <c r="M151" s="14"/>
      <c r="N151" s="14"/>
      <c r="O151" s="14"/>
      <c r="P151" s="14"/>
    </row>
    <row r="152" spans="13:16">
      <c r="M152" s="14"/>
      <c r="N152" s="14"/>
      <c r="O152" s="14"/>
      <c r="P152" s="14"/>
    </row>
    <row r="153" spans="13:16">
      <c r="M153" s="14"/>
      <c r="N153" s="14"/>
      <c r="O153" s="14"/>
      <c r="P153" s="14"/>
    </row>
    <row r="154" spans="13:16">
      <c r="M154" s="14"/>
      <c r="N154" s="14"/>
      <c r="O154" s="14"/>
      <c r="P154" s="14"/>
    </row>
    <row r="155" spans="13:16">
      <c r="M155" s="14"/>
      <c r="N155" s="14"/>
      <c r="O155" s="14"/>
      <c r="P155" s="14"/>
    </row>
    <row r="156" spans="13:16">
      <c r="M156" s="14"/>
      <c r="N156" s="14"/>
      <c r="O156" s="14"/>
      <c r="P156" s="14"/>
    </row>
    <row r="157" spans="13:16">
      <c r="M157" s="14"/>
      <c r="N157" s="14"/>
      <c r="O157" s="14"/>
      <c r="P157" s="14"/>
    </row>
    <row r="158" spans="13:16">
      <c r="M158" s="14"/>
      <c r="N158" s="14"/>
      <c r="O158" s="14"/>
      <c r="P158" s="14"/>
    </row>
    <row r="159" spans="13:16">
      <c r="M159" s="14"/>
      <c r="N159" s="14"/>
      <c r="O159" s="14"/>
      <c r="P159" s="14"/>
    </row>
    <row r="160" spans="13:16">
      <c r="M160" s="14"/>
      <c r="N160" s="14"/>
      <c r="O160" s="14"/>
      <c r="P160" s="14"/>
    </row>
    <row r="161" spans="13:16">
      <c r="M161" s="14"/>
      <c r="N161" s="14"/>
      <c r="O161" s="14"/>
      <c r="P161" s="14"/>
    </row>
    <row r="162" spans="13:16">
      <c r="M162" s="14"/>
      <c r="N162" s="14"/>
      <c r="O162" s="14"/>
      <c r="P162" s="14"/>
    </row>
    <row r="163" spans="13:16">
      <c r="M163" s="14"/>
      <c r="N163" s="14"/>
      <c r="O163" s="14"/>
      <c r="P163" s="14"/>
    </row>
    <row r="164" spans="13:16">
      <c r="M164" s="14"/>
      <c r="N164" s="14"/>
      <c r="O164" s="14"/>
      <c r="P164" s="14"/>
    </row>
    <row r="165" spans="13:16">
      <c r="M165" s="14"/>
      <c r="N165" s="14"/>
      <c r="O165" s="14"/>
      <c r="P165" s="14"/>
    </row>
    <row r="166" spans="13:16">
      <c r="M166" s="14"/>
      <c r="N166" s="14"/>
      <c r="O166" s="14"/>
      <c r="P166" s="14"/>
    </row>
    <row r="167" spans="13:16">
      <c r="M167" s="14"/>
      <c r="N167" s="14"/>
      <c r="O167" s="14"/>
      <c r="P167" s="14"/>
    </row>
    <row r="168" spans="13:16">
      <c r="M168" s="14"/>
      <c r="N168" s="14"/>
      <c r="O168" s="14"/>
      <c r="P168" s="14"/>
    </row>
    <row r="169" spans="13:16">
      <c r="M169" s="14"/>
      <c r="N169" s="14"/>
      <c r="O169" s="14"/>
      <c r="P169" s="14"/>
    </row>
    <row r="170" spans="13:16">
      <c r="M170" s="14"/>
      <c r="N170" s="14"/>
      <c r="O170" s="14"/>
      <c r="P170" s="14"/>
    </row>
    <row r="171" spans="13:16">
      <c r="M171" s="14"/>
      <c r="N171" s="14"/>
      <c r="O171" s="14"/>
      <c r="P171" s="14"/>
    </row>
    <row r="172" spans="13:16">
      <c r="M172" s="14"/>
      <c r="N172" s="14"/>
      <c r="O172" s="14"/>
      <c r="P172" s="14"/>
    </row>
    <row r="173" spans="13:16">
      <c r="M173" s="14"/>
      <c r="N173" s="14"/>
      <c r="O173" s="14"/>
      <c r="P173" s="14"/>
    </row>
    <row r="174" spans="13:16">
      <c r="M174" s="14"/>
      <c r="N174" s="14"/>
      <c r="O174" s="14"/>
      <c r="P174" s="14"/>
    </row>
    <row r="175" spans="13:16">
      <c r="M175" s="14"/>
      <c r="N175" s="14"/>
      <c r="O175" s="14"/>
      <c r="P175" s="14"/>
    </row>
    <row r="176" spans="13:16">
      <c r="M176" s="14"/>
      <c r="N176" s="14"/>
      <c r="O176" s="14"/>
      <c r="P176" s="14"/>
    </row>
    <row r="177" spans="13:16">
      <c r="M177" s="14"/>
      <c r="N177" s="14"/>
      <c r="O177" s="14"/>
      <c r="P177" s="14"/>
    </row>
    <row r="178" spans="13:16">
      <c r="M178" s="14"/>
      <c r="N178" s="14"/>
      <c r="O178" s="14"/>
      <c r="P178" s="14"/>
    </row>
    <row r="179" spans="13:16">
      <c r="M179" s="14"/>
      <c r="N179" s="14"/>
      <c r="O179" s="14"/>
      <c r="P179" s="14"/>
    </row>
    <row r="180" spans="13:16">
      <c r="M180" s="14"/>
      <c r="N180" s="14"/>
      <c r="O180" s="14"/>
      <c r="P180" s="14"/>
    </row>
    <row r="181" spans="13:16">
      <c r="M181" s="14"/>
      <c r="N181" s="14"/>
      <c r="O181" s="14"/>
      <c r="P181" s="14"/>
    </row>
    <row r="182" spans="13:16">
      <c r="M182" s="14"/>
      <c r="N182" s="14"/>
      <c r="O182" s="14"/>
      <c r="P182" s="14"/>
    </row>
    <row r="183" spans="13:16">
      <c r="M183" s="14"/>
      <c r="N183" s="14"/>
      <c r="O183" s="14"/>
      <c r="P183" s="14"/>
    </row>
    <row r="184" spans="13:16">
      <c r="M184" s="14"/>
      <c r="N184" s="14"/>
      <c r="O184" s="14"/>
      <c r="P184" s="14"/>
    </row>
    <row r="185" spans="13:16">
      <c r="M185" s="14"/>
      <c r="N185" s="14"/>
      <c r="O185" s="14"/>
      <c r="P185" s="14"/>
    </row>
    <row r="186" spans="13:16">
      <c r="M186" s="14"/>
      <c r="N186" s="14"/>
      <c r="O186" s="14"/>
      <c r="P186" s="14"/>
    </row>
    <row r="187" spans="13:16">
      <c r="M187" s="14"/>
      <c r="N187" s="14"/>
      <c r="O187" s="14"/>
      <c r="P187" s="14"/>
    </row>
    <row r="188" spans="13:16">
      <c r="M188" s="14"/>
      <c r="N188" s="14"/>
      <c r="O188" s="14"/>
      <c r="P188" s="14"/>
    </row>
    <row r="189" spans="13:16">
      <c r="M189" s="14"/>
      <c r="N189" s="14"/>
      <c r="O189" s="14"/>
      <c r="P189" s="14"/>
    </row>
    <row r="190" spans="13:16">
      <c r="M190" s="14"/>
      <c r="N190" s="14"/>
      <c r="O190" s="14"/>
      <c r="P190" s="14"/>
    </row>
    <row r="191" spans="13:16">
      <c r="M191" s="14"/>
      <c r="N191" s="14"/>
      <c r="O191" s="14"/>
      <c r="P191" s="14"/>
    </row>
    <row r="192" spans="13:16">
      <c r="M192" s="14"/>
      <c r="N192" s="14"/>
      <c r="O192" s="14"/>
      <c r="P192" s="14"/>
    </row>
    <row r="193" spans="13:16">
      <c r="M193" s="14"/>
      <c r="N193" s="14"/>
      <c r="O193" s="14"/>
      <c r="P193" s="14"/>
    </row>
    <row r="194" spans="13:16">
      <c r="M194" s="14"/>
      <c r="N194" s="14"/>
      <c r="O194" s="14"/>
      <c r="P194" s="14"/>
    </row>
    <row r="195" spans="13:16">
      <c r="M195" s="14"/>
      <c r="N195" s="14"/>
      <c r="O195" s="14"/>
      <c r="P195" s="14"/>
    </row>
  </sheetData>
  <mergeCells count="1">
    <mergeCell ref="A12:Q12"/>
  </mergeCells>
  <phoneticPr fontId="17" type="noConversion"/>
  <conditionalFormatting sqref="G23:K23">
    <cfRule type="cellIs" dxfId="2630" priority="177" operator="equal">
      <formula>"-"</formula>
    </cfRule>
  </conditionalFormatting>
  <conditionalFormatting sqref="G23:K23">
    <cfRule type="cellIs" dxfId="2629" priority="176" operator="equal">
      <formula>"-"</formula>
    </cfRule>
  </conditionalFormatting>
  <conditionalFormatting sqref="G22:K22">
    <cfRule type="cellIs" dxfId="2628" priority="174" stopIfTrue="1" operator="equal">
      <formula>"-"</formula>
    </cfRule>
    <cfRule type="containsText" dxfId="2627" priority="175" stopIfTrue="1" operator="containsText" text="leer">
      <formula>NOT(ISERROR(SEARCH("leer",G22)))</formula>
    </cfRule>
  </conditionalFormatting>
  <conditionalFormatting sqref="G22:K22">
    <cfRule type="cellIs" dxfId="2626" priority="172" stopIfTrue="1" operator="equal">
      <formula>"-"</formula>
    </cfRule>
    <cfRule type="containsText" dxfId="2625" priority="173" stopIfTrue="1" operator="containsText" text="leer">
      <formula>NOT(ISERROR(SEARCH("leer",G22)))</formula>
    </cfRule>
  </conditionalFormatting>
  <conditionalFormatting sqref="G23:J23">
    <cfRule type="cellIs" dxfId="2624" priority="171" operator="equal">
      <formula>"-"</formula>
    </cfRule>
  </conditionalFormatting>
  <conditionalFormatting sqref="G21:K21">
    <cfRule type="cellIs" dxfId="2623" priority="169" stopIfTrue="1" operator="equal">
      <formula>"-"</formula>
    </cfRule>
    <cfRule type="containsText" dxfId="2622" priority="170" stopIfTrue="1" operator="containsText" text="leer">
      <formula>NOT(ISERROR(SEARCH("leer",G21)))</formula>
    </cfRule>
  </conditionalFormatting>
  <conditionalFormatting sqref="G21:K21">
    <cfRule type="cellIs" dxfId="2621" priority="167" stopIfTrue="1" operator="equal">
      <formula>"-"</formula>
    </cfRule>
    <cfRule type="containsText" dxfId="2620" priority="168" stopIfTrue="1" operator="containsText" text="leer">
      <formula>NOT(ISERROR(SEARCH("leer",G21)))</formula>
    </cfRule>
  </conditionalFormatting>
  <conditionalFormatting sqref="G21:K21">
    <cfRule type="cellIs" dxfId="2619" priority="165" stopIfTrue="1" operator="equal">
      <formula>"-"</formula>
    </cfRule>
    <cfRule type="containsText" dxfId="2618" priority="166" stopIfTrue="1" operator="containsText" text="leer">
      <formula>NOT(ISERROR(SEARCH("leer",G21)))</formula>
    </cfRule>
  </conditionalFormatting>
  <conditionalFormatting sqref="G21:K21">
    <cfRule type="cellIs" dxfId="2617" priority="163" stopIfTrue="1" operator="equal">
      <formula>"-"</formula>
    </cfRule>
    <cfRule type="containsText" dxfId="2616" priority="164" stopIfTrue="1" operator="containsText" text="leer">
      <formula>NOT(ISERROR(SEARCH("leer",G21)))</formula>
    </cfRule>
  </conditionalFormatting>
  <conditionalFormatting sqref="G21:K21">
    <cfRule type="cellIs" dxfId="2615" priority="161" stopIfTrue="1" operator="equal">
      <formula>"-"</formula>
    </cfRule>
    <cfRule type="containsText" dxfId="2614" priority="162" stopIfTrue="1" operator="containsText" text="leer">
      <formula>NOT(ISERROR(SEARCH("leer",G21)))</formula>
    </cfRule>
  </conditionalFormatting>
  <conditionalFormatting sqref="G21:K21">
    <cfRule type="cellIs" dxfId="2613" priority="159" stopIfTrue="1" operator="equal">
      <formula>"-"</formula>
    </cfRule>
    <cfRule type="containsText" dxfId="2612" priority="160" stopIfTrue="1" operator="containsText" text="leer">
      <formula>NOT(ISERROR(SEARCH("leer",G21)))</formula>
    </cfRule>
  </conditionalFormatting>
  <conditionalFormatting sqref="G21:K21">
    <cfRule type="cellIs" dxfId="2611" priority="157" stopIfTrue="1" operator="equal">
      <formula>"-"</formula>
    </cfRule>
    <cfRule type="containsText" dxfId="2610" priority="158" stopIfTrue="1" operator="containsText" text="leer">
      <formula>NOT(ISERROR(SEARCH("leer",G21)))</formula>
    </cfRule>
  </conditionalFormatting>
  <conditionalFormatting sqref="G21:K21">
    <cfRule type="cellIs" dxfId="2609" priority="155" stopIfTrue="1" operator="equal">
      <formula>"-"</formula>
    </cfRule>
    <cfRule type="containsText" dxfId="2608" priority="156" stopIfTrue="1" operator="containsText" text="leer">
      <formula>NOT(ISERROR(SEARCH("leer",G21)))</formula>
    </cfRule>
  </conditionalFormatting>
  <conditionalFormatting sqref="G21:K21">
    <cfRule type="cellIs" dxfId="2607" priority="153" stopIfTrue="1" operator="equal">
      <formula>"-"</formula>
    </cfRule>
    <cfRule type="containsText" dxfId="2606" priority="154" stopIfTrue="1" operator="containsText" text="leer">
      <formula>NOT(ISERROR(SEARCH("leer",G21)))</formula>
    </cfRule>
  </conditionalFormatting>
  <conditionalFormatting sqref="G21:K21">
    <cfRule type="cellIs" dxfId="2605" priority="151" stopIfTrue="1" operator="equal">
      <formula>"-"</formula>
    </cfRule>
    <cfRule type="containsText" dxfId="2604" priority="152" stopIfTrue="1" operator="containsText" text="leer">
      <formula>NOT(ISERROR(SEARCH("leer",G21)))</formula>
    </cfRule>
  </conditionalFormatting>
  <conditionalFormatting sqref="G21:K21">
    <cfRule type="cellIs" dxfId="2603" priority="149" stopIfTrue="1" operator="equal">
      <formula>"-"</formula>
    </cfRule>
    <cfRule type="containsText" dxfId="2602" priority="150" stopIfTrue="1" operator="containsText" text="leer">
      <formula>NOT(ISERROR(SEARCH("leer",G21)))</formula>
    </cfRule>
  </conditionalFormatting>
  <conditionalFormatting sqref="G21:K21">
    <cfRule type="cellIs" dxfId="2601" priority="147" stopIfTrue="1" operator="equal">
      <formula>"-"</formula>
    </cfRule>
    <cfRule type="containsText" dxfId="2600" priority="148" stopIfTrue="1" operator="containsText" text="leer">
      <formula>NOT(ISERROR(SEARCH("leer",G21)))</formula>
    </cfRule>
  </conditionalFormatting>
  <conditionalFormatting sqref="G21:K21">
    <cfRule type="cellIs" dxfId="2599" priority="145" stopIfTrue="1" operator="equal">
      <formula>"-"</formula>
    </cfRule>
    <cfRule type="containsText" dxfId="2598" priority="146" stopIfTrue="1" operator="containsText" text="leer">
      <formula>NOT(ISERROR(SEARCH("leer",G21)))</formula>
    </cfRule>
  </conditionalFormatting>
  <conditionalFormatting sqref="G21:K21">
    <cfRule type="cellIs" dxfId="2597" priority="143" stopIfTrue="1" operator="equal">
      <formula>"-"</formula>
    </cfRule>
    <cfRule type="containsText" dxfId="2596" priority="144" stopIfTrue="1" operator="containsText" text="leer">
      <formula>NOT(ISERROR(SEARCH("leer",G21)))</formula>
    </cfRule>
  </conditionalFormatting>
  <conditionalFormatting sqref="G20:I20">
    <cfRule type="cellIs" dxfId="2595" priority="141" stopIfTrue="1" operator="equal">
      <formula>"-"</formula>
    </cfRule>
    <cfRule type="containsText" dxfId="2594" priority="142" stopIfTrue="1" operator="containsText" text="leer">
      <formula>NOT(ISERROR(SEARCH("leer",G20)))</formula>
    </cfRule>
  </conditionalFormatting>
  <conditionalFormatting sqref="G20:I20">
    <cfRule type="cellIs" dxfId="2593" priority="140" stopIfTrue="1" operator="equal">
      <formula>"-"</formula>
    </cfRule>
  </conditionalFormatting>
  <conditionalFormatting sqref="G20:I20">
    <cfRule type="cellIs" dxfId="2592" priority="138" stopIfTrue="1" operator="equal">
      <formula>"-"</formula>
    </cfRule>
    <cfRule type="containsText" dxfId="2591" priority="139" stopIfTrue="1" operator="containsText" text="leer">
      <formula>NOT(ISERROR(SEARCH("leer",G20)))</formula>
    </cfRule>
  </conditionalFormatting>
  <conditionalFormatting sqref="G20:I20">
    <cfRule type="cellIs" dxfId="2590" priority="137" stopIfTrue="1" operator="equal">
      <formula>"-"</formula>
    </cfRule>
  </conditionalFormatting>
  <conditionalFormatting sqref="J20:K20">
    <cfRule type="cellIs" dxfId="2589" priority="135" stopIfTrue="1" operator="equal">
      <formula>"-"</formula>
    </cfRule>
    <cfRule type="containsText" dxfId="2588" priority="136" stopIfTrue="1" operator="containsText" text="leer">
      <formula>NOT(ISERROR(SEARCH("leer",J20)))</formula>
    </cfRule>
  </conditionalFormatting>
  <conditionalFormatting sqref="J20:K20">
    <cfRule type="cellIs" dxfId="2587" priority="134" stopIfTrue="1" operator="equal">
      <formula>"-"</formula>
    </cfRule>
  </conditionalFormatting>
  <conditionalFormatting sqref="J20:K20">
    <cfRule type="cellIs" dxfId="2586" priority="132" stopIfTrue="1" operator="equal">
      <formula>"-"</formula>
    </cfRule>
    <cfRule type="containsText" dxfId="2585" priority="133" stopIfTrue="1" operator="containsText" text="leer">
      <formula>NOT(ISERROR(SEARCH("leer",J20)))</formula>
    </cfRule>
  </conditionalFormatting>
  <conditionalFormatting sqref="J20:K20">
    <cfRule type="cellIs" dxfId="2584" priority="131" stopIfTrue="1" operator="equal">
      <formula>"-"</formula>
    </cfRule>
  </conditionalFormatting>
  <conditionalFormatting sqref="G20:I20">
    <cfRule type="cellIs" dxfId="2583" priority="129" stopIfTrue="1" operator="equal">
      <formula>"-"</formula>
    </cfRule>
    <cfRule type="containsText" dxfId="2582" priority="130" stopIfTrue="1" operator="containsText" text="leer">
      <formula>NOT(ISERROR(SEARCH("leer",G20)))</formula>
    </cfRule>
  </conditionalFormatting>
  <conditionalFormatting sqref="G20:I20">
    <cfRule type="cellIs" dxfId="2581" priority="128" stopIfTrue="1" operator="equal">
      <formula>"-"</formula>
    </cfRule>
  </conditionalFormatting>
  <conditionalFormatting sqref="G20:I20">
    <cfRule type="cellIs" dxfId="2580" priority="126" stopIfTrue="1" operator="equal">
      <formula>"-"</formula>
    </cfRule>
    <cfRule type="containsText" dxfId="2579" priority="127" stopIfTrue="1" operator="containsText" text="leer">
      <formula>NOT(ISERROR(SEARCH("leer",G20)))</formula>
    </cfRule>
  </conditionalFormatting>
  <conditionalFormatting sqref="G20:I20">
    <cfRule type="cellIs" dxfId="2578" priority="125" stopIfTrue="1" operator="equal">
      <formula>"-"</formula>
    </cfRule>
  </conditionalFormatting>
  <conditionalFormatting sqref="J20:K20">
    <cfRule type="cellIs" dxfId="2577" priority="123" stopIfTrue="1" operator="equal">
      <formula>"-"</formula>
    </cfRule>
    <cfRule type="containsText" dxfId="2576" priority="124" stopIfTrue="1" operator="containsText" text="leer">
      <formula>NOT(ISERROR(SEARCH("leer",J20)))</formula>
    </cfRule>
  </conditionalFormatting>
  <conditionalFormatting sqref="J20:K20">
    <cfRule type="cellIs" dxfId="2575" priority="122" stopIfTrue="1" operator="equal">
      <formula>"-"</formula>
    </cfRule>
  </conditionalFormatting>
  <conditionalFormatting sqref="J20:K20">
    <cfRule type="cellIs" dxfId="2574" priority="120" stopIfTrue="1" operator="equal">
      <formula>"-"</formula>
    </cfRule>
    <cfRule type="containsText" dxfId="2573" priority="121" stopIfTrue="1" operator="containsText" text="leer">
      <formula>NOT(ISERROR(SEARCH("leer",J20)))</formula>
    </cfRule>
  </conditionalFormatting>
  <conditionalFormatting sqref="J20:K20">
    <cfRule type="cellIs" dxfId="2572" priority="119" stopIfTrue="1" operator="equal">
      <formula>"-"</formula>
    </cfRule>
  </conditionalFormatting>
  <conditionalFormatting sqref="K5:K9">
    <cfRule type="cellIs" dxfId="2571" priority="59" operator="equal">
      <formula>"-"</formula>
    </cfRule>
  </conditionalFormatting>
  <conditionalFormatting sqref="K5:K9">
    <cfRule type="cellIs" dxfId="2570" priority="58" operator="equal">
      <formula>"-"</formula>
    </cfRule>
  </conditionalFormatting>
  <conditionalFormatting sqref="J5:J9">
    <cfRule type="cellIs" dxfId="2569" priority="56" stopIfTrue="1" operator="equal">
      <formula>"-"</formula>
    </cfRule>
    <cfRule type="containsText" dxfId="2568" priority="57" stopIfTrue="1" operator="containsText" text="leer">
      <formula>NOT(ISERROR(SEARCH("leer",J5)))</formula>
    </cfRule>
  </conditionalFormatting>
  <conditionalFormatting sqref="J5:J9">
    <cfRule type="cellIs" dxfId="2567" priority="54" stopIfTrue="1" operator="equal">
      <formula>"-"</formula>
    </cfRule>
    <cfRule type="containsText" dxfId="2566" priority="55" stopIfTrue="1" operator="containsText" text="leer">
      <formula>NOT(ISERROR(SEARCH("leer",J5)))</formula>
    </cfRule>
  </conditionalFormatting>
  <conditionalFormatting sqref="K5:K8">
    <cfRule type="cellIs" dxfId="2565" priority="53" operator="equal">
      <formula>"-"</formula>
    </cfRule>
  </conditionalFormatting>
  <conditionalFormatting sqref="I5:I9">
    <cfRule type="cellIs" dxfId="2564" priority="51" stopIfTrue="1" operator="equal">
      <formula>"-"</formula>
    </cfRule>
    <cfRule type="containsText" dxfId="2563" priority="52" stopIfTrue="1" operator="containsText" text="leer">
      <formula>NOT(ISERROR(SEARCH("leer",I5)))</formula>
    </cfRule>
  </conditionalFormatting>
  <conditionalFormatting sqref="I5:I9">
    <cfRule type="cellIs" dxfId="2562" priority="49" stopIfTrue="1" operator="equal">
      <formula>"-"</formula>
    </cfRule>
    <cfRule type="containsText" dxfId="2561" priority="50" stopIfTrue="1" operator="containsText" text="leer">
      <formula>NOT(ISERROR(SEARCH("leer",I5)))</formula>
    </cfRule>
  </conditionalFormatting>
  <conditionalFormatting sqref="I5:I9">
    <cfRule type="cellIs" dxfId="2560" priority="47" stopIfTrue="1" operator="equal">
      <formula>"-"</formula>
    </cfRule>
    <cfRule type="containsText" dxfId="2559" priority="48" stopIfTrue="1" operator="containsText" text="leer">
      <formula>NOT(ISERROR(SEARCH("leer",I5)))</formula>
    </cfRule>
  </conditionalFormatting>
  <conditionalFormatting sqref="I5:I9">
    <cfRule type="cellIs" dxfId="2558" priority="45" stopIfTrue="1" operator="equal">
      <formula>"-"</formula>
    </cfRule>
    <cfRule type="containsText" dxfId="2557" priority="46" stopIfTrue="1" operator="containsText" text="leer">
      <formula>NOT(ISERROR(SEARCH("leer",I5)))</formula>
    </cfRule>
  </conditionalFormatting>
  <conditionalFormatting sqref="I5:I9">
    <cfRule type="cellIs" dxfId="2556" priority="43" stopIfTrue="1" operator="equal">
      <formula>"-"</formula>
    </cfRule>
    <cfRule type="containsText" dxfId="2555" priority="44" stopIfTrue="1" operator="containsText" text="leer">
      <formula>NOT(ISERROR(SEARCH("leer",I5)))</formula>
    </cfRule>
  </conditionalFormatting>
  <conditionalFormatting sqref="I5:I9">
    <cfRule type="cellIs" dxfId="2554" priority="41" stopIfTrue="1" operator="equal">
      <formula>"-"</formula>
    </cfRule>
    <cfRule type="containsText" dxfId="2553" priority="42" stopIfTrue="1" operator="containsText" text="leer">
      <formula>NOT(ISERROR(SEARCH("leer",I5)))</formula>
    </cfRule>
  </conditionalFormatting>
  <conditionalFormatting sqref="I5:I9">
    <cfRule type="cellIs" dxfId="2552" priority="39" stopIfTrue="1" operator="equal">
      <formula>"-"</formula>
    </cfRule>
    <cfRule type="containsText" dxfId="2551" priority="40" stopIfTrue="1" operator="containsText" text="leer">
      <formula>NOT(ISERROR(SEARCH("leer",I5)))</formula>
    </cfRule>
  </conditionalFormatting>
  <conditionalFormatting sqref="I5:I9">
    <cfRule type="cellIs" dxfId="2550" priority="37" stopIfTrue="1" operator="equal">
      <formula>"-"</formula>
    </cfRule>
    <cfRule type="containsText" dxfId="2549" priority="38" stopIfTrue="1" operator="containsText" text="leer">
      <formula>NOT(ISERROR(SEARCH("leer",I5)))</formula>
    </cfRule>
  </conditionalFormatting>
  <conditionalFormatting sqref="I5:I9">
    <cfRule type="cellIs" dxfId="2548" priority="35" stopIfTrue="1" operator="equal">
      <formula>"-"</formula>
    </cfRule>
    <cfRule type="containsText" dxfId="2547" priority="36" stopIfTrue="1" operator="containsText" text="leer">
      <formula>NOT(ISERROR(SEARCH("leer",I5)))</formula>
    </cfRule>
  </conditionalFormatting>
  <conditionalFormatting sqref="I5:I9">
    <cfRule type="cellIs" dxfId="2546" priority="33" stopIfTrue="1" operator="equal">
      <formula>"-"</formula>
    </cfRule>
    <cfRule type="containsText" dxfId="2545" priority="34" stopIfTrue="1" operator="containsText" text="leer">
      <formula>NOT(ISERROR(SEARCH("leer",I5)))</formula>
    </cfRule>
  </conditionalFormatting>
  <conditionalFormatting sqref="I5:I9">
    <cfRule type="cellIs" dxfId="2544" priority="31" stopIfTrue="1" operator="equal">
      <formula>"-"</formula>
    </cfRule>
    <cfRule type="containsText" dxfId="2543" priority="32" stopIfTrue="1" operator="containsText" text="leer">
      <formula>NOT(ISERROR(SEARCH("leer",I5)))</formula>
    </cfRule>
  </conditionalFormatting>
  <conditionalFormatting sqref="I5:I9">
    <cfRule type="cellIs" dxfId="2542" priority="29" stopIfTrue="1" operator="equal">
      <formula>"-"</formula>
    </cfRule>
    <cfRule type="containsText" dxfId="2541" priority="30" stopIfTrue="1" operator="containsText" text="leer">
      <formula>NOT(ISERROR(SEARCH("leer",I5)))</formula>
    </cfRule>
  </conditionalFormatting>
  <conditionalFormatting sqref="I5:I9">
    <cfRule type="cellIs" dxfId="2540" priority="27" stopIfTrue="1" operator="equal">
      <formula>"-"</formula>
    </cfRule>
    <cfRule type="containsText" dxfId="2539" priority="28" stopIfTrue="1" operator="containsText" text="leer">
      <formula>NOT(ISERROR(SEARCH("leer",I5)))</formula>
    </cfRule>
  </conditionalFormatting>
  <conditionalFormatting sqref="I5:I9">
    <cfRule type="cellIs" dxfId="2538" priority="25" stopIfTrue="1" operator="equal">
      <formula>"-"</formula>
    </cfRule>
    <cfRule type="containsText" dxfId="2537" priority="26" stopIfTrue="1" operator="containsText" text="leer">
      <formula>NOT(ISERROR(SEARCH("leer",I5)))</formula>
    </cfRule>
  </conditionalFormatting>
  <conditionalFormatting sqref="H5:H7">
    <cfRule type="cellIs" dxfId="2536" priority="23" stopIfTrue="1" operator="equal">
      <formula>"-"</formula>
    </cfRule>
    <cfRule type="containsText" dxfId="2535" priority="24" stopIfTrue="1" operator="containsText" text="leer">
      <formula>NOT(ISERROR(SEARCH("leer",H5)))</formula>
    </cfRule>
  </conditionalFormatting>
  <conditionalFormatting sqref="H5:H7">
    <cfRule type="cellIs" dxfId="2534" priority="22" stopIfTrue="1" operator="equal">
      <formula>"-"</formula>
    </cfRule>
  </conditionalFormatting>
  <conditionalFormatting sqref="H5:H7">
    <cfRule type="cellIs" dxfId="2533" priority="20" stopIfTrue="1" operator="equal">
      <formula>"-"</formula>
    </cfRule>
    <cfRule type="containsText" dxfId="2532" priority="21" stopIfTrue="1" operator="containsText" text="leer">
      <formula>NOT(ISERROR(SEARCH("leer",H5)))</formula>
    </cfRule>
  </conditionalFormatting>
  <conditionalFormatting sqref="H5:H7">
    <cfRule type="cellIs" dxfId="2531" priority="19" stopIfTrue="1" operator="equal">
      <formula>"-"</formula>
    </cfRule>
  </conditionalFormatting>
  <conditionalFormatting sqref="H8:H9">
    <cfRule type="cellIs" dxfId="2530" priority="17" stopIfTrue="1" operator="equal">
      <formula>"-"</formula>
    </cfRule>
    <cfRule type="containsText" dxfId="2529" priority="18" stopIfTrue="1" operator="containsText" text="leer">
      <formula>NOT(ISERROR(SEARCH("leer",H8)))</formula>
    </cfRule>
  </conditionalFormatting>
  <conditionalFormatting sqref="H8:H9">
    <cfRule type="cellIs" dxfId="2528" priority="16" stopIfTrue="1" operator="equal">
      <formula>"-"</formula>
    </cfRule>
  </conditionalFormatting>
  <conditionalFormatting sqref="H8:H9">
    <cfRule type="cellIs" dxfId="2527" priority="14" stopIfTrue="1" operator="equal">
      <formula>"-"</formula>
    </cfRule>
    <cfRule type="containsText" dxfId="2526" priority="15" stopIfTrue="1" operator="containsText" text="leer">
      <formula>NOT(ISERROR(SEARCH("leer",H8)))</formula>
    </cfRule>
  </conditionalFormatting>
  <conditionalFormatting sqref="H8:H9">
    <cfRule type="cellIs" dxfId="2525" priority="13" stopIfTrue="1" operator="equal">
      <formula>"-"</formula>
    </cfRule>
  </conditionalFormatting>
  <conditionalFormatting sqref="H5:H7">
    <cfRule type="cellIs" dxfId="2524" priority="11" stopIfTrue="1" operator="equal">
      <formula>"-"</formula>
    </cfRule>
    <cfRule type="containsText" dxfId="2523" priority="12" stopIfTrue="1" operator="containsText" text="leer">
      <formula>NOT(ISERROR(SEARCH("leer",H5)))</formula>
    </cfRule>
  </conditionalFormatting>
  <conditionalFormatting sqref="H5:H7">
    <cfRule type="cellIs" dxfId="2522" priority="10" stopIfTrue="1" operator="equal">
      <formula>"-"</formula>
    </cfRule>
  </conditionalFormatting>
  <conditionalFormatting sqref="H5:H7">
    <cfRule type="cellIs" dxfId="2521" priority="8" stopIfTrue="1" operator="equal">
      <formula>"-"</formula>
    </cfRule>
    <cfRule type="containsText" dxfId="2520" priority="9" stopIfTrue="1" operator="containsText" text="leer">
      <formula>NOT(ISERROR(SEARCH("leer",H5)))</formula>
    </cfRule>
  </conditionalFormatting>
  <conditionalFormatting sqref="H5:H7">
    <cfRule type="cellIs" dxfId="2519" priority="7" stopIfTrue="1" operator="equal">
      <formula>"-"</formula>
    </cfRule>
  </conditionalFormatting>
  <conditionalFormatting sqref="H8:H9">
    <cfRule type="cellIs" dxfId="2518" priority="5" stopIfTrue="1" operator="equal">
      <formula>"-"</formula>
    </cfRule>
    <cfRule type="containsText" dxfId="2517" priority="6" stopIfTrue="1" operator="containsText" text="leer">
      <formula>NOT(ISERROR(SEARCH("leer",H8)))</formula>
    </cfRule>
  </conditionalFormatting>
  <conditionalFormatting sqref="H8:H9">
    <cfRule type="cellIs" dxfId="2516" priority="4" stopIfTrue="1" operator="equal">
      <formula>"-"</formula>
    </cfRule>
  </conditionalFormatting>
  <conditionalFormatting sqref="H8:H9">
    <cfRule type="cellIs" dxfId="2515" priority="2" stopIfTrue="1" operator="equal">
      <formula>"-"</formula>
    </cfRule>
    <cfRule type="containsText" dxfId="2514" priority="3" stopIfTrue="1" operator="containsText" text="leer">
      <formula>NOT(ISERROR(SEARCH("leer",H8)))</formula>
    </cfRule>
  </conditionalFormatting>
  <conditionalFormatting sqref="H8:H9">
    <cfRule type="cellIs" dxfId="2513"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201"/>
  <sheetViews>
    <sheetView showRuler="0" zoomScaleNormal="100" workbookViewId="0"/>
  </sheetViews>
  <sheetFormatPr baseColWidth="10" defaultColWidth="10.7109375" defaultRowHeight="12.75"/>
  <cols>
    <col min="1" max="1" width="17" style="48" customWidth="1"/>
    <col min="2" max="2" width="14.42578125" style="14" bestFit="1" customWidth="1"/>
    <col min="3" max="3" width="8.85546875" style="17" bestFit="1" customWidth="1"/>
    <col min="4" max="5" width="12.28515625" style="8" customWidth="1"/>
    <col min="6" max="8" width="11.42578125" style="8" customWidth="1"/>
    <col min="9" max="10" width="11.28515625" style="17" customWidth="1"/>
    <col min="11" max="16" width="11.42578125" style="17" customWidth="1"/>
    <col min="17" max="16384" width="10.7109375" style="14"/>
  </cols>
  <sheetData>
    <row r="1" spans="1:17" s="5" customFormat="1">
      <c r="A1" s="90" t="s">
        <v>1285</v>
      </c>
    </row>
    <row r="2" spans="1:17" s="5" customFormat="1">
      <c r="A2" s="90"/>
    </row>
    <row r="3" spans="1:17" s="62" customFormat="1">
      <c r="A3" s="100" t="s">
        <v>1286</v>
      </c>
      <c r="C3" s="5" t="s">
        <v>1287</v>
      </c>
      <c r="D3" s="5" t="s">
        <v>1288</v>
      </c>
      <c r="E3" s="22">
        <v>2004</v>
      </c>
      <c r="F3" s="22">
        <v>2005</v>
      </c>
      <c r="G3" s="22">
        <v>2006</v>
      </c>
      <c r="H3" s="22">
        <v>2007</v>
      </c>
      <c r="I3" s="22">
        <v>2008</v>
      </c>
      <c r="J3" s="22">
        <v>2009</v>
      </c>
      <c r="K3" s="22">
        <v>2010</v>
      </c>
      <c r="L3" s="22">
        <v>2011</v>
      </c>
      <c r="M3" s="22">
        <v>2012</v>
      </c>
      <c r="N3" s="22">
        <v>2013</v>
      </c>
      <c r="O3" s="4">
        <v>2014</v>
      </c>
      <c r="P3" s="4">
        <v>2015</v>
      </c>
      <c r="Q3" s="353">
        <v>2016</v>
      </c>
    </row>
    <row r="4" spans="1:17">
      <c r="E4" s="86"/>
      <c r="F4" s="86"/>
      <c r="G4" s="86"/>
      <c r="H4" s="86"/>
      <c r="I4" s="67"/>
      <c r="J4" s="67"/>
      <c r="K4" s="67"/>
      <c r="L4" s="67"/>
      <c r="M4" s="8"/>
      <c r="N4" s="8"/>
      <c r="O4" s="8"/>
      <c r="P4" s="8"/>
      <c r="Q4" s="354"/>
    </row>
    <row r="5" spans="1:17">
      <c r="A5" s="48" t="s">
        <v>1289</v>
      </c>
      <c r="B5" s="14" t="s">
        <v>1290</v>
      </c>
      <c r="C5" s="17">
        <v>1</v>
      </c>
      <c r="D5" s="8" t="s">
        <v>1291</v>
      </c>
      <c r="E5" s="427">
        <v>89.1</v>
      </c>
      <c r="F5" s="427">
        <v>89.4</v>
      </c>
      <c r="G5" s="427">
        <v>89.6</v>
      </c>
      <c r="H5" s="427">
        <v>89.8</v>
      </c>
      <c r="I5" s="421">
        <v>88.8</v>
      </c>
      <c r="J5" s="421">
        <v>88.1</v>
      </c>
      <c r="K5" s="87">
        <v>87</v>
      </c>
      <c r="L5" s="67">
        <v>86.4</v>
      </c>
      <c r="M5" s="185">
        <v>85.7</v>
      </c>
      <c r="N5" s="8">
        <v>85.1</v>
      </c>
      <c r="O5" s="37">
        <v>84.6</v>
      </c>
      <c r="P5" s="8">
        <v>84.1</v>
      </c>
      <c r="Q5" s="354">
        <v>83.5</v>
      </c>
    </row>
    <row r="6" spans="1:17">
      <c r="A6" s="48" t="s">
        <v>1292</v>
      </c>
      <c r="B6" s="14" t="s">
        <v>1293</v>
      </c>
      <c r="C6" s="17">
        <v>1</v>
      </c>
      <c r="D6" s="8" t="s">
        <v>1294</v>
      </c>
      <c r="E6" s="427">
        <v>10.9</v>
      </c>
      <c r="F6" s="427">
        <v>10.6</v>
      </c>
      <c r="G6" s="427">
        <v>10.4</v>
      </c>
      <c r="H6" s="427">
        <v>10.199999999999999</v>
      </c>
      <c r="I6" s="421">
        <v>11.2</v>
      </c>
      <c r="J6" s="421">
        <v>11.9</v>
      </c>
      <c r="K6" s="87">
        <v>13</v>
      </c>
      <c r="L6" s="67">
        <v>13.6</v>
      </c>
      <c r="M6" s="185">
        <v>14.299999999999997</v>
      </c>
      <c r="N6" s="8">
        <v>14.9</v>
      </c>
      <c r="O6" s="37">
        <v>15.4</v>
      </c>
      <c r="P6" s="8">
        <v>15.900000000000006</v>
      </c>
      <c r="Q6" s="354">
        <v>16.5</v>
      </c>
    </row>
    <row r="7" spans="1:17">
      <c r="A7" s="48" t="s">
        <v>1295</v>
      </c>
      <c r="B7" s="14" t="s">
        <v>1296</v>
      </c>
      <c r="C7" s="17">
        <v>1</v>
      </c>
      <c r="D7" s="8" t="s">
        <v>1297</v>
      </c>
      <c r="E7" s="427">
        <v>35</v>
      </c>
      <c r="F7" s="427">
        <v>35.1</v>
      </c>
      <c r="G7" s="427">
        <v>34.6</v>
      </c>
      <c r="H7" s="427">
        <v>34.299999999999997</v>
      </c>
      <c r="I7" s="428">
        <v>31.2</v>
      </c>
      <c r="J7" s="421">
        <v>29.2</v>
      </c>
      <c r="K7" s="87">
        <v>27.1</v>
      </c>
      <c r="L7" s="67">
        <v>25.9</v>
      </c>
      <c r="M7" s="185">
        <v>24.7</v>
      </c>
      <c r="N7" s="8">
        <v>23.4</v>
      </c>
      <c r="O7" s="37">
        <v>23</v>
      </c>
      <c r="P7" s="8">
        <v>22.6</v>
      </c>
      <c r="Q7" s="354">
        <v>22.1</v>
      </c>
    </row>
    <row r="8" spans="1:17">
      <c r="A8" s="48" t="s">
        <v>1298</v>
      </c>
      <c r="B8" s="14" t="s">
        <v>1299</v>
      </c>
      <c r="C8" s="17">
        <v>1</v>
      </c>
      <c r="D8" s="8" t="s">
        <v>1300</v>
      </c>
      <c r="E8" s="427">
        <v>3.7</v>
      </c>
      <c r="F8" s="427">
        <v>4.4000000000000004</v>
      </c>
      <c r="G8" s="427">
        <v>5.2</v>
      </c>
      <c r="H8" s="427">
        <v>6.5</v>
      </c>
      <c r="I8" s="428">
        <v>8.4</v>
      </c>
      <c r="J8" s="421">
        <v>10.3</v>
      </c>
      <c r="K8" s="87">
        <v>10.199999999999999</v>
      </c>
      <c r="L8" s="67">
        <v>11.1</v>
      </c>
      <c r="M8" s="185">
        <v>11.6</v>
      </c>
      <c r="N8" s="8">
        <v>12</v>
      </c>
      <c r="O8" s="37">
        <v>12.1</v>
      </c>
      <c r="P8" s="8">
        <v>12.2</v>
      </c>
      <c r="Q8" s="354">
        <v>12.3</v>
      </c>
    </row>
    <row r="9" spans="1:17">
      <c r="A9" s="48" t="s">
        <v>1301</v>
      </c>
      <c r="B9" s="14" t="s">
        <v>1302</v>
      </c>
      <c r="C9" s="17">
        <v>1</v>
      </c>
      <c r="D9" s="8" t="s">
        <v>1303</v>
      </c>
      <c r="E9" s="427">
        <v>15.8</v>
      </c>
      <c r="F9" s="427">
        <v>14.9</v>
      </c>
      <c r="G9" s="427">
        <v>13.9</v>
      </c>
      <c r="H9" s="427">
        <v>12.1</v>
      </c>
      <c r="I9" s="428">
        <v>9.6999999999999993</v>
      </c>
      <c r="J9" s="421">
        <v>8.8000000000000007</v>
      </c>
      <c r="K9" s="87">
        <v>7.7</v>
      </c>
      <c r="L9" s="67">
        <v>7.2</v>
      </c>
      <c r="M9" s="234">
        <v>7</v>
      </c>
      <c r="N9" s="8">
        <v>6.6</v>
      </c>
      <c r="O9" s="37">
        <v>6.4</v>
      </c>
      <c r="P9" s="8">
        <v>6.2</v>
      </c>
      <c r="Q9" s="354">
        <v>5.8</v>
      </c>
    </row>
    <row r="10" spans="1:17">
      <c r="A10" s="126" t="s">
        <v>1304</v>
      </c>
      <c r="B10" s="14" t="s">
        <v>1305</v>
      </c>
      <c r="C10" s="17">
        <v>1</v>
      </c>
      <c r="D10" s="8" t="s">
        <v>1306</v>
      </c>
      <c r="E10" s="427">
        <v>8.4</v>
      </c>
      <c r="F10" s="427">
        <v>8.4</v>
      </c>
      <c r="G10" s="427">
        <v>8.4</v>
      </c>
      <c r="H10" s="427">
        <v>8.5</v>
      </c>
      <c r="I10" s="428">
        <v>7.7</v>
      </c>
      <c r="J10" s="421">
        <v>7.9</v>
      </c>
      <c r="K10" s="87">
        <v>7.2</v>
      </c>
      <c r="L10" s="67">
        <v>7.2</v>
      </c>
      <c r="M10" s="185">
        <v>7.1</v>
      </c>
      <c r="N10" s="8">
        <v>7.6</v>
      </c>
      <c r="O10" s="37">
        <v>8.1</v>
      </c>
      <c r="P10" s="8">
        <v>8.5</v>
      </c>
      <c r="Q10" s="354">
        <v>8.9</v>
      </c>
    </row>
    <row r="11" spans="1:17">
      <c r="A11" s="48" t="s">
        <v>1307</v>
      </c>
      <c r="B11" s="14" t="s">
        <v>1308</v>
      </c>
      <c r="C11" s="17">
        <v>1</v>
      </c>
      <c r="D11" s="8" t="s">
        <v>1309</v>
      </c>
      <c r="E11" s="427">
        <v>7.1</v>
      </c>
      <c r="F11" s="427">
        <v>6.9</v>
      </c>
      <c r="G11" s="427">
        <v>6.6</v>
      </c>
      <c r="H11" s="427">
        <v>6.3</v>
      </c>
      <c r="I11" s="428">
        <v>6.3</v>
      </c>
      <c r="J11" s="421">
        <v>6.2</v>
      </c>
      <c r="K11" s="87">
        <v>6.6</v>
      </c>
      <c r="L11" s="87">
        <v>6</v>
      </c>
      <c r="M11" s="185">
        <v>5.9</v>
      </c>
      <c r="N11" s="8">
        <v>5.7</v>
      </c>
      <c r="O11" s="37">
        <v>5.6</v>
      </c>
      <c r="P11" s="8">
        <v>5.4</v>
      </c>
      <c r="Q11" s="354">
        <v>5.2</v>
      </c>
    </row>
    <row r="12" spans="1:17">
      <c r="A12" s="48" t="s">
        <v>1310</v>
      </c>
      <c r="B12" s="14" t="s">
        <v>1311</v>
      </c>
      <c r="C12" s="17">
        <v>1</v>
      </c>
      <c r="D12" s="8" t="s">
        <v>1312</v>
      </c>
      <c r="E12" s="427">
        <v>4.2</v>
      </c>
      <c r="F12" s="427">
        <v>4.5999999999999996</v>
      </c>
      <c r="G12" s="427">
        <v>4.9000000000000004</v>
      </c>
      <c r="H12" s="427">
        <v>5.2</v>
      </c>
      <c r="I12" s="428">
        <v>5.8</v>
      </c>
      <c r="J12" s="421">
        <v>6.6</v>
      </c>
      <c r="K12" s="87">
        <v>5.8</v>
      </c>
      <c r="L12" s="67">
        <v>6.2</v>
      </c>
      <c r="M12" s="185">
        <v>6.3</v>
      </c>
      <c r="N12" s="8">
        <v>6.4</v>
      </c>
      <c r="O12" s="37">
        <v>6.6</v>
      </c>
      <c r="P12" s="8">
        <v>6.9</v>
      </c>
      <c r="Q12" s="354">
        <v>6.9</v>
      </c>
    </row>
    <row r="13" spans="1:17">
      <c r="A13" s="48" t="s">
        <v>1313</v>
      </c>
      <c r="B13" s="14" t="s">
        <v>1314</v>
      </c>
      <c r="C13" s="17">
        <v>1</v>
      </c>
      <c r="D13" s="8" t="s">
        <v>1315</v>
      </c>
      <c r="E13" s="421">
        <v>25.799999999999997</v>
      </c>
      <c r="F13" s="421">
        <v>25.700000000000003</v>
      </c>
      <c r="G13" s="421">
        <v>26.399999999999991</v>
      </c>
      <c r="H13" s="421">
        <v>27.099999999999994</v>
      </c>
      <c r="I13" s="421">
        <v>30.900000000000006</v>
      </c>
      <c r="J13" s="421">
        <v>31</v>
      </c>
      <c r="K13" s="87">
        <v>35.4</v>
      </c>
      <c r="L13" s="67">
        <v>36.399999999999991</v>
      </c>
      <c r="M13" s="185">
        <v>37.400000000000006</v>
      </c>
      <c r="N13" s="8">
        <v>38.299999999999997</v>
      </c>
      <c r="O13" s="37">
        <v>38.200000000000003</v>
      </c>
      <c r="P13" s="8">
        <v>38.200000000000003</v>
      </c>
      <c r="Q13" s="354">
        <v>38.799999999999997</v>
      </c>
    </row>
    <row r="14" spans="1:17" ht="25.5">
      <c r="A14" s="184" t="s">
        <v>1316</v>
      </c>
      <c r="B14" s="14" t="s">
        <v>1317</v>
      </c>
      <c r="C14" s="17">
        <v>1</v>
      </c>
      <c r="D14" s="8" t="s">
        <v>1318</v>
      </c>
      <c r="E14" s="431">
        <v>114</v>
      </c>
      <c r="F14" s="431">
        <v>111</v>
      </c>
      <c r="G14" s="431">
        <v>115</v>
      </c>
      <c r="H14" s="431">
        <v>119</v>
      </c>
      <c r="I14" s="428">
        <v>121</v>
      </c>
      <c r="J14" s="418">
        <v>117</v>
      </c>
      <c r="K14" s="67">
        <v>133</v>
      </c>
      <c r="L14" s="67">
        <v>140</v>
      </c>
      <c r="M14" s="185">
        <v>140</v>
      </c>
      <c r="N14" s="8">
        <v>144</v>
      </c>
      <c r="O14" s="19">
        <v>142</v>
      </c>
      <c r="P14" s="8">
        <v>142</v>
      </c>
      <c r="Q14" s="354">
        <v>143</v>
      </c>
    </row>
    <row r="15" spans="1:17">
      <c r="A15" s="184"/>
      <c r="I15" s="67"/>
      <c r="J15" s="67"/>
      <c r="K15" s="170"/>
      <c r="L15" s="173"/>
      <c r="M15" s="171"/>
      <c r="N15" s="171"/>
      <c r="O15" s="171"/>
      <c r="P15" s="171"/>
    </row>
    <row r="16" spans="1:17">
      <c r="M16" s="14"/>
      <c r="N16" s="14"/>
      <c r="O16" s="14"/>
      <c r="P16" s="14"/>
    </row>
    <row r="17" spans="1:17" ht="27" customHeight="1">
      <c r="A17" s="471" t="s">
        <v>1319</v>
      </c>
      <c r="B17" s="471"/>
      <c r="C17" s="471"/>
      <c r="D17" s="471"/>
      <c r="E17" s="471"/>
      <c r="F17" s="471"/>
      <c r="G17" s="471"/>
      <c r="H17" s="471"/>
      <c r="I17" s="471"/>
      <c r="J17" s="471"/>
      <c r="K17" s="471"/>
      <c r="L17" s="471"/>
      <c r="M17" s="471"/>
      <c r="N17" s="471"/>
      <c r="O17" s="471"/>
      <c r="P17" s="471"/>
      <c r="Q17" s="471"/>
    </row>
    <row r="18" spans="1:17">
      <c r="M18" s="14"/>
      <c r="N18" s="14"/>
      <c r="O18" s="14"/>
      <c r="P18" s="14"/>
    </row>
    <row r="19" spans="1:17">
      <c r="M19" s="14"/>
      <c r="N19" s="14"/>
      <c r="O19" s="14"/>
      <c r="P19" s="14"/>
    </row>
    <row r="20" spans="1:17">
      <c r="M20" s="14"/>
      <c r="N20" s="14"/>
      <c r="O20" s="14"/>
      <c r="P20" s="14"/>
    </row>
    <row r="21" spans="1:17">
      <c r="M21" s="14"/>
      <c r="N21" s="14"/>
      <c r="O21" s="14"/>
      <c r="P21" s="14"/>
    </row>
    <row r="22" spans="1:17">
      <c r="M22" s="14"/>
      <c r="N22" s="14"/>
      <c r="O22" s="14"/>
      <c r="P22" s="14"/>
    </row>
    <row r="23" spans="1:17">
      <c r="M23" s="14"/>
      <c r="N23" s="14"/>
      <c r="O23" s="14"/>
      <c r="P23" s="14"/>
    </row>
    <row r="24" spans="1:17">
      <c r="M24" s="14"/>
      <c r="N24" s="14"/>
      <c r="O24" s="14"/>
      <c r="P24" s="14"/>
    </row>
    <row r="25" spans="1:17">
      <c r="M25" s="14"/>
      <c r="N25" s="14"/>
      <c r="O25" s="14"/>
      <c r="P25" s="14"/>
    </row>
    <row r="26" spans="1:17">
      <c r="E26" s="61"/>
      <c r="F26" s="64"/>
      <c r="G26" s="176"/>
      <c r="H26" s="176"/>
      <c r="I26" s="176"/>
      <c r="J26" s="176"/>
      <c r="K26" s="176"/>
      <c r="L26" s="176"/>
      <c r="M26" s="176"/>
      <c r="N26" s="176"/>
      <c r="O26" s="174"/>
      <c r="P26" s="171"/>
    </row>
    <row r="27" spans="1:17">
      <c r="E27" s="61"/>
      <c r="F27" s="64"/>
      <c r="G27" s="176"/>
      <c r="H27" s="176"/>
      <c r="I27" s="176"/>
      <c r="J27" s="176"/>
      <c r="K27" s="176"/>
      <c r="L27" s="176"/>
      <c r="M27" s="176"/>
      <c r="N27" s="176"/>
      <c r="O27" s="174"/>
      <c r="P27" s="171"/>
    </row>
    <row r="28" spans="1:17">
      <c r="E28" s="61"/>
      <c r="F28" s="64"/>
      <c r="G28" s="176"/>
      <c r="H28" s="176"/>
      <c r="I28" s="176"/>
      <c r="J28" s="176"/>
      <c r="K28" s="176"/>
      <c r="L28" s="176"/>
      <c r="M28" s="176"/>
      <c r="N28" s="176"/>
      <c r="O28" s="174"/>
      <c r="P28" s="171"/>
    </row>
    <row r="29" spans="1:17">
      <c r="E29" s="61"/>
      <c r="F29" s="64"/>
      <c r="G29" s="176"/>
      <c r="H29" s="176"/>
      <c r="I29" s="176"/>
      <c r="J29" s="176"/>
      <c r="K29" s="176"/>
      <c r="L29" s="176"/>
      <c r="M29" s="176"/>
      <c r="N29" s="176"/>
      <c r="O29" s="174"/>
      <c r="P29" s="171"/>
    </row>
    <row r="30" spans="1:17">
      <c r="E30" s="61"/>
      <c r="F30" s="17"/>
      <c r="G30" s="174"/>
      <c r="H30" s="174"/>
      <c r="I30" s="173"/>
      <c r="J30" s="173"/>
      <c r="K30" s="173"/>
      <c r="L30" s="173"/>
      <c r="M30" s="173"/>
      <c r="N30" s="173"/>
      <c r="O30" s="174"/>
      <c r="P30" s="173"/>
    </row>
    <row r="31" spans="1:17">
      <c r="E31" s="61"/>
      <c r="F31" s="17"/>
      <c r="G31" s="174"/>
      <c r="H31" s="174"/>
      <c r="I31" s="174"/>
      <c r="J31" s="174"/>
      <c r="K31" s="174"/>
      <c r="L31" s="174"/>
      <c r="M31" s="174"/>
      <c r="N31" s="174"/>
      <c r="O31" s="174"/>
      <c r="P31" s="170"/>
    </row>
    <row r="32" spans="1:17">
      <c r="E32" s="61"/>
      <c r="F32" s="17"/>
      <c r="G32" s="87"/>
      <c r="H32" s="87"/>
      <c r="I32" s="87"/>
      <c r="J32" s="87"/>
      <c r="K32" s="87"/>
      <c r="L32" s="87"/>
      <c r="M32" s="87"/>
      <c r="N32" s="87"/>
      <c r="O32" s="87"/>
      <c r="P32" s="67"/>
    </row>
    <row r="33" spans="5:16">
      <c r="E33" s="61"/>
      <c r="F33" s="17"/>
      <c r="G33" s="67"/>
      <c r="H33" s="67"/>
      <c r="I33" s="67"/>
      <c r="J33" s="67"/>
      <c r="K33" s="67"/>
      <c r="L33" s="67"/>
      <c r="M33" s="87"/>
      <c r="N33" s="67"/>
      <c r="O33" s="67"/>
      <c r="P33" s="67"/>
    </row>
    <row r="34" spans="5:16">
      <c r="E34" s="61"/>
      <c r="G34" s="185"/>
      <c r="H34" s="185"/>
      <c r="I34" s="185"/>
      <c r="J34" s="185"/>
      <c r="K34" s="234"/>
      <c r="L34" s="185"/>
      <c r="M34" s="185"/>
      <c r="N34" s="185"/>
      <c r="O34" s="185"/>
      <c r="P34" s="185"/>
    </row>
    <row r="35" spans="5:16">
      <c r="E35" s="61"/>
      <c r="I35" s="8"/>
      <c r="J35" s="8"/>
      <c r="K35" s="8"/>
      <c r="L35" s="8"/>
      <c r="M35" s="8"/>
      <c r="N35" s="8"/>
      <c r="O35" s="8"/>
      <c r="P35" s="8"/>
    </row>
    <row r="36" spans="5:16">
      <c r="E36" s="4"/>
      <c r="G36" s="37"/>
      <c r="H36" s="37"/>
      <c r="I36" s="37"/>
      <c r="J36" s="37"/>
      <c r="K36" s="37"/>
      <c r="L36" s="37"/>
      <c r="M36" s="37"/>
      <c r="N36" s="37"/>
      <c r="O36" s="37"/>
      <c r="P36" s="19"/>
    </row>
    <row r="37" spans="5:16">
      <c r="E37" s="4"/>
      <c r="I37" s="8"/>
      <c r="J37" s="8"/>
      <c r="K37" s="8"/>
      <c r="L37" s="8"/>
      <c r="M37" s="8"/>
      <c r="N37" s="8"/>
      <c r="O37" s="8"/>
      <c r="P37" s="8"/>
    </row>
    <row r="38" spans="5:16">
      <c r="M38" s="14"/>
      <c r="N38" s="14"/>
      <c r="O38" s="14"/>
      <c r="P38" s="14"/>
    </row>
    <row r="39" spans="5:16">
      <c r="M39" s="14"/>
      <c r="N39" s="14"/>
      <c r="O39" s="14"/>
      <c r="P39" s="14"/>
    </row>
    <row r="40" spans="5:16">
      <c r="M40" s="14"/>
      <c r="N40" s="14"/>
      <c r="O40" s="14"/>
      <c r="P40" s="14"/>
    </row>
    <row r="53" spans="13:16">
      <c r="M53" s="14"/>
      <c r="N53" s="14"/>
      <c r="O53" s="14"/>
      <c r="P53" s="14"/>
    </row>
    <row r="54" spans="13:16">
      <c r="M54" s="14"/>
      <c r="N54" s="14"/>
      <c r="O54" s="14"/>
      <c r="P54" s="14"/>
    </row>
    <row r="55" spans="13:16">
      <c r="M55" s="14"/>
      <c r="N55" s="14"/>
      <c r="O55" s="14"/>
      <c r="P55" s="14"/>
    </row>
    <row r="56" spans="13:16">
      <c r="M56" s="14"/>
      <c r="N56" s="14"/>
      <c r="O56" s="14"/>
      <c r="P56" s="14"/>
    </row>
    <row r="57" spans="13:16">
      <c r="M57" s="14"/>
      <c r="N57" s="14"/>
      <c r="O57" s="14"/>
      <c r="P57" s="14"/>
    </row>
    <row r="58" spans="13:16">
      <c r="M58" s="14"/>
      <c r="N58" s="14"/>
      <c r="O58" s="14"/>
      <c r="P58" s="14"/>
    </row>
    <row r="59" spans="13:16">
      <c r="M59" s="14"/>
      <c r="N59" s="14"/>
      <c r="O59" s="14"/>
      <c r="P59" s="14"/>
    </row>
    <row r="60" spans="13:16">
      <c r="M60" s="14"/>
      <c r="N60" s="14"/>
      <c r="O60" s="14"/>
      <c r="P60" s="14"/>
    </row>
    <row r="61" spans="13:16">
      <c r="M61" s="14"/>
      <c r="N61" s="14"/>
      <c r="O61" s="14"/>
      <c r="P61" s="14"/>
    </row>
    <row r="62" spans="13:16">
      <c r="M62" s="14"/>
      <c r="N62" s="14"/>
      <c r="O62" s="14"/>
      <c r="P62" s="14"/>
    </row>
    <row r="63" spans="13:16">
      <c r="M63" s="14"/>
      <c r="N63" s="14"/>
      <c r="O63" s="14"/>
      <c r="P63" s="14"/>
    </row>
    <row r="64" spans="13:16">
      <c r="M64" s="14"/>
      <c r="N64" s="14"/>
      <c r="O64" s="14"/>
      <c r="P64" s="14"/>
    </row>
    <row r="65" spans="13:16">
      <c r="M65" s="14"/>
      <c r="N65" s="14"/>
      <c r="O65" s="14"/>
      <c r="P65" s="14"/>
    </row>
    <row r="66" spans="13:16">
      <c r="M66" s="14"/>
      <c r="N66" s="14"/>
      <c r="O66" s="14"/>
      <c r="P66" s="14"/>
    </row>
    <row r="67" spans="13:16">
      <c r="M67" s="14"/>
      <c r="N67" s="14"/>
      <c r="O67" s="14"/>
      <c r="P67" s="14"/>
    </row>
    <row r="68" spans="13:16">
      <c r="M68" s="14"/>
      <c r="N68" s="14"/>
      <c r="O68" s="14"/>
      <c r="P68" s="14"/>
    </row>
    <row r="69" spans="13:16">
      <c r="M69" s="14"/>
      <c r="N69" s="14"/>
      <c r="O69" s="14"/>
      <c r="P69" s="14"/>
    </row>
    <row r="70" spans="13:16">
      <c r="M70" s="14"/>
      <c r="N70" s="14"/>
      <c r="O70" s="14"/>
      <c r="P70" s="14"/>
    </row>
    <row r="71" spans="13:16">
      <c r="M71" s="14"/>
      <c r="N71" s="14"/>
      <c r="O71" s="14"/>
      <c r="P71" s="14"/>
    </row>
    <row r="72" spans="13:16">
      <c r="M72" s="14"/>
      <c r="N72" s="14"/>
      <c r="O72" s="14"/>
      <c r="P72" s="14"/>
    </row>
    <row r="73" spans="13:16">
      <c r="M73" s="14"/>
      <c r="N73" s="14"/>
      <c r="O73" s="14"/>
      <c r="P73" s="14"/>
    </row>
    <row r="74" spans="13:16">
      <c r="M74" s="14"/>
      <c r="N74" s="14"/>
      <c r="O74" s="14"/>
      <c r="P74" s="14"/>
    </row>
    <row r="75" spans="13:16">
      <c r="M75" s="14"/>
      <c r="N75" s="14"/>
      <c r="O75" s="14"/>
      <c r="P75" s="14"/>
    </row>
    <row r="76" spans="13:16">
      <c r="M76" s="14"/>
      <c r="N76" s="14"/>
      <c r="O76" s="14"/>
      <c r="P76" s="14"/>
    </row>
    <row r="77" spans="13:16">
      <c r="M77" s="14"/>
      <c r="N77" s="14"/>
      <c r="O77" s="14"/>
      <c r="P77" s="14"/>
    </row>
    <row r="78" spans="13:16">
      <c r="M78" s="14"/>
      <c r="N78" s="14"/>
      <c r="O78" s="14"/>
      <c r="P78" s="14"/>
    </row>
    <row r="79" spans="13:16">
      <c r="M79" s="14"/>
      <c r="N79" s="14"/>
      <c r="O79" s="14"/>
      <c r="P79" s="14"/>
    </row>
    <row r="80" spans="13:16">
      <c r="M80" s="14"/>
      <c r="N80" s="14"/>
      <c r="O80" s="14"/>
      <c r="P80" s="14"/>
    </row>
    <row r="81" spans="13:16">
      <c r="M81" s="14"/>
      <c r="N81" s="14"/>
      <c r="O81" s="14"/>
      <c r="P81" s="14"/>
    </row>
    <row r="82" spans="13:16">
      <c r="M82" s="14"/>
      <c r="N82" s="14"/>
      <c r="O82" s="14"/>
      <c r="P82" s="14"/>
    </row>
    <row r="83" spans="13:16">
      <c r="M83" s="14"/>
      <c r="N83" s="14"/>
      <c r="O83" s="14"/>
      <c r="P83" s="14"/>
    </row>
    <row r="84" spans="13:16">
      <c r="M84" s="14"/>
      <c r="N84" s="14"/>
      <c r="O84" s="14"/>
      <c r="P84" s="14"/>
    </row>
    <row r="85" spans="13:16">
      <c r="M85" s="14"/>
      <c r="N85" s="14"/>
      <c r="O85" s="14"/>
      <c r="P85" s="14"/>
    </row>
    <row r="86" spans="13:16">
      <c r="M86" s="14"/>
      <c r="N86" s="14"/>
      <c r="O86" s="14"/>
      <c r="P86" s="14"/>
    </row>
    <row r="87" spans="13:16">
      <c r="M87" s="14"/>
      <c r="N87" s="14"/>
      <c r="O87" s="14"/>
      <c r="P87" s="14"/>
    </row>
    <row r="88" spans="13:16">
      <c r="M88" s="14"/>
      <c r="N88" s="14"/>
      <c r="O88" s="14"/>
      <c r="P88" s="14"/>
    </row>
    <row r="89" spans="13:16">
      <c r="M89" s="14"/>
      <c r="N89" s="14"/>
      <c r="O89" s="14"/>
      <c r="P89" s="14"/>
    </row>
    <row r="90" spans="13:16">
      <c r="M90" s="14"/>
      <c r="N90" s="14"/>
      <c r="O90" s="14"/>
      <c r="P90" s="14"/>
    </row>
    <row r="91" spans="13:16">
      <c r="M91" s="14"/>
      <c r="N91" s="14"/>
      <c r="O91" s="14"/>
      <c r="P91" s="14"/>
    </row>
    <row r="92" spans="13:16">
      <c r="M92" s="14"/>
      <c r="N92" s="14"/>
      <c r="O92" s="14"/>
      <c r="P92" s="14"/>
    </row>
    <row r="93" spans="13:16">
      <c r="M93" s="14"/>
      <c r="N93" s="14"/>
      <c r="O93" s="14"/>
      <c r="P93" s="14"/>
    </row>
    <row r="94" spans="13:16">
      <c r="M94" s="14"/>
      <c r="N94" s="14"/>
      <c r="O94" s="14"/>
      <c r="P94" s="14"/>
    </row>
    <row r="95" spans="13:16">
      <c r="M95" s="14"/>
      <c r="N95" s="14"/>
      <c r="O95" s="14"/>
      <c r="P95" s="14"/>
    </row>
    <row r="96" spans="13:16">
      <c r="M96" s="14"/>
      <c r="N96" s="14"/>
      <c r="O96" s="14"/>
      <c r="P96" s="14"/>
    </row>
    <row r="97" spans="13:16">
      <c r="M97" s="14"/>
      <c r="N97" s="14"/>
      <c r="O97" s="14"/>
      <c r="P97" s="14"/>
    </row>
    <row r="98" spans="13:16">
      <c r="M98" s="14"/>
      <c r="N98" s="14"/>
      <c r="O98" s="14"/>
      <c r="P98" s="14"/>
    </row>
    <row r="99" spans="13:16">
      <c r="M99" s="14"/>
      <c r="N99" s="14"/>
      <c r="O99" s="14"/>
      <c r="P99" s="14"/>
    </row>
    <row r="100" spans="13:16">
      <c r="M100" s="14"/>
      <c r="N100" s="14"/>
      <c r="O100" s="14"/>
      <c r="P100" s="14"/>
    </row>
    <row r="101" spans="13:16">
      <c r="M101" s="14"/>
      <c r="N101" s="14"/>
      <c r="O101" s="14"/>
      <c r="P101" s="14"/>
    </row>
    <row r="102" spans="13:16">
      <c r="M102" s="14"/>
      <c r="N102" s="14"/>
      <c r="O102" s="14"/>
      <c r="P102" s="14"/>
    </row>
    <row r="103" spans="13:16">
      <c r="M103" s="14"/>
      <c r="N103" s="14"/>
      <c r="O103" s="14"/>
      <c r="P103" s="14"/>
    </row>
    <row r="104" spans="13:16">
      <c r="M104" s="14"/>
      <c r="N104" s="14"/>
      <c r="O104" s="14"/>
      <c r="P104" s="14"/>
    </row>
    <row r="105" spans="13:16">
      <c r="M105" s="14"/>
      <c r="N105" s="14"/>
      <c r="O105" s="14"/>
      <c r="P105" s="14"/>
    </row>
    <row r="106" spans="13:16">
      <c r="M106" s="14"/>
      <c r="N106" s="14"/>
      <c r="O106" s="14"/>
      <c r="P106" s="14"/>
    </row>
    <row r="107" spans="13:16">
      <c r="M107" s="14"/>
      <c r="N107" s="14"/>
      <c r="O107" s="14"/>
      <c r="P107" s="14"/>
    </row>
    <row r="108" spans="13:16">
      <c r="M108" s="14"/>
      <c r="N108" s="14"/>
      <c r="O108" s="14"/>
      <c r="P108" s="14"/>
    </row>
    <row r="109" spans="13:16">
      <c r="M109" s="14"/>
      <c r="N109" s="14"/>
      <c r="O109" s="14"/>
      <c r="P109" s="14"/>
    </row>
    <row r="110" spans="13:16">
      <c r="M110" s="14"/>
      <c r="N110" s="14"/>
      <c r="O110" s="14"/>
      <c r="P110" s="14"/>
    </row>
    <row r="111" spans="13:16">
      <c r="M111" s="14"/>
      <c r="N111" s="14"/>
      <c r="O111" s="14"/>
      <c r="P111" s="14"/>
    </row>
    <row r="112" spans="13:16">
      <c r="M112" s="14"/>
      <c r="N112" s="14"/>
      <c r="O112" s="14"/>
      <c r="P112" s="14"/>
    </row>
    <row r="113" spans="13:16">
      <c r="M113" s="14"/>
      <c r="N113" s="14"/>
      <c r="O113" s="14"/>
      <c r="P113" s="14"/>
    </row>
    <row r="114" spans="13:16">
      <c r="M114" s="14"/>
      <c r="N114" s="14"/>
      <c r="O114" s="14"/>
      <c r="P114" s="14"/>
    </row>
    <row r="115" spans="13:16">
      <c r="M115" s="14"/>
      <c r="N115" s="14"/>
      <c r="O115" s="14"/>
      <c r="P115" s="14"/>
    </row>
    <row r="116" spans="13:16">
      <c r="M116" s="14"/>
      <c r="N116" s="14"/>
      <c r="O116" s="14"/>
      <c r="P116" s="14"/>
    </row>
    <row r="117" spans="13:16">
      <c r="M117" s="14"/>
      <c r="N117" s="14"/>
      <c r="O117" s="14"/>
      <c r="P117" s="14"/>
    </row>
    <row r="118" spans="13:16">
      <c r="M118" s="14"/>
      <c r="N118" s="14"/>
      <c r="O118" s="14"/>
      <c r="P118" s="14"/>
    </row>
    <row r="119" spans="13:16">
      <c r="M119" s="14"/>
      <c r="N119" s="14"/>
      <c r="O119" s="14"/>
      <c r="P119" s="14"/>
    </row>
    <row r="120" spans="13:16">
      <c r="M120" s="14"/>
      <c r="N120" s="14"/>
      <c r="O120" s="14"/>
      <c r="P120" s="14"/>
    </row>
    <row r="121" spans="13:16">
      <c r="M121" s="14"/>
      <c r="N121" s="14"/>
      <c r="O121" s="14"/>
      <c r="P121" s="14"/>
    </row>
    <row r="122" spans="13:16">
      <c r="M122" s="14"/>
      <c r="N122" s="14"/>
      <c r="O122" s="14"/>
      <c r="P122" s="14"/>
    </row>
    <row r="123" spans="13:16">
      <c r="M123" s="14"/>
      <c r="N123" s="14"/>
      <c r="O123" s="14"/>
      <c r="P123" s="14"/>
    </row>
    <row r="124" spans="13:16">
      <c r="M124" s="14"/>
      <c r="N124" s="14"/>
      <c r="O124" s="14"/>
      <c r="P124" s="14"/>
    </row>
    <row r="125" spans="13:16">
      <c r="M125" s="14"/>
      <c r="N125" s="14"/>
      <c r="O125" s="14"/>
      <c r="P125" s="14"/>
    </row>
    <row r="126" spans="13:16">
      <c r="M126" s="14"/>
      <c r="N126" s="14"/>
      <c r="O126" s="14"/>
      <c r="P126" s="14"/>
    </row>
    <row r="127" spans="13:16">
      <c r="M127" s="14"/>
      <c r="N127" s="14"/>
      <c r="O127" s="14"/>
      <c r="P127" s="14"/>
    </row>
    <row r="128" spans="13:16">
      <c r="M128" s="14"/>
      <c r="N128" s="14"/>
      <c r="O128" s="14"/>
      <c r="P128" s="14"/>
    </row>
    <row r="129" spans="13:16">
      <c r="M129" s="14"/>
      <c r="N129" s="14"/>
      <c r="O129" s="14"/>
      <c r="P129" s="14"/>
    </row>
    <row r="130" spans="13:16">
      <c r="M130" s="14"/>
      <c r="N130" s="14"/>
      <c r="O130" s="14"/>
      <c r="P130" s="14"/>
    </row>
    <row r="131" spans="13:16">
      <c r="M131" s="14"/>
      <c r="N131" s="14"/>
      <c r="O131" s="14"/>
      <c r="P131" s="14"/>
    </row>
    <row r="132" spans="13:16">
      <c r="M132" s="14"/>
      <c r="N132" s="14"/>
      <c r="O132" s="14"/>
      <c r="P132" s="14"/>
    </row>
    <row r="133" spans="13:16">
      <c r="M133" s="14"/>
      <c r="N133" s="14"/>
      <c r="O133" s="14"/>
      <c r="P133" s="14"/>
    </row>
    <row r="134" spans="13:16">
      <c r="M134" s="14"/>
      <c r="N134" s="14"/>
      <c r="O134" s="14"/>
      <c r="P134" s="14"/>
    </row>
    <row r="135" spans="13:16">
      <c r="M135" s="14"/>
      <c r="N135" s="14"/>
      <c r="O135" s="14"/>
      <c r="P135" s="14"/>
    </row>
    <row r="136" spans="13:16">
      <c r="M136" s="14"/>
      <c r="N136" s="14"/>
      <c r="O136" s="14"/>
      <c r="P136" s="14"/>
    </row>
    <row r="137" spans="13:16">
      <c r="M137" s="14"/>
      <c r="N137" s="14"/>
      <c r="O137" s="14"/>
      <c r="P137" s="14"/>
    </row>
    <row r="138" spans="13:16">
      <c r="M138" s="14"/>
      <c r="N138" s="14"/>
      <c r="O138" s="14"/>
      <c r="P138" s="14"/>
    </row>
    <row r="139" spans="13:16">
      <c r="M139" s="14"/>
      <c r="N139" s="14"/>
      <c r="O139" s="14"/>
      <c r="P139" s="14"/>
    </row>
    <row r="140" spans="13:16">
      <c r="M140" s="14"/>
      <c r="N140" s="14"/>
      <c r="O140" s="14"/>
      <c r="P140" s="14"/>
    </row>
    <row r="141" spans="13:16">
      <c r="M141" s="14"/>
      <c r="N141" s="14"/>
      <c r="O141" s="14"/>
      <c r="P141" s="14"/>
    </row>
    <row r="142" spans="13:16">
      <c r="M142" s="14"/>
      <c r="N142" s="14"/>
      <c r="O142" s="14"/>
      <c r="P142" s="14"/>
    </row>
    <row r="143" spans="13:16">
      <c r="M143" s="14"/>
      <c r="N143" s="14"/>
      <c r="O143" s="14"/>
      <c r="P143" s="14"/>
    </row>
    <row r="144" spans="13:16">
      <c r="M144" s="14"/>
      <c r="N144" s="14"/>
      <c r="O144" s="14"/>
      <c r="P144" s="14"/>
    </row>
    <row r="145" spans="13:16">
      <c r="M145" s="14"/>
      <c r="N145" s="14"/>
      <c r="O145" s="14"/>
      <c r="P145" s="14"/>
    </row>
    <row r="146" spans="13:16">
      <c r="M146" s="14"/>
      <c r="N146" s="14"/>
      <c r="O146" s="14"/>
      <c r="P146" s="14"/>
    </row>
    <row r="147" spans="13:16">
      <c r="M147" s="14"/>
      <c r="N147" s="14"/>
      <c r="O147" s="14"/>
      <c r="P147" s="14"/>
    </row>
    <row r="148" spans="13:16">
      <c r="M148" s="14"/>
      <c r="N148" s="14"/>
      <c r="O148" s="14"/>
      <c r="P148" s="14"/>
    </row>
    <row r="149" spans="13:16">
      <c r="M149" s="14"/>
      <c r="N149" s="14"/>
      <c r="O149" s="14"/>
      <c r="P149" s="14"/>
    </row>
    <row r="150" spans="13:16">
      <c r="M150" s="14"/>
      <c r="N150" s="14"/>
      <c r="O150" s="14"/>
      <c r="P150" s="14"/>
    </row>
    <row r="151" spans="13:16">
      <c r="M151" s="14"/>
      <c r="N151" s="14"/>
      <c r="O151" s="14"/>
      <c r="P151" s="14"/>
    </row>
    <row r="152" spans="13:16">
      <c r="M152" s="14"/>
      <c r="N152" s="14"/>
      <c r="O152" s="14"/>
      <c r="P152" s="14"/>
    </row>
    <row r="153" spans="13:16">
      <c r="M153" s="14"/>
      <c r="N153" s="14"/>
      <c r="O153" s="14"/>
      <c r="P153" s="14"/>
    </row>
    <row r="154" spans="13:16">
      <c r="M154" s="14"/>
      <c r="N154" s="14"/>
      <c r="O154" s="14"/>
      <c r="P154" s="14"/>
    </row>
    <row r="155" spans="13:16">
      <c r="M155" s="14"/>
      <c r="N155" s="14"/>
      <c r="O155" s="14"/>
      <c r="P155" s="14"/>
    </row>
    <row r="156" spans="13:16">
      <c r="M156" s="14"/>
      <c r="N156" s="14"/>
      <c r="O156" s="14"/>
      <c r="P156" s="14"/>
    </row>
    <row r="157" spans="13:16">
      <c r="M157" s="14"/>
      <c r="N157" s="14"/>
      <c r="O157" s="14"/>
      <c r="P157" s="14"/>
    </row>
    <row r="158" spans="13:16">
      <c r="M158" s="14"/>
      <c r="N158" s="14"/>
      <c r="O158" s="14"/>
      <c r="P158" s="14"/>
    </row>
    <row r="159" spans="13:16">
      <c r="M159" s="14"/>
      <c r="N159" s="14"/>
      <c r="O159" s="14"/>
      <c r="P159" s="14"/>
    </row>
    <row r="160" spans="13:16">
      <c r="M160" s="14"/>
      <c r="N160" s="14"/>
      <c r="O160" s="14"/>
      <c r="P160" s="14"/>
    </row>
    <row r="161" spans="13:16">
      <c r="M161" s="14"/>
      <c r="N161" s="14"/>
      <c r="O161" s="14"/>
      <c r="P161" s="14"/>
    </row>
    <row r="162" spans="13:16">
      <c r="M162" s="14"/>
      <c r="N162" s="14"/>
      <c r="O162" s="14"/>
      <c r="P162" s="14"/>
    </row>
    <row r="163" spans="13:16">
      <c r="M163" s="14"/>
      <c r="N163" s="14"/>
      <c r="O163" s="14"/>
      <c r="P163" s="14"/>
    </row>
    <row r="164" spans="13:16">
      <c r="M164" s="14"/>
      <c r="N164" s="14"/>
      <c r="O164" s="14"/>
      <c r="P164" s="14"/>
    </row>
    <row r="165" spans="13:16">
      <c r="M165" s="14"/>
      <c r="N165" s="14"/>
      <c r="O165" s="14"/>
      <c r="P165" s="14"/>
    </row>
    <row r="166" spans="13:16">
      <c r="M166" s="14"/>
      <c r="N166" s="14"/>
      <c r="O166" s="14"/>
      <c r="P166" s="14"/>
    </row>
    <row r="167" spans="13:16">
      <c r="M167" s="14"/>
      <c r="N167" s="14"/>
      <c r="O167" s="14"/>
      <c r="P167" s="14"/>
    </row>
    <row r="168" spans="13:16">
      <c r="M168" s="14"/>
      <c r="N168" s="14"/>
      <c r="O168" s="14"/>
      <c r="P168" s="14"/>
    </row>
    <row r="169" spans="13:16">
      <c r="M169" s="14"/>
      <c r="N169" s="14"/>
      <c r="O169" s="14"/>
      <c r="P169" s="14"/>
    </row>
    <row r="170" spans="13:16">
      <c r="M170" s="14"/>
      <c r="N170" s="14"/>
      <c r="O170" s="14"/>
      <c r="P170" s="14"/>
    </row>
    <row r="171" spans="13:16">
      <c r="M171" s="14"/>
      <c r="N171" s="14"/>
      <c r="O171" s="14"/>
      <c r="P171" s="14"/>
    </row>
    <row r="172" spans="13:16">
      <c r="M172" s="14"/>
      <c r="N172" s="14"/>
      <c r="O172" s="14"/>
      <c r="P172" s="14"/>
    </row>
    <row r="173" spans="13:16">
      <c r="M173" s="14"/>
      <c r="N173" s="14"/>
      <c r="O173" s="14"/>
      <c r="P173" s="14"/>
    </row>
    <row r="174" spans="13:16">
      <c r="M174" s="14"/>
      <c r="N174" s="14"/>
      <c r="O174" s="14"/>
      <c r="P174" s="14"/>
    </row>
    <row r="175" spans="13:16">
      <c r="M175" s="14"/>
      <c r="N175" s="14"/>
      <c r="O175" s="14"/>
      <c r="P175" s="14"/>
    </row>
    <row r="176" spans="13:16">
      <c r="M176" s="14"/>
      <c r="N176" s="14"/>
      <c r="O176" s="14"/>
      <c r="P176" s="14"/>
    </row>
    <row r="177" spans="13:16">
      <c r="M177" s="14"/>
      <c r="N177" s="14"/>
      <c r="O177" s="14"/>
      <c r="P177" s="14"/>
    </row>
    <row r="178" spans="13:16">
      <c r="M178" s="14"/>
      <c r="N178" s="14"/>
      <c r="O178" s="14"/>
      <c r="P178" s="14"/>
    </row>
    <row r="179" spans="13:16">
      <c r="M179" s="14"/>
      <c r="N179" s="14"/>
      <c r="O179" s="14"/>
      <c r="P179" s="14"/>
    </row>
    <row r="180" spans="13:16">
      <c r="M180" s="14"/>
      <c r="N180" s="14"/>
      <c r="O180" s="14"/>
      <c r="P180" s="14"/>
    </row>
    <row r="181" spans="13:16">
      <c r="M181" s="14"/>
      <c r="N181" s="14"/>
      <c r="O181" s="14"/>
      <c r="P181" s="14"/>
    </row>
    <row r="182" spans="13:16">
      <c r="M182" s="14"/>
      <c r="N182" s="14"/>
      <c r="O182" s="14"/>
      <c r="P182" s="14"/>
    </row>
    <row r="183" spans="13:16">
      <c r="M183" s="14"/>
      <c r="N183" s="14"/>
      <c r="O183" s="14"/>
      <c r="P183" s="14"/>
    </row>
    <row r="184" spans="13:16">
      <c r="M184" s="14"/>
      <c r="N184" s="14"/>
      <c r="O184" s="14"/>
      <c r="P184" s="14"/>
    </row>
    <row r="185" spans="13:16">
      <c r="M185" s="14"/>
      <c r="N185" s="14"/>
      <c r="O185" s="14"/>
      <c r="P185" s="14"/>
    </row>
    <row r="186" spans="13:16">
      <c r="M186" s="14"/>
      <c r="N186" s="14"/>
      <c r="O186" s="14"/>
      <c r="P186" s="14"/>
    </row>
    <row r="187" spans="13:16">
      <c r="M187" s="14"/>
      <c r="N187" s="14"/>
      <c r="O187" s="14"/>
      <c r="P187" s="14"/>
    </row>
    <row r="188" spans="13:16">
      <c r="M188" s="14"/>
      <c r="N188" s="14"/>
      <c r="O188" s="14"/>
      <c r="P188" s="14"/>
    </row>
    <row r="189" spans="13:16">
      <c r="M189" s="14"/>
      <c r="N189" s="14"/>
      <c r="O189" s="14"/>
      <c r="P189" s="14"/>
    </row>
    <row r="190" spans="13:16">
      <c r="M190" s="14"/>
      <c r="N190" s="14"/>
      <c r="O190" s="14"/>
      <c r="P190" s="14"/>
    </row>
    <row r="191" spans="13:16">
      <c r="M191" s="14"/>
      <c r="N191" s="14"/>
      <c r="O191" s="14"/>
      <c r="P191" s="14"/>
    </row>
    <row r="192" spans="13:16">
      <c r="M192" s="14"/>
      <c r="N192" s="14"/>
      <c r="O192" s="14"/>
      <c r="P192" s="14"/>
    </row>
    <row r="193" spans="13:16">
      <c r="M193" s="14"/>
      <c r="N193" s="14"/>
      <c r="O193" s="14"/>
      <c r="P193" s="14"/>
    </row>
    <row r="194" spans="13:16">
      <c r="M194" s="14"/>
      <c r="N194" s="14"/>
      <c r="O194" s="14"/>
      <c r="P194" s="14"/>
    </row>
    <row r="195" spans="13:16">
      <c r="M195" s="14"/>
      <c r="N195" s="14"/>
      <c r="O195" s="14"/>
      <c r="P195" s="14"/>
    </row>
    <row r="196" spans="13:16">
      <c r="M196" s="14"/>
      <c r="N196" s="14"/>
      <c r="O196" s="14"/>
      <c r="P196" s="14"/>
    </row>
    <row r="197" spans="13:16">
      <c r="M197" s="14"/>
      <c r="N197" s="14"/>
      <c r="O197" s="14"/>
      <c r="P197" s="14"/>
    </row>
    <row r="198" spans="13:16">
      <c r="M198" s="14"/>
      <c r="N198" s="14"/>
      <c r="O198" s="14"/>
      <c r="P198" s="14"/>
    </row>
    <row r="199" spans="13:16">
      <c r="M199" s="14"/>
      <c r="N199" s="14"/>
      <c r="O199" s="14"/>
      <c r="P199" s="14"/>
    </row>
    <row r="200" spans="13:16">
      <c r="M200" s="14"/>
      <c r="N200" s="14"/>
      <c r="O200" s="14"/>
      <c r="P200" s="14"/>
    </row>
    <row r="201" spans="13:16">
      <c r="M201" s="14"/>
      <c r="N201" s="14"/>
      <c r="O201" s="14"/>
      <c r="P201" s="14"/>
    </row>
  </sheetData>
  <mergeCells count="1">
    <mergeCell ref="A17:Q17"/>
  </mergeCells>
  <phoneticPr fontId="17" type="noConversion"/>
  <conditionalFormatting sqref="K15">
    <cfRule type="cellIs" dxfId="2512" priority="169" operator="equal">
      <formula>"-"</formula>
    </cfRule>
  </conditionalFormatting>
  <conditionalFormatting sqref="J15">
    <cfRule type="cellIs" dxfId="2511" priority="166" stopIfTrue="1" operator="equal">
      <formula>"-"</formula>
    </cfRule>
    <cfRule type="containsText" dxfId="2510" priority="167" stopIfTrue="1" operator="containsText" text="leer">
      <formula>NOT(ISERROR(SEARCH("leer",J15)))</formula>
    </cfRule>
  </conditionalFormatting>
  <conditionalFormatting sqref="I15">
    <cfRule type="cellIs" dxfId="2509" priority="158" stopIfTrue="1" operator="equal">
      <formula>"-"</formula>
    </cfRule>
    <cfRule type="containsText" dxfId="2508" priority="159" stopIfTrue="1" operator="containsText" text="leer">
      <formula>NOT(ISERROR(SEARCH("leer",I15)))</formula>
    </cfRule>
  </conditionalFormatting>
  <conditionalFormatting sqref="I15">
    <cfRule type="cellIs" dxfId="2507" priority="156" stopIfTrue="1" operator="equal">
      <formula>"-"</formula>
    </cfRule>
    <cfRule type="containsText" dxfId="2506" priority="157" stopIfTrue="1" operator="containsText" text="leer">
      <formula>NOT(ISERROR(SEARCH("leer",I15)))</formula>
    </cfRule>
  </conditionalFormatting>
  <conditionalFormatting sqref="I15">
    <cfRule type="cellIs" dxfId="2505" priority="154" stopIfTrue="1" operator="equal">
      <formula>"-"</formula>
    </cfRule>
    <cfRule type="containsText" dxfId="2504" priority="155" stopIfTrue="1" operator="containsText" text="leer">
      <formula>NOT(ISERROR(SEARCH("leer",I15)))</formula>
    </cfRule>
  </conditionalFormatting>
  <conditionalFormatting sqref="I15">
    <cfRule type="cellIs" dxfId="2503" priority="152" stopIfTrue="1" operator="equal">
      <formula>"-"</formula>
    </cfRule>
    <cfRule type="containsText" dxfId="2502" priority="153" stopIfTrue="1" operator="containsText" text="leer">
      <formula>NOT(ISERROR(SEARCH("leer",I15)))</formula>
    </cfRule>
  </conditionalFormatting>
  <conditionalFormatting sqref="I15">
    <cfRule type="cellIs" dxfId="2501" priority="150" stopIfTrue="1" operator="equal">
      <formula>"-"</formula>
    </cfRule>
    <cfRule type="containsText" dxfId="2500" priority="151" stopIfTrue="1" operator="containsText" text="leer">
      <formula>NOT(ISERROR(SEARCH("leer",I15)))</formula>
    </cfRule>
  </conditionalFormatting>
  <conditionalFormatting sqref="I15">
    <cfRule type="cellIs" dxfId="2499" priority="148" stopIfTrue="1" operator="equal">
      <formula>"-"</formula>
    </cfRule>
    <cfRule type="containsText" dxfId="2498" priority="149" stopIfTrue="1" operator="containsText" text="leer">
      <formula>NOT(ISERROR(SEARCH("leer",I15)))</formula>
    </cfRule>
  </conditionalFormatting>
  <conditionalFormatting sqref="I15">
    <cfRule type="cellIs" dxfId="2497" priority="146" stopIfTrue="1" operator="equal">
      <formula>"-"</formula>
    </cfRule>
    <cfRule type="containsText" dxfId="2496" priority="147" stopIfTrue="1" operator="containsText" text="leer">
      <formula>NOT(ISERROR(SEARCH("leer",I15)))</formula>
    </cfRule>
  </conditionalFormatting>
  <conditionalFormatting sqref="I15">
    <cfRule type="cellIs" dxfId="2495" priority="144" stopIfTrue="1" operator="equal">
      <formula>"-"</formula>
    </cfRule>
    <cfRule type="containsText" dxfId="2494" priority="145" stopIfTrue="1" operator="containsText" text="leer">
      <formula>NOT(ISERROR(SEARCH("leer",I15)))</formula>
    </cfRule>
  </conditionalFormatting>
  <conditionalFormatting sqref="I15">
    <cfRule type="cellIs" dxfId="2493" priority="142" stopIfTrue="1" operator="equal">
      <formula>"-"</formula>
    </cfRule>
    <cfRule type="containsText" dxfId="2492" priority="143" stopIfTrue="1" operator="containsText" text="leer">
      <formula>NOT(ISERROR(SEARCH("leer",I15)))</formula>
    </cfRule>
  </conditionalFormatting>
  <conditionalFormatting sqref="I15">
    <cfRule type="cellIs" dxfId="2491" priority="140" stopIfTrue="1" operator="equal">
      <formula>"-"</formula>
    </cfRule>
    <cfRule type="containsText" dxfId="2490" priority="141" stopIfTrue="1" operator="containsText" text="leer">
      <formula>NOT(ISERROR(SEARCH("leer",I15)))</formula>
    </cfRule>
  </conditionalFormatting>
  <conditionalFormatting sqref="I15">
    <cfRule type="cellIs" dxfId="2489" priority="138" stopIfTrue="1" operator="equal">
      <formula>"-"</formula>
    </cfRule>
    <cfRule type="containsText" dxfId="2488" priority="139" stopIfTrue="1" operator="containsText" text="leer">
      <formula>NOT(ISERROR(SEARCH("leer",I15)))</formula>
    </cfRule>
  </conditionalFormatting>
  <conditionalFormatting sqref="I15">
    <cfRule type="cellIs" dxfId="2487" priority="136" stopIfTrue="1" operator="equal">
      <formula>"-"</formula>
    </cfRule>
    <cfRule type="containsText" dxfId="2486" priority="137" stopIfTrue="1" operator="containsText" text="leer">
      <formula>NOT(ISERROR(SEARCH("leer",I15)))</formula>
    </cfRule>
  </conditionalFormatting>
  <conditionalFormatting sqref="G32:P32">
    <cfRule type="cellIs" dxfId="2485" priority="123" operator="equal">
      <formula>"-"</formula>
    </cfRule>
  </conditionalFormatting>
  <conditionalFormatting sqref="G31:P31">
    <cfRule type="cellIs" dxfId="2484" priority="121" stopIfTrue="1" operator="equal">
      <formula>"-"</formula>
    </cfRule>
    <cfRule type="containsText" dxfId="2483" priority="122" stopIfTrue="1" operator="containsText" text="leer">
      <formula>NOT(ISERROR(SEARCH("leer",G31)))</formula>
    </cfRule>
  </conditionalFormatting>
  <conditionalFormatting sqref="O33:O37">
    <cfRule type="cellIs" dxfId="2482" priority="120" operator="equal">
      <formula>"-"</formula>
    </cfRule>
  </conditionalFormatting>
  <conditionalFormatting sqref="O33:O37">
    <cfRule type="cellIs" dxfId="2481" priority="119" operator="equal">
      <formula>"-"</formula>
    </cfRule>
  </conditionalFormatting>
  <conditionalFormatting sqref="G30:P30">
    <cfRule type="cellIs" dxfId="2480" priority="117" stopIfTrue="1" operator="equal">
      <formula>"-"</formula>
    </cfRule>
    <cfRule type="containsText" dxfId="2479" priority="118" stopIfTrue="1" operator="containsText" text="leer">
      <formula>NOT(ISERROR(SEARCH("leer",G30)))</formula>
    </cfRule>
  </conditionalFormatting>
  <conditionalFormatting sqref="G30:P30">
    <cfRule type="cellIs" dxfId="2478" priority="115" stopIfTrue="1" operator="equal">
      <formula>"-"</formula>
    </cfRule>
    <cfRule type="containsText" dxfId="2477" priority="116" stopIfTrue="1" operator="containsText" text="leer">
      <formula>NOT(ISERROR(SEARCH("leer",G30)))</formula>
    </cfRule>
  </conditionalFormatting>
  <conditionalFormatting sqref="G30:P30">
    <cfRule type="cellIs" dxfId="2476" priority="113" stopIfTrue="1" operator="equal">
      <formula>"-"</formula>
    </cfRule>
    <cfRule type="containsText" dxfId="2475" priority="114" stopIfTrue="1" operator="containsText" text="leer">
      <formula>NOT(ISERROR(SEARCH("leer",G30)))</formula>
    </cfRule>
  </conditionalFormatting>
  <conditionalFormatting sqref="G30:P30">
    <cfRule type="cellIs" dxfId="2474" priority="111" stopIfTrue="1" operator="equal">
      <formula>"-"</formula>
    </cfRule>
    <cfRule type="containsText" dxfId="2473" priority="112" stopIfTrue="1" operator="containsText" text="leer">
      <formula>NOT(ISERROR(SEARCH("leer",G30)))</formula>
    </cfRule>
  </conditionalFormatting>
  <conditionalFormatting sqref="G30:P30">
    <cfRule type="cellIs" dxfId="2472" priority="109" stopIfTrue="1" operator="equal">
      <formula>"-"</formula>
    </cfRule>
    <cfRule type="containsText" dxfId="2471" priority="110" stopIfTrue="1" operator="containsText" text="leer">
      <formula>NOT(ISERROR(SEARCH("leer",G30)))</formula>
    </cfRule>
  </conditionalFormatting>
  <conditionalFormatting sqref="G30:P30">
    <cfRule type="cellIs" dxfId="2470" priority="107" stopIfTrue="1" operator="equal">
      <formula>"-"</formula>
    </cfRule>
    <cfRule type="containsText" dxfId="2469" priority="108" stopIfTrue="1" operator="containsText" text="leer">
      <formula>NOT(ISERROR(SEARCH("leer",G30)))</formula>
    </cfRule>
  </conditionalFormatting>
  <conditionalFormatting sqref="G30:P30">
    <cfRule type="cellIs" dxfId="2468" priority="105" stopIfTrue="1" operator="equal">
      <formula>"-"</formula>
    </cfRule>
    <cfRule type="containsText" dxfId="2467" priority="106" stopIfTrue="1" operator="containsText" text="leer">
      <formula>NOT(ISERROR(SEARCH("leer",G30)))</formula>
    </cfRule>
  </conditionalFormatting>
  <conditionalFormatting sqref="G30:P30">
    <cfRule type="cellIs" dxfId="2466" priority="103" stopIfTrue="1" operator="equal">
      <formula>"-"</formula>
    </cfRule>
    <cfRule type="containsText" dxfId="2465" priority="104" stopIfTrue="1" operator="containsText" text="leer">
      <formula>NOT(ISERROR(SEARCH("leer",G30)))</formula>
    </cfRule>
  </conditionalFormatting>
  <conditionalFormatting sqref="G30:P30">
    <cfRule type="cellIs" dxfId="2464" priority="101" stopIfTrue="1" operator="equal">
      <formula>"-"</formula>
    </cfRule>
    <cfRule type="containsText" dxfId="2463" priority="102" stopIfTrue="1" operator="containsText" text="leer">
      <formula>NOT(ISERROR(SEARCH("leer",G30)))</formula>
    </cfRule>
  </conditionalFormatting>
  <conditionalFormatting sqref="G30:P30">
    <cfRule type="cellIs" dxfId="2462" priority="99" stopIfTrue="1" operator="equal">
      <formula>"-"</formula>
    </cfRule>
    <cfRule type="containsText" dxfId="2461" priority="100" stopIfTrue="1" operator="containsText" text="leer">
      <formula>NOT(ISERROR(SEARCH("leer",G30)))</formula>
    </cfRule>
  </conditionalFormatting>
  <conditionalFormatting sqref="G30:P30">
    <cfRule type="cellIs" dxfId="2460" priority="97" stopIfTrue="1" operator="equal">
      <formula>"-"</formula>
    </cfRule>
    <cfRule type="containsText" dxfId="2459" priority="98" stopIfTrue="1" operator="containsText" text="leer">
      <formula>NOT(ISERROR(SEARCH("leer",G30)))</formula>
    </cfRule>
  </conditionalFormatting>
  <conditionalFormatting sqref="G30:P30">
    <cfRule type="cellIs" dxfId="2458" priority="95" stopIfTrue="1" operator="equal">
      <formula>"-"</formula>
    </cfRule>
    <cfRule type="containsText" dxfId="2457" priority="96" stopIfTrue="1" operator="containsText" text="leer">
      <formula>NOT(ISERROR(SEARCH("leer",G30)))</formula>
    </cfRule>
  </conditionalFormatting>
  <conditionalFormatting sqref="G29:P29">
    <cfRule type="cellIs" dxfId="2456" priority="93" stopIfTrue="1" operator="equal">
      <formula>"-"</formula>
    </cfRule>
    <cfRule type="containsText" dxfId="2455" priority="94" stopIfTrue="1" operator="containsText" text="leer">
      <formula>NOT(ISERROR(SEARCH("leer",G29)))</formula>
    </cfRule>
  </conditionalFormatting>
  <conditionalFormatting sqref="G29:P29">
    <cfRule type="cellIs" dxfId="2454" priority="92" stopIfTrue="1" operator="equal">
      <formula>"-"</formula>
    </cfRule>
  </conditionalFormatting>
  <conditionalFormatting sqref="G29:P29">
    <cfRule type="cellIs" dxfId="2453" priority="90" stopIfTrue="1" operator="equal">
      <formula>"-"</formula>
    </cfRule>
    <cfRule type="containsText" dxfId="2452" priority="91" stopIfTrue="1" operator="containsText" text="leer">
      <formula>NOT(ISERROR(SEARCH("leer",G29)))</formula>
    </cfRule>
  </conditionalFormatting>
  <conditionalFormatting sqref="G29:P29">
    <cfRule type="cellIs" dxfId="2451" priority="89" stopIfTrue="1" operator="equal">
      <formula>"-"</formula>
    </cfRule>
  </conditionalFormatting>
  <conditionalFormatting sqref="G29:P29">
    <cfRule type="cellIs" dxfId="2450" priority="87" stopIfTrue="1" operator="equal">
      <formula>"-"</formula>
    </cfRule>
    <cfRule type="containsText" dxfId="2449" priority="88" stopIfTrue="1" operator="containsText" text="leer">
      <formula>NOT(ISERROR(SEARCH("leer",G29)))</formula>
    </cfRule>
  </conditionalFormatting>
  <conditionalFormatting sqref="G29:P29">
    <cfRule type="cellIs" dxfId="2448" priority="86" stopIfTrue="1" operator="equal">
      <formula>"-"</formula>
    </cfRule>
  </conditionalFormatting>
  <conditionalFormatting sqref="G29:P29">
    <cfRule type="cellIs" dxfId="2447" priority="84" stopIfTrue="1" operator="equal">
      <formula>"-"</formula>
    </cfRule>
    <cfRule type="containsText" dxfId="2446" priority="85" stopIfTrue="1" operator="containsText" text="leer">
      <formula>NOT(ISERROR(SEARCH("leer",G29)))</formula>
    </cfRule>
  </conditionalFormatting>
  <conditionalFormatting sqref="G29:P29">
    <cfRule type="cellIs" dxfId="2445" priority="83" stopIfTrue="1" operator="equal">
      <formula>"-"</formula>
    </cfRule>
  </conditionalFormatting>
  <conditionalFormatting sqref="K5:K14">
    <cfRule type="cellIs" dxfId="2444" priority="41" operator="equal">
      <formula>"-"</formula>
    </cfRule>
  </conditionalFormatting>
  <conditionalFormatting sqref="J5:J14">
    <cfRule type="cellIs" dxfId="2443" priority="39" stopIfTrue="1" operator="equal">
      <formula>"-"</formula>
    </cfRule>
    <cfRule type="containsText" dxfId="2442" priority="40" stopIfTrue="1" operator="containsText" text="leer">
      <formula>NOT(ISERROR(SEARCH("leer",J5)))</formula>
    </cfRule>
  </conditionalFormatting>
  <conditionalFormatting sqref="L13:P13">
    <cfRule type="cellIs" dxfId="2441" priority="38" operator="equal">
      <formula>"-"</formula>
    </cfRule>
  </conditionalFormatting>
  <conditionalFormatting sqref="L13:P13">
    <cfRule type="cellIs" dxfId="2440" priority="37" operator="equal">
      <formula>"-"</formula>
    </cfRule>
  </conditionalFormatting>
  <conditionalFormatting sqref="I5:I14">
    <cfRule type="cellIs" dxfId="2439" priority="35" stopIfTrue="1" operator="equal">
      <formula>"-"</formula>
    </cfRule>
    <cfRule type="containsText" dxfId="2438" priority="36" stopIfTrue="1" operator="containsText" text="leer">
      <formula>NOT(ISERROR(SEARCH("leer",I5)))</formula>
    </cfRule>
  </conditionalFormatting>
  <conditionalFormatting sqref="I5:I14">
    <cfRule type="cellIs" dxfId="2437" priority="33" stopIfTrue="1" operator="equal">
      <formula>"-"</formula>
    </cfRule>
    <cfRule type="containsText" dxfId="2436" priority="34" stopIfTrue="1" operator="containsText" text="leer">
      <formula>NOT(ISERROR(SEARCH("leer",I5)))</formula>
    </cfRule>
  </conditionalFormatting>
  <conditionalFormatting sqref="I5:I14">
    <cfRule type="cellIs" dxfId="2435" priority="31" stopIfTrue="1" operator="equal">
      <formula>"-"</formula>
    </cfRule>
    <cfRule type="containsText" dxfId="2434" priority="32" stopIfTrue="1" operator="containsText" text="leer">
      <formula>NOT(ISERROR(SEARCH("leer",I5)))</formula>
    </cfRule>
  </conditionalFormatting>
  <conditionalFormatting sqref="I5:I14">
    <cfRule type="cellIs" dxfId="2433" priority="29" stopIfTrue="1" operator="equal">
      <formula>"-"</formula>
    </cfRule>
    <cfRule type="containsText" dxfId="2432" priority="30" stopIfTrue="1" operator="containsText" text="leer">
      <formula>NOT(ISERROR(SEARCH("leer",I5)))</formula>
    </cfRule>
  </conditionalFormatting>
  <conditionalFormatting sqref="I5:I14">
    <cfRule type="cellIs" dxfId="2431" priority="27" stopIfTrue="1" operator="equal">
      <formula>"-"</formula>
    </cfRule>
    <cfRule type="containsText" dxfId="2430" priority="28" stopIfTrue="1" operator="containsText" text="leer">
      <formula>NOT(ISERROR(SEARCH("leer",I5)))</formula>
    </cfRule>
  </conditionalFormatting>
  <conditionalFormatting sqref="I5:I14">
    <cfRule type="cellIs" dxfId="2429" priority="25" stopIfTrue="1" operator="equal">
      <formula>"-"</formula>
    </cfRule>
    <cfRule type="containsText" dxfId="2428" priority="26" stopIfTrue="1" operator="containsText" text="leer">
      <formula>NOT(ISERROR(SEARCH("leer",I5)))</formula>
    </cfRule>
  </conditionalFormatting>
  <conditionalFormatting sqref="I5:I14">
    <cfRule type="cellIs" dxfId="2427" priority="23" stopIfTrue="1" operator="equal">
      <formula>"-"</formula>
    </cfRule>
    <cfRule type="containsText" dxfId="2426" priority="24" stopIfTrue="1" operator="containsText" text="leer">
      <formula>NOT(ISERROR(SEARCH("leer",I5)))</formula>
    </cfRule>
  </conditionalFormatting>
  <conditionalFormatting sqref="I5:I14">
    <cfRule type="cellIs" dxfId="2425" priority="21" stopIfTrue="1" operator="equal">
      <formula>"-"</formula>
    </cfRule>
    <cfRule type="containsText" dxfId="2424" priority="22" stopIfTrue="1" operator="containsText" text="leer">
      <formula>NOT(ISERROR(SEARCH("leer",I5)))</formula>
    </cfRule>
  </conditionalFormatting>
  <conditionalFormatting sqref="I5:I14">
    <cfRule type="cellIs" dxfId="2423" priority="19" stopIfTrue="1" operator="equal">
      <formula>"-"</formula>
    </cfRule>
    <cfRule type="containsText" dxfId="2422" priority="20" stopIfTrue="1" operator="containsText" text="leer">
      <formula>NOT(ISERROR(SEARCH("leer",I5)))</formula>
    </cfRule>
  </conditionalFormatting>
  <conditionalFormatting sqref="I5:I14">
    <cfRule type="cellIs" dxfId="2421" priority="17" stopIfTrue="1" operator="equal">
      <formula>"-"</formula>
    </cfRule>
    <cfRule type="containsText" dxfId="2420" priority="18" stopIfTrue="1" operator="containsText" text="leer">
      <formula>NOT(ISERROR(SEARCH("leer",I5)))</formula>
    </cfRule>
  </conditionalFormatting>
  <conditionalFormatting sqref="I5:I14">
    <cfRule type="cellIs" dxfId="2419" priority="15" stopIfTrue="1" operator="equal">
      <formula>"-"</formula>
    </cfRule>
    <cfRule type="containsText" dxfId="2418" priority="16" stopIfTrue="1" operator="containsText" text="leer">
      <formula>NOT(ISERROR(SEARCH("leer",I5)))</formula>
    </cfRule>
  </conditionalFormatting>
  <conditionalFormatting sqref="I5:I14">
    <cfRule type="cellIs" dxfId="2417" priority="13" stopIfTrue="1" operator="equal">
      <formula>"-"</formula>
    </cfRule>
    <cfRule type="containsText" dxfId="2416" priority="14" stopIfTrue="1" operator="containsText" text="leer">
      <formula>NOT(ISERROR(SEARCH("leer",I5)))</formula>
    </cfRule>
  </conditionalFormatting>
  <conditionalFormatting sqref="H5:H14">
    <cfRule type="cellIs" dxfId="2415" priority="11" stopIfTrue="1" operator="equal">
      <formula>"-"</formula>
    </cfRule>
    <cfRule type="containsText" dxfId="2414" priority="12" stopIfTrue="1" operator="containsText" text="leer">
      <formula>NOT(ISERROR(SEARCH("leer",H5)))</formula>
    </cfRule>
  </conditionalFormatting>
  <conditionalFormatting sqref="H5:H14">
    <cfRule type="cellIs" dxfId="2413" priority="10" stopIfTrue="1" operator="equal">
      <formula>"-"</formula>
    </cfRule>
  </conditionalFormatting>
  <conditionalFormatting sqref="H5:H14">
    <cfRule type="cellIs" dxfId="2412" priority="8" stopIfTrue="1" operator="equal">
      <formula>"-"</formula>
    </cfRule>
    <cfRule type="containsText" dxfId="2411" priority="9" stopIfTrue="1" operator="containsText" text="leer">
      <formula>NOT(ISERROR(SEARCH("leer",H5)))</formula>
    </cfRule>
  </conditionalFormatting>
  <conditionalFormatting sqref="H5:H14">
    <cfRule type="cellIs" dxfId="2410" priority="7" stopIfTrue="1" operator="equal">
      <formula>"-"</formula>
    </cfRule>
  </conditionalFormatting>
  <conditionalFormatting sqref="H5:H14">
    <cfRule type="cellIs" dxfId="2409" priority="5" stopIfTrue="1" operator="equal">
      <formula>"-"</formula>
    </cfRule>
    <cfRule type="containsText" dxfId="2408" priority="6" stopIfTrue="1" operator="containsText" text="leer">
      <formula>NOT(ISERROR(SEARCH("leer",H5)))</formula>
    </cfRule>
  </conditionalFormatting>
  <conditionalFormatting sqref="H5:H14">
    <cfRule type="cellIs" dxfId="2407" priority="4" stopIfTrue="1" operator="equal">
      <formula>"-"</formula>
    </cfRule>
  </conditionalFormatting>
  <conditionalFormatting sqref="H5:H14">
    <cfRule type="cellIs" dxfId="2406" priority="2" stopIfTrue="1" operator="equal">
      <formula>"-"</formula>
    </cfRule>
    <cfRule type="containsText" dxfId="2405" priority="3" stopIfTrue="1" operator="containsText" text="leer">
      <formula>NOT(ISERROR(SEARCH("leer",H5)))</formula>
    </cfRule>
  </conditionalFormatting>
  <conditionalFormatting sqref="H5:H14">
    <cfRule type="cellIs" dxfId="2404"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33"/>
  <sheetViews>
    <sheetView showRuler="0" zoomScaleNormal="100" workbookViewId="0"/>
  </sheetViews>
  <sheetFormatPr baseColWidth="10" defaultColWidth="11.42578125" defaultRowHeight="12.75"/>
  <cols>
    <col min="1" max="1" width="21.85546875" style="5" customWidth="1"/>
    <col min="2" max="2" width="34.140625" style="5" bestFit="1" customWidth="1"/>
    <col min="3" max="3" width="11.42578125" style="5"/>
    <col min="4" max="5" width="12.28515625" style="8" customWidth="1"/>
    <col min="6" max="8" width="11.42578125" style="8" customWidth="1"/>
    <col min="9" max="16384" width="11.42578125" style="5"/>
  </cols>
  <sheetData>
    <row r="1" spans="1:17">
      <c r="A1" s="90" t="s">
        <v>1320</v>
      </c>
      <c r="D1" s="5"/>
      <c r="E1" s="5"/>
      <c r="F1" s="5"/>
      <c r="G1" s="5"/>
      <c r="H1" s="5"/>
    </row>
    <row r="2" spans="1:17">
      <c r="A2" s="90"/>
      <c r="D2" s="5"/>
      <c r="E2" s="5"/>
      <c r="F2" s="5"/>
      <c r="G2" s="5"/>
      <c r="H2" s="5"/>
    </row>
    <row r="3" spans="1:17">
      <c r="A3" s="4" t="s">
        <v>1321</v>
      </c>
      <c r="B3" s="4"/>
      <c r="C3" s="5" t="s">
        <v>1322</v>
      </c>
      <c r="D3" s="5" t="s">
        <v>1323</v>
      </c>
      <c r="E3" s="4">
        <v>2004</v>
      </c>
      <c r="F3" s="4">
        <v>2005</v>
      </c>
      <c r="G3" s="4">
        <v>2006</v>
      </c>
      <c r="H3" s="4">
        <v>2007</v>
      </c>
      <c r="I3" s="22">
        <v>2008</v>
      </c>
      <c r="J3" s="22">
        <v>2009</v>
      </c>
      <c r="K3" s="22">
        <v>2010</v>
      </c>
      <c r="L3" s="22">
        <v>2011</v>
      </c>
      <c r="M3" s="22">
        <v>2012</v>
      </c>
      <c r="N3" s="22">
        <v>2013</v>
      </c>
      <c r="O3" s="4">
        <v>2014</v>
      </c>
      <c r="P3" s="4">
        <v>2015</v>
      </c>
      <c r="Q3" s="352">
        <v>2016</v>
      </c>
    </row>
    <row r="4" spans="1:17">
      <c r="E4" s="5"/>
      <c r="F4" s="5"/>
      <c r="G4" s="5"/>
      <c r="H4" s="5"/>
      <c r="M4" s="8"/>
      <c r="N4" s="8"/>
      <c r="O4" s="8"/>
      <c r="P4" s="8"/>
      <c r="Q4" s="351"/>
    </row>
    <row r="5" spans="1:17">
      <c r="A5" s="4" t="s">
        <v>1324</v>
      </c>
      <c r="E5" s="5"/>
      <c r="F5" s="5"/>
      <c r="G5" s="5"/>
      <c r="H5" s="5"/>
      <c r="M5" s="8"/>
      <c r="N5" s="8"/>
      <c r="O5" s="8"/>
      <c r="P5" s="8"/>
      <c r="Q5" s="351"/>
    </row>
    <row r="6" spans="1:17">
      <c r="A6" s="5" t="s">
        <v>1325</v>
      </c>
      <c r="B6" s="14" t="s">
        <v>1326</v>
      </c>
      <c r="C6" s="17">
        <v>1</v>
      </c>
      <c r="D6" s="8" t="s">
        <v>1327</v>
      </c>
      <c r="E6" s="67">
        <v>0.8</v>
      </c>
      <c r="F6" s="87">
        <v>0.75853436192007206</v>
      </c>
      <c r="G6" s="87">
        <v>0.72263723862857954</v>
      </c>
      <c r="H6" s="67">
        <v>0.7</v>
      </c>
      <c r="I6" s="67">
        <v>0.7</v>
      </c>
      <c r="J6" s="67">
        <v>0.6</v>
      </c>
      <c r="K6" s="87">
        <v>0.6</v>
      </c>
      <c r="L6" s="67">
        <v>0.7</v>
      </c>
      <c r="M6" s="185">
        <v>0.7</v>
      </c>
      <c r="N6" s="234">
        <v>0.7414526622821811</v>
      </c>
      <c r="O6" s="37">
        <v>0.6</v>
      </c>
      <c r="P6" s="25">
        <v>0.65583945381193698</v>
      </c>
      <c r="Q6" s="354">
        <v>0.6</v>
      </c>
    </row>
    <row r="7" spans="1:17">
      <c r="A7" s="27" t="s">
        <v>1328</v>
      </c>
      <c r="B7" s="14" t="s">
        <v>1329</v>
      </c>
      <c r="C7" s="17">
        <v>1</v>
      </c>
      <c r="D7" s="8" t="s">
        <v>1330</v>
      </c>
      <c r="E7" s="67">
        <v>12.2</v>
      </c>
      <c r="F7" s="87">
        <v>11.456261211366733</v>
      </c>
      <c r="G7" s="87">
        <v>10.947345763682705</v>
      </c>
      <c r="H7" s="67">
        <v>10.8</v>
      </c>
      <c r="I7" s="87">
        <v>11</v>
      </c>
      <c r="J7" s="67">
        <v>11.4</v>
      </c>
      <c r="K7" s="87">
        <v>11</v>
      </c>
      <c r="L7" s="67">
        <v>11.3</v>
      </c>
      <c r="M7" s="185">
        <v>12.8</v>
      </c>
      <c r="N7" s="25">
        <v>12.746129869178008</v>
      </c>
      <c r="O7" s="37">
        <v>11.7</v>
      </c>
      <c r="P7" s="25">
        <v>11.784593634702301</v>
      </c>
      <c r="Q7" s="354">
        <v>11.8</v>
      </c>
    </row>
    <row r="8" spans="1:17">
      <c r="A8" s="27" t="s">
        <v>1331</v>
      </c>
      <c r="B8" s="14" t="s">
        <v>1332</v>
      </c>
      <c r="C8" s="17">
        <v>1</v>
      </c>
      <c r="D8" s="8" t="s">
        <v>1333</v>
      </c>
      <c r="E8" s="67">
        <v>29.8</v>
      </c>
      <c r="F8" s="87">
        <v>28.273228971641984</v>
      </c>
      <c r="G8" s="87">
        <v>26.617106492079223</v>
      </c>
      <c r="H8" s="67">
        <v>25.5</v>
      </c>
      <c r="I8" s="67">
        <v>24.3</v>
      </c>
      <c r="J8" s="87">
        <v>23</v>
      </c>
      <c r="K8" s="87">
        <v>21.7</v>
      </c>
      <c r="L8" s="67">
        <v>20.3</v>
      </c>
      <c r="M8" s="185">
        <v>18.600000000000001</v>
      </c>
      <c r="N8" s="25">
        <v>18.596085994914251</v>
      </c>
      <c r="O8" s="37">
        <v>17.7</v>
      </c>
      <c r="P8" s="25">
        <v>17.344919140719298</v>
      </c>
      <c r="Q8" s="354">
        <v>17.2</v>
      </c>
    </row>
    <row r="9" spans="1:17">
      <c r="A9" s="27" t="s">
        <v>1334</v>
      </c>
      <c r="B9" s="14" t="s">
        <v>1335</v>
      </c>
      <c r="C9" s="17">
        <v>1</v>
      </c>
      <c r="D9" s="8" t="s">
        <v>1336</v>
      </c>
      <c r="E9" s="67">
        <v>30.9</v>
      </c>
      <c r="F9" s="87">
        <v>31.863644294578354</v>
      </c>
      <c r="G9" s="87">
        <v>32.641711619999484</v>
      </c>
      <c r="H9" s="67">
        <v>33.200000000000003</v>
      </c>
      <c r="I9" s="67">
        <v>33.200000000000003</v>
      </c>
      <c r="J9" s="67">
        <v>33.4</v>
      </c>
      <c r="K9" s="87">
        <v>33.6</v>
      </c>
      <c r="L9" s="67">
        <v>33.6</v>
      </c>
      <c r="M9" s="185">
        <v>33.299999999999997</v>
      </c>
      <c r="N9" s="25">
        <v>33.341698738199248</v>
      </c>
      <c r="O9" s="37">
        <v>31.9</v>
      </c>
      <c r="P9" s="25">
        <v>30.374297438019401</v>
      </c>
      <c r="Q9" s="396">
        <v>29</v>
      </c>
    </row>
    <row r="10" spans="1:17">
      <c r="A10" s="27" t="s">
        <v>1337</v>
      </c>
      <c r="B10" s="14" t="s">
        <v>1338</v>
      </c>
      <c r="C10" s="17">
        <v>1</v>
      </c>
      <c r="D10" s="8" t="s">
        <v>1339</v>
      </c>
      <c r="E10" s="67">
        <v>22.8</v>
      </c>
      <c r="F10" s="87">
        <v>23.920360332101513</v>
      </c>
      <c r="G10" s="87">
        <v>24.948244699802391</v>
      </c>
      <c r="H10" s="67">
        <v>26.1</v>
      </c>
      <c r="I10" s="67">
        <v>26.5</v>
      </c>
      <c r="J10" s="67">
        <v>26.7</v>
      </c>
      <c r="K10" s="87">
        <v>26.5</v>
      </c>
      <c r="L10" s="67">
        <v>26.9</v>
      </c>
      <c r="M10" s="185">
        <v>28.4</v>
      </c>
      <c r="N10" s="25">
        <v>28.424184389991645</v>
      </c>
      <c r="O10" s="37">
        <v>29.9</v>
      </c>
      <c r="P10" s="25">
        <v>30.6625633598841</v>
      </c>
      <c r="Q10" s="354">
        <v>31.4</v>
      </c>
    </row>
    <row r="11" spans="1:17">
      <c r="A11" s="5" t="s">
        <v>1340</v>
      </c>
      <c r="B11" s="14" t="s">
        <v>1341</v>
      </c>
      <c r="C11" s="17">
        <v>1</v>
      </c>
      <c r="D11" s="8" t="s">
        <v>1342</v>
      </c>
      <c r="E11" s="67">
        <v>3.5</v>
      </c>
      <c r="F11" s="87">
        <v>3.7279727888489176</v>
      </c>
      <c r="G11" s="87">
        <v>4.1229521775503466</v>
      </c>
      <c r="H11" s="67">
        <v>3.7</v>
      </c>
      <c r="I11" s="67">
        <v>4.3</v>
      </c>
      <c r="J11" s="67">
        <v>4.9000000000000004</v>
      </c>
      <c r="K11" s="87">
        <v>6.6</v>
      </c>
      <c r="L11" s="67">
        <v>7.2</v>
      </c>
      <c r="M11" s="185">
        <v>6.2</v>
      </c>
      <c r="N11" s="25">
        <v>6.1504483454346666</v>
      </c>
      <c r="O11" s="37">
        <v>8.3000000000000007</v>
      </c>
      <c r="P11" s="25">
        <v>9.1777869728630108</v>
      </c>
      <c r="Q11" s="396">
        <v>10</v>
      </c>
    </row>
    <row r="12" spans="1:17">
      <c r="A12" s="5" t="s">
        <v>1343</v>
      </c>
      <c r="B12" s="14" t="s">
        <v>1344</v>
      </c>
      <c r="C12" s="17">
        <v>1</v>
      </c>
      <c r="D12" s="8" t="s">
        <v>1345</v>
      </c>
      <c r="E12" s="67">
        <v>41.9</v>
      </c>
      <c r="F12" s="87">
        <v>42.3</v>
      </c>
      <c r="G12" s="87">
        <v>42.7</v>
      </c>
      <c r="H12" s="67">
        <v>42.9</v>
      </c>
      <c r="I12" s="67">
        <v>43.2</v>
      </c>
      <c r="J12" s="67">
        <v>43.4</v>
      </c>
      <c r="K12" s="87">
        <v>44.2</v>
      </c>
      <c r="L12" s="67">
        <v>44.4</v>
      </c>
      <c r="M12" s="185">
        <v>44.7</v>
      </c>
      <c r="N12" s="8">
        <v>44.8</v>
      </c>
      <c r="O12" s="37">
        <v>45.1</v>
      </c>
      <c r="P12" s="8">
        <v>45.3</v>
      </c>
      <c r="Q12" s="354">
        <v>45.6</v>
      </c>
    </row>
    <row r="13" spans="1:17">
      <c r="C13" s="8"/>
      <c r="I13" s="8"/>
      <c r="J13" s="8"/>
      <c r="K13" s="8"/>
      <c r="L13" s="8"/>
      <c r="M13" s="8"/>
      <c r="N13" s="8"/>
      <c r="O13" s="8"/>
      <c r="P13" s="8"/>
    </row>
    <row r="14" spans="1:17">
      <c r="A14" s="152"/>
      <c r="C14" s="8"/>
      <c r="I14" s="8"/>
      <c r="J14" s="8"/>
      <c r="K14" s="8"/>
      <c r="L14" s="8"/>
      <c r="M14" s="8"/>
      <c r="N14" s="8"/>
      <c r="O14" s="8"/>
      <c r="P14" s="8"/>
    </row>
    <row r="15" spans="1:17" ht="25.5" customHeight="1">
      <c r="A15" s="471" t="s">
        <v>1346</v>
      </c>
      <c r="B15" s="471"/>
      <c r="C15" s="471"/>
      <c r="D15" s="471"/>
      <c r="E15" s="471"/>
      <c r="F15" s="471"/>
      <c r="G15" s="471"/>
      <c r="H15" s="471"/>
      <c r="I15" s="471"/>
      <c r="J15" s="471"/>
      <c r="K15" s="471"/>
      <c r="L15" s="471"/>
      <c r="M15" s="471"/>
      <c r="N15" s="471"/>
      <c r="O15" s="471"/>
      <c r="P15" s="471"/>
      <c r="Q15" s="471"/>
    </row>
    <row r="22" spans="5:14">
      <c r="E22" s="4"/>
      <c r="F22" s="5"/>
      <c r="G22" s="5"/>
      <c r="H22" s="17"/>
      <c r="I22" s="17"/>
      <c r="J22" s="17"/>
      <c r="K22" s="17"/>
      <c r="L22" s="17"/>
      <c r="M22" s="17"/>
      <c r="N22" s="17"/>
    </row>
    <row r="23" spans="5:14">
      <c r="E23" s="4"/>
      <c r="F23" s="5"/>
      <c r="G23" s="5"/>
      <c r="H23" s="40"/>
      <c r="I23" s="40"/>
      <c r="J23" s="40"/>
      <c r="K23" s="40"/>
      <c r="L23" s="40"/>
      <c r="M23" s="40"/>
      <c r="N23" s="40"/>
    </row>
    <row r="24" spans="5:14">
      <c r="E24" s="4"/>
      <c r="F24" s="5"/>
      <c r="G24" s="5"/>
      <c r="H24" s="40"/>
      <c r="I24" s="40"/>
      <c r="J24" s="40"/>
      <c r="K24" s="40"/>
      <c r="L24" s="40"/>
      <c r="M24" s="40"/>
      <c r="N24" s="40"/>
    </row>
    <row r="25" spans="5:14">
      <c r="E25" s="4"/>
      <c r="F25" s="5"/>
      <c r="G25" s="5"/>
      <c r="H25" s="17"/>
      <c r="I25" s="17"/>
      <c r="J25" s="17"/>
      <c r="K25" s="17"/>
      <c r="L25" s="17"/>
      <c r="M25" s="17"/>
      <c r="N25" s="17"/>
    </row>
    <row r="26" spans="5:14">
      <c r="E26" s="22"/>
      <c r="F26" s="5"/>
      <c r="G26" s="5"/>
      <c r="H26" s="17"/>
      <c r="I26" s="40"/>
      <c r="J26" s="17"/>
      <c r="K26" s="17"/>
      <c r="L26" s="17"/>
      <c r="M26" s="17"/>
      <c r="N26" s="17"/>
    </row>
    <row r="27" spans="5:14">
      <c r="E27" s="22"/>
      <c r="F27" s="5"/>
      <c r="G27" s="5"/>
      <c r="H27" s="147"/>
      <c r="I27" s="147"/>
      <c r="J27" s="149"/>
      <c r="K27" s="147"/>
      <c r="L27" s="147"/>
      <c r="M27" s="147"/>
      <c r="N27" s="147"/>
    </row>
    <row r="28" spans="5:14">
      <c r="E28" s="22"/>
      <c r="F28" s="5"/>
      <c r="G28" s="5"/>
      <c r="H28" s="87"/>
      <c r="I28" s="87"/>
      <c r="J28" s="87"/>
      <c r="K28" s="87"/>
      <c r="L28" s="87"/>
      <c r="M28" s="87"/>
      <c r="N28" s="87"/>
    </row>
    <row r="29" spans="5:14">
      <c r="E29" s="22"/>
      <c r="F29" s="5"/>
      <c r="G29" s="5"/>
      <c r="H29" s="67"/>
      <c r="I29" s="67"/>
      <c r="J29" s="67"/>
      <c r="K29" s="67"/>
      <c r="L29" s="67"/>
      <c r="M29" s="67"/>
      <c r="N29" s="67"/>
    </row>
    <row r="30" spans="5:14">
      <c r="E30" s="22"/>
      <c r="H30" s="185"/>
      <c r="I30" s="185"/>
      <c r="J30" s="185"/>
      <c r="K30" s="185"/>
      <c r="L30" s="185"/>
      <c r="M30" s="185"/>
      <c r="N30" s="185"/>
    </row>
    <row r="31" spans="5:14">
      <c r="E31" s="22"/>
      <c r="H31" s="234"/>
      <c r="I31" s="25"/>
      <c r="J31" s="25"/>
      <c r="K31" s="25"/>
      <c r="L31" s="25"/>
      <c r="M31" s="25"/>
      <c r="N31" s="8"/>
    </row>
    <row r="32" spans="5:14">
      <c r="E32" s="4"/>
      <c r="H32" s="37"/>
      <c r="I32" s="37"/>
      <c r="J32" s="37"/>
      <c r="K32" s="37"/>
      <c r="L32" s="37"/>
      <c r="M32" s="37"/>
      <c r="N32" s="37"/>
    </row>
    <row r="33" spans="5:14">
      <c r="E33" s="4"/>
      <c r="H33" s="25"/>
      <c r="I33" s="25"/>
      <c r="J33" s="25"/>
      <c r="K33" s="25"/>
      <c r="L33" s="25"/>
      <c r="M33" s="25"/>
      <c r="N33" s="8"/>
    </row>
  </sheetData>
  <mergeCells count="1">
    <mergeCell ref="A15:Q15"/>
  </mergeCells>
  <phoneticPr fontId="17" type="noConversion"/>
  <conditionalFormatting sqref="H28:N28">
    <cfRule type="cellIs" dxfId="2403" priority="177" operator="equal">
      <formula>"-"</formula>
    </cfRule>
  </conditionalFormatting>
  <conditionalFormatting sqref="H28:N28">
    <cfRule type="cellIs" dxfId="2402" priority="176" operator="equal">
      <formula>"-"</formula>
    </cfRule>
  </conditionalFormatting>
  <conditionalFormatting sqref="H28:N28">
    <cfRule type="cellIs" dxfId="2401" priority="175" operator="equal">
      <formula>"-"</formula>
    </cfRule>
  </conditionalFormatting>
  <conditionalFormatting sqref="H27:N27">
    <cfRule type="cellIs" dxfId="2400" priority="173" stopIfTrue="1" operator="equal">
      <formula>"-"</formula>
    </cfRule>
    <cfRule type="containsText" dxfId="2399" priority="174" stopIfTrue="1" operator="containsText" text="leer">
      <formula>NOT(ISERROR(SEARCH("leer",H27)))</formula>
    </cfRule>
  </conditionalFormatting>
  <conditionalFormatting sqref="H27:N27">
    <cfRule type="cellIs" dxfId="2398" priority="171" stopIfTrue="1" operator="equal">
      <formula>"-"</formula>
    </cfRule>
    <cfRule type="containsText" dxfId="2397" priority="172" stopIfTrue="1" operator="containsText" text="leer">
      <formula>NOT(ISERROR(SEARCH("leer",H27)))</formula>
    </cfRule>
  </conditionalFormatting>
  <conditionalFormatting sqref="H26:N26">
    <cfRule type="cellIs" dxfId="2396" priority="169" stopIfTrue="1" operator="equal">
      <formula>"-"</formula>
    </cfRule>
    <cfRule type="containsText" dxfId="2395" priority="170" stopIfTrue="1" operator="containsText" text="leer">
      <formula>NOT(ISERROR(SEARCH("leer",H26)))</formula>
    </cfRule>
  </conditionalFormatting>
  <conditionalFormatting sqref="H26:N26">
    <cfRule type="cellIs" dxfId="2394" priority="167" stopIfTrue="1" operator="equal">
      <formula>"-"</formula>
    </cfRule>
    <cfRule type="containsText" dxfId="2393" priority="168" stopIfTrue="1" operator="containsText" text="leer">
      <formula>NOT(ISERROR(SEARCH("leer",H26)))</formula>
    </cfRule>
  </conditionalFormatting>
  <conditionalFormatting sqref="H26:N26">
    <cfRule type="cellIs" dxfId="2392" priority="165" stopIfTrue="1" operator="equal">
      <formula>"-"</formula>
    </cfRule>
    <cfRule type="containsText" dxfId="2391" priority="166" stopIfTrue="1" operator="containsText" text="leer">
      <formula>NOT(ISERROR(SEARCH("leer",H26)))</formula>
    </cfRule>
  </conditionalFormatting>
  <conditionalFormatting sqref="H26:N26">
    <cfRule type="cellIs" dxfId="2390" priority="163" stopIfTrue="1" operator="equal">
      <formula>"-"</formula>
    </cfRule>
    <cfRule type="containsText" dxfId="2389" priority="164" stopIfTrue="1" operator="containsText" text="leer">
      <formula>NOT(ISERROR(SEARCH("leer",H26)))</formula>
    </cfRule>
  </conditionalFormatting>
  <conditionalFormatting sqref="H26:N26">
    <cfRule type="cellIs" dxfId="2388" priority="161" stopIfTrue="1" operator="equal">
      <formula>"-"</formula>
    </cfRule>
    <cfRule type="containsText" dxfId="2387" priority="162" stopIfTrue="1" operator="containsText" text="leer">
      <formula>NOT(ISERROR(SEARCH("leer",H26)))</formula>
    </cfRule>
  </conditionalFormatting>
  <conditionalFormatting sqref="H26:N26">
    <cfRule type="cellIs" dxfId="2386" priority="159" stopIfTrue="1" operator="equal">
      <formula>"-"</formula>
    </cfRule>
    <cfRule type="containsText" dxfId="2385" priority="160" stopIfTrue="1" operator="containsText" text="leer">
      <formula>NOT(ISERROR(SEARCH("leer",H26)))</formula>
    </cfRule>
  </conditionalFormatting>
  <conditionalFormatting sqref="H26:N26">
    <cfRule type="cellIs" dxfId="2384" priority="157" stopIfTrue="1" operator="equal">
      <formula>"-"</formula>
    </cfRule>
    <cfRule type="containsText" dxfId="2383" priority="158" stopIfTrue="1" operator="containsText" text="leer">
      <formula>NOT(ISERROR(SEARCH("leer",H26)))</formula>
    </cfRule>
  </conditionalFormatting>
  <conditionalFormatting sqref="H26:N26">
    <cfRule type="cellIs" dxfId="2382" priority="155" stopIfTrue="1" operator="equal">
      <formula>"-"</formula>
    </cfRule>
    <cfRule type="containsText" dxfId="2381" priority="156" stopIfTrue="1" operator="containsText" text="leer">
      <formula>NOT(ISERROR(SEARCH("leer",H26)))</formula>
    </cfRule>
  </conditionalFormatting>
  <conditionalFormatting sqref="H26:N26">
    <cfRule type="cellIs" dxfId="2380" priority="153" stopIfTrue="1" operator="equal">
      <formula>"-"</formula>
    </cfRule>
    <cfRule type="containsText" dxfId="2379" priority="154" stopIfTrue="1" operator="containsText" text="leer">
      <formula>NOT(ISERROR(SEARCH("leer",H26)))</formula>
    </cfRule>
  </conditionalFormatting>
  <conditionalFormatting sqref="H26:N26">
    <cfRule type="cellIs" dxfId="2378" priority="151" stopIfTrue="1" operator="equal">
      <formula>"-"</formula>
    </cfRule>
    <cfRule type="containsText" dxfId="2377" priority="152" stopIfTrue="1" operator="containsText" text="leer">
      <formula>NOT(ISERROR(SEARCH("leer",H26)))</formula>
    </cfRule>
  </conditionalFormatting>
  <conditionalFormatting sqref="H26:N26">
    <cfRule type="cellIs" dxfId="2376" priority="149" stopIfTrue="1" operator="equal">
      <formula>"-"</formula>
    </cfRule>
    <cfRule type="containsText" dxfId="2375" priority="150" stopIfTrue="1" operator="containsText" text="leer">
      <formula>NOT(ISERROR(SEARCH("leer",H26)))</formula>
    </cfRule>
  </conditionalFormatting>
  <conditionalFormatting sqref="H26:N26">
    <cfRule type="cellIs" dxfId="2374" priority="147" stopIfTrue="1" operator="equal">
      <formula>"-"</formula>
    </cfRule>
    <cfRule type="containsText" dxfId="2373" priority="148" stopIfTrue="1" operator="containsText" text="leer">
      <formula>NOT(ISERROR(SEARCH("leer",H26)))</formula>
    </cfRule>
  </conditionalFormatting>
  <conditionalFormatting sqref="H26:N26">
    <cfRule type="cellIs" dxfId="2372" priority="145" stopIfTrue="1" operator="equal">
      <formula>"-"</formula>
    </cfRule>
    <cfRule type="containsText" dxfId="2371" priority="146" stopIfTrue="1" operator="containsText" text="leer">
      <formula>NOT(ISERROR(SEARCH("leer",H26)))</formula>
    </cfRule>
  </conditionalFormatting>
  <conditionalFormatting sqref="H26:N26">
    <cfRule type="cellIs" dxfId="2370" priority="143" stopIfTrue="1" operator="equal">
      <formula>"-"</formula>
    </cfRule>
    <cfRule type="containsText" dxfId="2369" priority="144" stopIfTrue="1" operator="containsText" text="leer">
      <formula>NOT(ISERROR(SEARCH("leer",H26)))</formula>
    </cfRule>
  </conditionalFormatting>
  <conditionalFormatting sqref="H25:N25">
    <cfRule type="cellIs" dxfId="2368" priority="141" stopIfTrue="1" operator="equal">
      <formula>"-"</formula>
    </cfRule>
    <cfRule type="containsText" dxfId="2367" priority="142" stopIfTrue="1" operator="containsText" text="leer">
      <formula>NOT(ISERROR(SEARCH("leer",H25)))</formula>
    </cfRule>
  </conditionalFormatting>
  <conditionalFormatting sqref="H25:N25">
    <cfRule type="cellIs" dxfId="2366" priority="140" stopIfTrue="1" operator="equal">
      <formula>"-"</formula>
    </cfRule>
  </conditionalFormatting>
  <conditionalFormatting sqref="H25:N25">
    <cfRule type="cellIs" dxfId="2365" priority="138" stopIfTrue="1" operator="equal">
      <formula>"-"</formula>
    </cfRule>
    <cfRule type="containsText" dxfId="2364" priority="139" stopIfTrue="1" operator="containsText" text="leer">
      <formula>NOT(ISERROR(SEARCH("leer",H25)))</formula>
    </cfRule>
  </conditionalFormatting>
  <conditionalFormatting sqref="H25:N25">
    <cfRule type="cellIs" dxfId="2363" priority="137" stopIfTrue="1" operator="equal">
      <formula>"-"</formula>
    </cfRule>
  </conditionalFormatting>
  <conditionalFormatting sqref="H25:N25">
    <cfRule type="cellIs" dxfId="2362" priority="135" stopIfTrue="1" operator="equal">
      <formula>"-"</formula>
    </cfRule>
    <cfRule type="containsText" dxfId="2361" priority="136" stopIfTrue="1" operator="containsText" text="leer">
      <formula>NOT(ISERROR(SEARCH("leer",H25)))</formula>
    </cfRule>
  </conditionalFormatting>
  <conditionalFormatting sqref="H25:N25">
    <cfRule type="cellIs" dxfId="2360" priority="134" stopIfTrue="1" operator="equal">
      <formula>"-"</formula>
    </cfRule>
  </conditionalFormatting>
  <conditionalFormatting sqref="H25:N25">
    <cfRule type="cellIs" dxfId="2359" priority="132" stopIfTrue="1" operator="equal">
      <formula>"-"</formula>
    </cfRule>
    <cfRule type="containsText" dxfId="2358" priority="133" stopIfTrue="1" operator="containsText" text="leer">
      <formula>NOT(ISERROR(SEARCH("leer",H25)))</formula>
    </cfRule>
  </conditionalFormatting>
  <conditionalFormatting sqref="H25:N25">
    <cfRule type="cellIs" dxfId="2357" priority="131" stopIfTrue="1" operator="equal">
      <formula>"-"</formula>
    </cfRule>
  </conditionalFormatting>
  <conditionalFormatting sqref="H24">
    <cfRule type="cellIs" dxfId="2356" priority="129" stopIfTrue="1" operator="equal">
      <formula>"-"</formula>
    </cfRule>
    <cfRule type="containsText" dxfId="2355" priority="130" stopIfTrue="1" operator="containsText" text="leer">
      <formula>NOT(ISERROR(SEARCH("leer",H24)))</formula>
    </cfRule>
  </conditionalFormatting>
  <conditionalFormatting sqref="H24">
    <cfRule type="cellIs" dxfId="2354" priority="128" stopIfTrue="1" operator="equal">
      <formula>"-"</formula>
    </cfRule>
  </conditionalFormatting>
  <conditionalFormatting sqref="H24">
    <cfRule type="cellIs" dxfId="2353" priority="126" stopIfTrue="1" operator="equal">
      <formula>"-"</formula>
    </cfRule>
    <cfRule type="containsText" dxfId="2352" priority="127" stopIfTrue="1" operator="containsText" text="leer">
      <formula>NOT(ISERROR(SEARCH("leer",H24)))</formula>
    </cfRule>
  </conditionalFormatting>
  <conditionalFormatting sqref="H24">
    <cfRule type="cellIs" dxfId="2351" priority="125" stopIfTrue="1" operator="equal">
      <formula>"-"</formula>
    </cfRule>
  </conditionalFormatting>
  <conditionalFormatting sqref="H24">
    <cfRule type="cellIs" dxfId="2350" priority="123" stopIfTrue="1" operator="equal">
      <formula>"-"</formula>
    </cfRule>
    <cfRule type="containsText" dxfId="2349" priority="124" stopIfTrue="1" operator="containsText" text="leer">
      <formula>NOT(ISERROR(SEARCH("leer",H24)))</formula>
    </cfRule>
  </conditionalFormatting>
  <conditionalFormatting sqref="H24">
    <cfRule type="cellIs" dxfId="2348" priority="122" stopIfTrue="1" operator="equal">
      <formula>"-"</formula>
    </cfRule>
  </conditionalFormatting>
  <conditionalFormatting sqref="H24">
    <cfRule type="cellIs" dxfId="2347" priority="120" stopIfTrue="1" operator="equal">
      <formula>"-"</formula>
    </cfRule>
    <cfRule type="containsText" dxfId="2346" priority="121" stopIfTrue="1" operator="containsText" text="leer">
      <formula>NOT(ISERROR(SEARCH("leer",H24)))</formula>
    </cfRule>
  </conditionalFormatting>
  <conditionalFormatting sqref="H24">
    <cfRule type="cellIs" dxfId="2345" priority="119" stopIfTrue="1" operator="equal">
      <formula>"-"</formula>
    </cfRule>
  </conditionalFormatting>
  <conditionalFormatting sqref="K6:K12">
    <cfRule type="cellIs" dxfId="2344" priority="59" operator="equal">
      <formula>"-"</formula>
    </cfRule>
  </conditionalFormatting>
  <conditionalFormatting sqref="K6:K12">
    <cfRule type="cellIs" dxfId="2343" priority="58" operator="equal">
      <formula>"-"</formula>
    </cfRule>
  </conditionalFormatting>
  <conditionalFormatting sqref="K6:K12">
    <cfRule type="cellIs" dxfId="2342" priority="57" operator="equal">
      <formula>"-"</formula>
    </cfRule>
  </conditionalFormatting>
  <conditionalFormatting sqref="J6:J12">
    <cfRule type="cellIs" dxfId="2341" priority="55" stopIfTrue="1" operator="equal">
      <formula>"-"</formula>
    </cfRule>
    <cfRule type="containsText" dxfId="2340" priority="56" stopIfTrue="1" operator="containsText" text="leer">
      <formula>NOT(ISERROR(SEARCH("leer",J6)))</formula>
    </cfRule>
  </conditionalFormatting>
  <conditionalFormatting sqref="J6:J12">
    <cfRule type="cellIs" dxfId="2339" priority="53" stopIfTrue="1" operator="equal">
      <formula>"-"</formula>
    </cfRule>
    <cfRule type="containsText" dxfId="2338" priority="54" stopIfTrue="1" operator="containsText" text="leer">
      <formula>NOT(ISERROR(SEARCH("leer",J6)))</formula>
    </cfRule>
  </conditionalFormatting>
  <conditionalFormatting sqref="I6:I12">
    <cfRule type="cellIs" dxfId="2337" priority="51" stopIfTrue="1" operator="equal">
      <formula>"-"</formula>
    </cfRule>
    <cfRule type="containsText" dxfId="2336" priority="52" stopIfTrue="1" operator="containsText" text="leer">
      <formula>NOT(ISERROR(SEARCH("leer",I6)))</formula>
    </cfRule>
  </conditionalFormatting>
  <conditionalFormatting sqref="I6:I12">
    <cfRule type="cellIs" dxfId="2335" priority="49" stopIfTrue="1" operator="equal">
      <formula>"-"</formula>
    </cfRule>
    <cfRule type="containsText" dxfId="2334" priority="50" stopIfTrue="1" operator="containsText" text="leer">
      <formula>NOT(ISERROR(SEARCH("leer",I6)))</formula>
    </cfRule>
  </conditionalFormatting>
  <conditionalFormatting sqref="I6:I12">
    <cfRule type="cellIs" dxfId="2333" priority="47" stopIfTrue="1" operator="equal">
      <formula>"-"</formula>
    </cfRule>
    <cfRule type="containsText" dxfId="2332" priority="48" stopIfTrue="1" operator="containsText" text="leer">
      <formula>NOT(ISERROR(SEARCH("leer",I6)))</formula>
    </cfRule>
  </conditionalFormatting>
  <conditionalFormatting sqref="I6:I12">
    <cfRule type="cellIs" dxfId="2331" priority="45" stopIfTrue="1" operator="equal">
      <formula>"-"</formula>
    </cfRule>
    <cfRule type="containsText" dxfId="2330" priority="46" stopIfTrue="1" operator="containsText" text="leer">
      <formula>NOT(ISERROR(SEARCH("leer",I6)))</formula>
    </cfRule>
  </conditionalFormatting>
  <conditionalFormatting sqref="I6:I12">
    <cfRule type="cellIs" dxfId="2329" priority="43" stopIfTrue="1" operator="equal">
      <formula>"-"</formula>
    </cfRule>
    <cfRule type="containsText" dxfId="2328" priority="44" stopIfTrue="1" operator="containsText" text="leer">
      <formula>NOT(ISERROR(SEARCH("leer",I6)))</formula>
    </cfRule>
  </conditionalFormatting>
  <conditionalFormatting sqref="I6:I12">
    <cfRule type="cellIs" dxfId="2327" priority="41" stopIfTrue="1" operator="equal">
      <formula>"-"</formula>
    </cfRule>
    <cfRule type="containsText" dxfId="2326" priority="42" stopIfTrue="1" operator="containsText" text="leer">
      <formula>NOT(ISERROR(SEARCH("leer",I6)))</formula>
    </cfRule>
  </conditionalFormatting>
  <conditionalFormatting sqref="I6:I12">
    <cfRule type="cellIs" dxfId="2325" priority="39" stopIfTrue="1" operator="equal">
      <formula>"-"</formula>
    </cfRule>
    <cfRule type="containsText" dxfId="2324" priority="40" stopIfTrue="1" operator="containsText" text="leer">
      <formula>NOT(ISERROR(SEARCH("leer",I6)))</formula>
    </cfRule>
  </conditionalFormatting>
  <conditionalFormatting sqref="I6:I12">
    <cfRule type="cellIs" dxfId="2323" priority="37" stopIfTrue="1" operator="equal">
      <formula>"-"</formula>
    </cfRule>
    <cfRule type="containsText" dxfId="2322" priority="38" stopIfTrue="1" operator="containsText" text="leer">
      <formula>NOT(ISERROR(SEARCH("leer",I6)))</formula>
    </cfRule>
  </conditionalFormatting>
  <conditionalFormatting sqref="I6:I12">
    <cfRule type="cellIs" dxfId="2321" priority="35" stopIfTrue="1" operator="equal">
      <formula>"-"</formula>
    </cfRule>
    <cfRule type="containsText" dxfId="2320" priority="36" stopIfTrue="1" operator="containsText" text="leer">
      <formula>NOT(ISERROR(SEARCH("leer",I6)))</formula>
    </cfRule>
  </conditionalFormatting>
  <conditionalFormatting sqref="I6:I12">
    <cfRule type="cellIs" dxfId="2319" priority="33" stopIfTrue="1" operator="equal">
      <formula>"-"</formula>
    </cfRule>
    <cfRule type="containsText" dxfId="2318" priority="34" stopIfTrue="1" operator="containsText" text="leer">
      <formula>NOT(ISERROR(SEARCH("leer",I6)))</formula>
    </cfRule>
  </conditionalFormatting>
  <conditionalFormatting sqref="I6:I12">
    <cfRule type="cellIs" dxfId="2317" priority="31" stopIfTrue="1" operator="equal">
      <formula>"-"</formula>
    </cfRule>
    <cfRule type="containsText" dxfId="2316" priority="32" stopIfTrue="1" operator="containsText" text="leer">
      <formula>NOT(ISERROR(SEARCH("leer",I6)))</formula>
    </cfRule>
  </conditionalFormatting>
  <conditionalFormatting sqref="I6:I12">
    <cfRule type="cellIs" dxfId="2315" priority="29" stopIfTrue="1" operator="equal">
      <formula>"-"</formula>
    </cfRule>
    <cfRule type="containsText" dxfId="2314" priority="30" stopIfTrue="1" operator="containsText" text="leer">
      <formula>NOT(ISERROR(SEARCH("leer",I6)))</formula>
    </cfRule>
  </conditionalFormatting>
  <conditionalFormatting sqref="I6:I12">
    <cfRule type="cellIs" dxfId="2313" priority="27" stopIfTrue="1" operator="equal">
      <formula>"-"</formula>
    </cfRule>
    <cfRule type="containsText" dxfId="2312" priority="28" stopIfTrue="1" operator="containsText" text="leer">
      <formula>NOT(ISERROR(SEARCH("leer",I6)))</formula>
    </cfRule>
  </conditionalFormatting>
  <conditionalFormatting sqref="I6:I12">
    <cfRule type="cellIs" dxfId="2311" priority="25" stopIfTrue="1" operator="equal">
      <formula>"-"</formula>
    </cfRule>
    <cfRule type="containsText" dxfId="2310" priority="26" stopIfTrue="1" operator="containsText" text="leer">
      <formula>NOT(ISERROR(SEARCH("leer",I6)))</formula>
    </cfRule>
  </conditionalFormatting>
  <conditionalFormatting sqref="H6:H12">
    <cfRule type="cellIs" dxfId="2309" priority="23" stopIfTrue="1" operator="equal">
      <formula>"-"</formula>
    </cfRule>
    <cfRule type="containsText" dxfId="2308" priority="24" stopIfTrue="1" operator="containsText" text="leer">
      <formula>NOT(ISERROR(SEARCH("leer",H6)))</formula>
    </cfRule>
  </conditionalFormatting>
  <conditionalFormatting sqref="H6:H12">
    <cfRule type="cellIs" dxfId="2307" priority="22" stopIfTrue="1" operator="equal">
      <formula>"-"</formula>
    </cfRule>
  </conditionalFormatting>
  <conditionalFormatting sqref="H6:H12">
    <cfRule type="cellIs" dxfId="2306" priority="20" stopIfTrue="1" operator="equal">
      <formula>"-"</formula>
    </cfRule>
    <cfRule type="containsText" dxfId="2305" priority="21" stopIfTrue="1" operator="containsText" text="leer">
      <formula>NOT(ISERROR(SEARCH("leer",H6)))</formula>
    </cfRule>
  </conditionalFormatting>
  <conditionalFormatting sqref="H6:H12">
    <cfRule type="cellIs" dxfId="2304" priority="19" stopIfTrue="1" operator="equal">
      <formula>"-"</formula>
    </cfRule>
  </conditionalFormatting>
  <conditionalFormatting sqref="H6:H12">
    <cfRule type="cellIs" dxfId="2303" priority="17" stopIfTrue="1" operator="equal">
      <formula>"-"</formula>
    </cfRule>
    <cfRule type="containsText" dxfId="2302" priority="18" stopIfTrue="1" operator="containsText" text="leer">
      <formula>NOT(ISERROR(SEARCH("leer",H6)))</formula>
    </cfRule>
  </conditionalFormatting>
  <conditionalFormatting sqref="H6:H12">
    <cfRule type="cellIs" dxfId="2301" priority="16" stopIfTrue="1" operator="equal">
      <formula>"-"</formula>
    </cfRule>
  </conditionalFormatting>
  <conditionalFormatting sqref="H6:H12">
    <cfRule type="cellIs" dxfId="2300" priority="14" stopIfTrue="1" operator="equal">
      <formula>"-"</formula>
    </cfRule>
    <cfRule type="containsText" dxfId="2299" priority="15" stopIfTrue="1" operator="containsText" text="leer">
      <formula>NOT(ISERROR(SEARCH("leer",H6)))</formula>
    </cfRule>
  </conditionalFormatting>
  <conditionalFormatting sqref="H6:H12">
    <cfRule type="cellIs" dxfId="2298" priority="13" stopIfTrue="1" operator="equal">
      <formula>"-"</formula>
    </cfRule>
  </conditionalFormatting>
  <conditionalFormatting sqref="G6">
    <cfRule type="cellIs" dxfId="2297" priority="11" stopIfTrue="1" operator="equal">
      <formula>"-"</formula>
    </cfRule>
    <cfRule type="containsText" dxfId="2296" priority="12" stopIfTrue="1" operator="containsText" text="leer">
      <formula>NOT(ISERROR(SEARCH("leer",G6)))</formula>
    </cfRule>
  </conditionalFormatting>
  <conditionalFormatting sqref="G6">
    <cfRule type="cellIs" dxfId="2295" priority="10" stopIfTrue="1" operator="equal">
      <formula>"-"</formula>
    </cfRule>
  </conditionalFormatting>
  <conditionalFormatting sqref="G6">
    <cfRule type="cellIs" dxfId="2294" priority="8" stopIfTrue="1" operator="equal">
      <formula>"-"</formula>
    </cfRule>
    <cfRule type="containsText" dxfId="2293" priority="9" stopIfTrue="1" operator="containsText" text="leer">
      <formula>NOT(ISERROR(SEARCH("leer",G6)))</formula>
    </cfRule>
  </conditionalFormatting>
  <conditionalFormatting sqref="G6">
    <cfRule type="cellIs" dxfId="2292" priority="7" stopIfTrue="1" operator="equal">
      <formula>"-"</formula>
    </cfRule>
  </conditionalFormatting>
  <conditionalFormatting sqref="G6">
    <cfRule type="cellIs" dxfId="2291" priority="5" stopIfTrue="1" operator="equal">
      <formula>"-"</formula>
    </cfRule>
    <cfRule type="containsText" dxfId="2290" priority="6" stopIfTrue="1" operator="containsText" text="leer">
      <formula>NOT(ISERROR(SEARCH("leer",G6)))</formula>
    </cfRule>
  </conditionalFormatting>
  <conditionalFormatting sqref="G6">
    <cfRule type="cellIs" dxfId="2289" priority="4" stopIfTrue="1" operator="equal">
      <formula>"-"</formula>
    </cfRule>
  </conditionalFormatting>
  <conditionalFormatting sqref="G6">
    <cfRule type="cellIs" dxfId="2288" priority="2" stopIfTrue="1" operator="equal">
      <formula>"-"</formula>
    </cfRule>
    <cfRule type="containsText" dxfId="2287" priority="3" stopIfTrue="1" operator="containsText" text="leer">
      <formula>NOT(ISERROR(SEARCH("leer",G6)))</formula>
    </cfRule>
  </conditionalFormatting>
  <conditionalFormatting sqref="G6">
    <cfRule type="cellIs" dxfId="2286"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45"/>
  <sheetViews>
    <sheetView showRuler="0" zoomScaleNormal="100" workbookViewId="0"/>
  </sheetViews>
  <sheetFormatPr baseColWidth="10" defaultColWidth="11.42578125" defaultRowHeight="12.75"/>
  <cols>
    <col min="1" max="1" width="53.85546875" customWidth="1"/>
    <col min="2" max="2" width="7.42578125" customWidth="1"/>
    <col min="3" max="3" width="8.85546875" customWidth="1"/>
    <col min="4" max="5" width="12.28515625" style="8" customWidth="1"/>
    <col min="6" max="8" width="11.42578125" style="8" customWidth="1"/>
    <col min="9" max="11" width="11.42578125" customWidth="1"/>
  </cols>
  <sheetData>
    <row r="1" spans="1:17" s="5" customFormat="1">
      <c r="A1" s="90" t="s">
        <v>1347</v>
      </c>
    </row>
    <row r="2" spans="1:17" s="5" customFormat="1">
      <c r="A2" s="90"/>
    </row>
    <row r="3" spans="1:17">
      <c r="A3" s="4" t="s">
        <v>1348</v>
      </c>
      <c r="B3" s="4"/>
      <c r="C3" s="5" t="s">
        <v>1349</v>
      </c>
      <c r="D3" s="5" t="s">
        <v>1350</v>
      </c>
      <c r="E3" s="4">
        <v>2004</v>
      </c>
      <c r="F3" s="4">
        <v>2005</v>
      </c>
      <c r="G3" s="4">
        <v>2006</v>
      </c>
      <c r="H3" s="4">
        <v>2007</v>
      </c>
      <c r="I3" s="22">
        <v>2008</v>
      </c>
      <c r="J3" s="22">
        <v>2009</v>
      </c>
      <c r="K3" s="22">
        <v>2010</v>
      </c>
      <c r="L3" s="22">
        <v>2011</v>
      </c>
      <c r="M3" s="4">
        <v>2012</v>
      </c>
      <c r="N3" s="4">
        <v>2013</v>
      </c>
      <c r="O3" s="4">
        <v>2014</v>
      </c>
      <c r="P3" s="4">
        <v>2015</v>
      </c>
      <c r="Q3" s="353">
        <v>2016</v>
      </c>
    </row>
    <row r="4" spans="1:17">
      <c r="A4" s="4"/>
      <c r="B4" s="4"/>
      <c r="C4" s="8"/>
      <c r="E4" s="4"/>
      <c r="F4" s="4"/>
      <c r="G4" s="4"/>
      <c r="H4" s="4"/>
      <c r="I4" s="22"/>
      <c r="J4" s="22"/>
      <c r="K4" s="8"/>
      <c r="L4" s="8"/>
      <c r="M4" s="8"/>
      <c r="N4" s="8"/>
      <c r="O4" s="8"/>
      <c r="P4" s="8"/>
      <c r="Q4" s="351"/>
    </row>
    <row r="5" spans="1:17">
      <c r="A5" s="4" t="s">
        <v>1351</v>
      </c>
      <c r="B5" s="5"/>
      <c r="C5" s="8"/>
      <c r="E5" s="5"/>
      <c r="F5" s="5"/>
      <c r="G5" s="5"/>
      <c r="H5" s="5"/>
      <c r="I5" s="8"/>
      <c r="J5" s="8"/>
      <c r="K5" s="8"/>
      <c r="L5" s="8"/>
      <c r="M5" s="8"/>
      <c r="N5" s="8"/>
      <c r="O5" s="8"/>
      <c r="P5" s="8"/>
      <c r="Q5" s="351"/>
    </row>
    <row r="6" spans="1:17">
      <c r="A6" s="5" t="s">
        <v>1352</v>
      </c>
      <c r="B6" s="5" t="s">
        <v>1353</v>
      </c>
      <c r="C6" s="8">
        <v>1</v>
      </c>
      <c r="D6" s="8" t="s">
        <v>1354</v>
      </c>
      <c r="E6" s="421">
        <v>23.5</v>
      </c>
      <c r="F6" s="427">
        <v>23.8</v>
      </c>
      <c r="G6" s="427">
        <v>23.4</v>
      </c>
      <c r="H6" s="427">
        <v>23.3</v>
      </c>
      <c r="I6" s="428">
        <v>22.8</v>
      </c>
      <c r="J6" s="428">
        <v>20.9</v>
      </c>
      <c r="K6" s="87">
        <v>26.4</v>
      </c>
      <c r="L6" s="67">
        <v>26.2</v>
      </c>
      <c r="M6" s="185">
        <v>25.4</v>
      </c>
      <c r="N6" s="8">
        <v>25.2</v>
      </c>
      <c r="O6" s="37">
        <v>24.5</v>
      </c>
      <c r="P6" s="25">
        <v>24</v>
      </c>
      <c r="Q6" s="351">
        <v>23.4</v>
      </c>
    </row>
    <row r="7" spans="1:17">
      <c r="A7" s="5" t="s">
        <v>1355</v>
      </c>
      <c r="B7" s="5" t="s">
        <v>1356</v>
      </c>
      <c r="C7" s="8">
        <v>1</v>
      </c>
      <c r="D7" s="8" t="s">
        <v>1357</v>
      </c>
      <c r="E7" s="421">
        <v>18.100000000000001</v>
      </c>
      <c r="F7" s="427">
        <v>18.899999999999999</v>
      </c>
      <c r="G7" s="427">
        <v>19.899999999999999</v>
      </c>
      <c r="H7" s="427">
        <v>20.6</v>
      </c>
      <c r="I7" s="428">
        <v>21.5</v>
      </c>
      <c r="J7" s="428">
        <v>22.9</v>
      </c>
      <c r="K7" s="87">
        <v>21.6</v>
      </c>
      <c r="L7" s="67">
        <v>22.4</v>
      </c>
      <c r="M7" s="185">
        <v>23.2</v>
      </c>
      <c r="N7" s="8">
        <v>23.9</v>
      </c>
      <c r="O7" s="37">
        <v>24.5</v>
      </c>
      <c r="P7" s="8">
        <v>24.8</v>
      </c>
      <c r="Q7" s="351">
        <v>25.3</v>
      </c>
    </row>
    <row r="8" spans="1:17">
      <c r="A8" s="5" t="s">
        <v>1358</v>
      </c>
      <c r="B8" s="5" t="s">
        <v>1359</v>
      </c>
      <c r="C8" s="8">
        <v>1</v>
      </c>
      <c r="D8" s="8" t="s">
        <v>1360</v>
      </c>
      <c r="E8" s="428">
        <v>58.4</v>
      </c>
      <c r="F8" s="428">
        <v>57.3</v>
      </c>
      <c r="G8" s="428">
        <v>56.7</v>
      </c>
      <c r="H8" s="428">
        <v>56.099999999999994</v>
      </c>
      <c r="I8" s="428">
        <v>55.7</v>
      </c>
      <c r="J8" s="428">
        <v>56.2</v>
      </c>
      <c r="K8" s="87">
        <v>52</v>
      </c>
      <c r="L8" s="67">
        <v>51.4</v>
      </c>
      <c r="M8" s="185">
        <v>51.4</v>
      </c>
      <c r="N8" s="8">
        <v>50.9</v>
      </c>
      <c r="O8" s="37">
        <v>50.9</v>
      </c>
      <c r="P8" s="8">
        <v>51.2</v>
      </c>
      <c r="Q8" s="351">
        <v>51.2</v>
      </c>
    </row>
    <row r="9" spans="1:17">
      <c r="A9" s="5"/>
      <c r="B9" s="5"/>
      <c r="C9" s="8"/>
      <c r="E9" s="427"/>
      <c r="F9" s="427"/>
      <c r="G9" s="427"/>
      <c r="H9" s="427"/>
      <c r="I9" s="428"/>
      <c r="J9" s="428"/>
      <c r="K9" s="25"/>
      <c r="L9" s="25"/>
      <c r="M9" s="8"/>
      <c r="N9" s="8"/>
      <c r="O9" s="37"/>
      <c r="P9" s="8"/>
      <c r="Q9" s="351"/>
    </row>
    <row r="10" spans="1:17">
      <c r="A10" s="4" t="s">
        <v>1361</v>
      </c>
      <c r="B10" s="5"/>
      <c r="C10" s="8"/>
      <c r="D10" s="22"/>
      <c r="E10" s="427"/>
      <c r="F10" s="427"/>
      <c r="G10" s="427"/>
      <c r="H10" s="427"/>
      <c r="I10" s="428"/>
      <c r="J10" s="428"/>
      <c r="K10" s="25"/>
      <c r="L10" s="25"/>
      <c r="M10" s="22"/>
      <c r="N10" s="22"/>
      <c r="O10" s="284"/>
      <c r="P10" s="22"/>
      <c r="Q10" s="351"/>
    </row>
    <row r="11" spans="1:17">
      <c r="A11" s="5" t="s">
        <v>1362</v>
      </c>
      <c r="B11" s="5" t="s">
        <v>1363</v>
      </c>
      <c r="C11" s="8">
        <v>1</v>
      </c>
      <c r="D11" s="8" t="s">
        <v>1364</v>
      </c>
      <c r="E11" s="421">
        <v>6.6</v>
      </c>
      <c r="F11" s="427">
        <v>6.9</v>
      </c>
      <c r="G11" s="427">
        <v>6.6</v>
      </c>
      <c r="H11" s="427">
        <v>6.8</v>
      </c>
      <c r="I11" s="428">
        <v>7.7</v>
      </c>
      <c r="J11" s="428">
        <v>7.2</v>
      </c>
      <c r="K11" s="87">
        <v>15.2</v>
      </c>
      <c r="L11" s="67">
        <v>16.3</v>
      </c>
      <c r="M11" s="185">
        <v>16.3</v>
      </c>
      <c r="N11" s="8">
        <v>16.7</v>
      </c>
      <c r="O11" s="37">
        <v>16.5</v>
      </c>
      <c r="P11" s="8">
        <v>16.5</v>
      </c>
      <c r="Q11" s="351">
        <v>16.3</v>
      </c>
    </row>
    <row r="12" spans="1:17">
      <c r="A12" s="5" t="s">
        <v>1365</v>
      </c>
      <c r="B12" s="5" t="s">
        <v>1366</v>
      </c>
      <c r="C12" s="8">
        <v>1</v>
      </c>
      <c r="D12" s="8" t="s">
        <v>1367</v>
      </c>
      <c r="E12" s="421">
        <v>7.1</v>
      </c>
      <c r="F12" s="427">
        <v>7.6</v>
      </c>
      <c r="G12" s="427">
        <v>8.1999999999999993</v>
      </c>
      <c r="H12" s="427">
        <v>9</v>
      </c>
      <c r="I12" s="428">
        <v>9.8000000000000007</v>
      </c>
      <c r="J12" s="428">
        <v>10.1</v>
      </c>
      <c r="K12" s="87">
        <v>9.3000000000000007</v>
      </c>
      <c r="L12" s="67">
        <v>9.8000000000000007</v>
      </c>
      <c r="M12" s="185">
        <v>10.3</v>
      </c>
      <c r="N12" s="8">
        <v>10.8</v>
      </c>
      <c r="O12" s="37">
        <v>11.4</v>
      </c>
      <c r="P12" s="8">
        <v>11.3</v>
      </c>
      <c r="Q12" s="351">
        <v>11.7</v>
      </c>
    </row>
    <row r="13" spans="1:17">
      <c r="A13" s="5" t="s">
        <v>1368</v>
      </c>
      <c r="B13" s="5" t="s">
        <v>1369</v>
      </c>
      <c r="C13" s="8">
        <v>1</v>
      </c>
      <c r="D13" s="8" t="s">
        <v>1370</v>
      </c>
      <c r="E13" s="428">
        <v>86.3</v>
      </c>
      <c r="F13" s="428">
        <v>85.5</v>
      </c>
      <c r="G13" s="428">
        <v>85.2</v>
      </c>
      <c r="H13" s="428">
        <v>84.2</v>
      </c>
      <c r="I13" s="428">
        <v>82.5</v>
      </c>
      <c r="J13" s="428">
        <v>82.7</v>
      </c>
      <c r="K13" s="87">
        <v>75.5</v>
      </c>
      <c r="L13" s="67">
        <v>73.900000000000006</v>
      </c>
      <c r="M13" s="185">
        <v>73.400000000000006</v>
      </c>
      <c r="N13" s="8">
        <v>72.5</v>
      </c>
      <c r="O13" s="37">
        <v>72.099999999999994</v>
      </c>
      <c r="P13" s="8">
        <v>72.2</v>
      </c>
      <c r="Q13" s="392">
        <v>72</v>
      </c>
    </row>
    <row r="14" spans="1:17">
      <c r="A14" s="5"/>
      <c r="B14" s="5"/>
      <c r="C14" s="8"/>
      <c r="D14" s="8" t="s">
        <v>1371</v>
      </c>
      <c r="E14" s="427"/>
      <c r="F14" s="427"/>
      <c r="G14" s="427"/>
      <c r="H14" s="427"/>
      <c r="I14" s="428"/>
      <c r="J14" s="428"/>
      <c r="K14" s="25"/>
      <c r="L14" s="25"/>
      <c r="M14" s="8"/>
      <c r="N14" s="8"/>
      <c r="O14" s="37"/>
      <c r="P14" s="8"/>
      <c r="Q14" s="351"/>
    </row>
    <row r="15" spans="1:17">
      <c r="A15" s="4" t="s">
        <v>1372</v>
      </c>
      <c r="B15" s="5"/>
      <c r="C15" s="8"/>
      <c r="E15" s="427"/>
      <c r="F15" s="427"/>
      <c r="G15" s="427"/>
      <c r="H15" s="427"/>
      <c r="I15" s="428"/>
      <c r="J15" s="428"/>
      <c r="K15" s="25"/>
      <c r="L15" s="25"/>
      <c r="M15" s="8"/>
      <c r="N15" s="8"/>
      <c r="O15" s="37"/>
      <c r="P15" s="8"/>
      <c r="Q15" s="351"/>
    </row>
    <row r="16" spans="1:17">
      <c r="A16" s="5" t="s">
        <v>1373</v>
      </c>
      <c r="B16" s="5" t="s">
        <v>1374</v>
      </c>
      <c r="C16" s="8">
        <v>1</v>
      </c>
      <c r="D16" s="8" t="s">
        <v>1375</v>
      </c>
      <c r="E16" s="421">
        <v>41.6</v>
      </c>
      <c r="F16" s="427">
        <v>41.7</v>
      </c>
      <c r="G16" s="427">
        <v>41.1</v>
      </c>
      <c r="H16" s="427">
        <v>40.6</v>
      </c>
      <c r="I16" s="428">
        <v>38.700000000000003</v>
      </c>
      <c r="J16" s="428">
        <v>35.5</v>
      </c>
      <c r="K16" s="87">
        <v>38.4</v>
      </c>
      <c r="L16" s="67">
        <v>37.1</v>
      </c>
      <c r="M16" s="185">
        <v>35.6</v>
      </c>
      <c r="N16" s="8">
        <v>34.6</v>
      </c>
      <c r="O16" s="37">
        <v>33.5</v>
      </c>
      <c r="P16" s="8">
        <v>32.4</v>
      </c>
      <c r="Q16" s="351">
        <v>31.6</v>
      </c>
    </row>
    <row r="17" spans="1:17">
      <c r="A17" s="5" t="s">
        <v>1376</v>
      </c>
      <c r="B17" s="5" t="s">
        <v>1377</v>
      </c>
      <c r="C17" s="8">
        <v>1</v>
      </c>
      <c r="D17" s="8" t="s">
        <v>1378</v>
      </c>
      <c r="E17" s="421">
        <v>30</v>
      </c>
      <c r="F17" s="427">
        <v>30.8</v>
      </c>
      <c r="G17" s="427">
        <v>32.1</v>
      </c>
      <c r="H17" s="427">
        <v>32.700000000000003</v>
      </c>
      <c r="I17" s="428">
        <v>33.9</v>
      </c>
      <c r="J17" s="428">
        <v>36.5</v>
      </c>
      <c r="K17" s="87">
        <v>35.1</v>
      </c>
      <c r="L17" s="67">
        <v>36.1</v>
      </c>
      <c r="M17" s="185">
        <v>37.4</v>
      </c>
      <c r="N17" s="8">
        <v>38.4</v>
      </c>
      <c r="O17" s="37">
        <v>39.299999999999997</v>
      </c>
      <c r="P17" s="25">
        <v>40</v>
      </c>
      <c r="Q17" s="392">
        <v>41</v>
      </c>
    </row>
    <row r="18" spans="1:17">
      <c r="A18" s="5" t="s">
        <v>1379</v>
      </c>
      <c r="B18" s="5" t="s">
        <v>1380</v>
      </c>
      <c r="C18" s="8">
        <v>1</v>
      </c>
      <c r="D18" s="8" t="s">
        <v>1381</v>
      </c>
      <c r="E18" s="428">
        <v>28.400000000000006</v>
      </c>
      <c r="F18" s="428">
        <v>27.5</v>
      </c>
      <c r="G18" s="428">
        <v>26.799999999999997</v>
      </c>
      <c r="H18" s="428">
        <v>26.699999999999989</v>
      </c>
      <c r="I18" s="428">
        <v>27.400000000000006</v>
      </c>
      <c r="J18" s="421">
        <v>28</v>
      </c>
      <c r="K18" s="87">
        <v>26.5</v>
      </c>
      <c r="L18" s="67">
        <v>26.8</v>
      </c>
      <c r="M18" s="234">
        <v>27</v>
      </c>
      <c r="N18" s="8">
        <v>27</v>
      </c>
      <c r="O18" s="37">
        <v>27.2</v>
      </c>
      <c r="P18" s="8">
        <v>27.6</v>
      </c>
      <c r="Q18" s="351">
        <v>27.4</v>
      </c>
    </row>
    <row r="19" spans="1:17">
      <c r="A19" s="5"/>
      <c r="B19" s="5"/>
      <c r="C19" s="8"/>
      <c r="E19" s="427"/>
      <c r="F19" s="427"/>
      <c r="G19" s="427"/>
      <c r="H19" s="427"/>
      <c r="I19" s="428"/>
      <c r="J19" s="428"/>
      <c r="K19" s="25"/>
      <c r="L19" s="25"/>
      <c r="M19" s="8"/>
      <c r="N19" s="8"/>
      <c r="O19" s="37"/>
      <c r="P19" s="8"/>
      <c r="Q19" s="351"/>
    </row>
    <row r="20" spans="1:17">
      <c r="A20" s="4" t="s">
        <v>1382</v>
      </c>
      <c r="B20" s="5"/>
      <c r="C20" s="8"/>
      <c r="E20" s="427"/>
      <c r="F20" s="427"/>
      <c r="G20" s="427"/>
      <c r="H20" s="427"/>
      <c r="I20" s="428"/>
      <c r="J20" s="427"/>
      <c r="K20" s="25"/>
      <c r="L20" s="25"/>
      <c r="M20" s="8"/>
      <c r="N20" s="8"/>
      <c r="O20" s="37"/>
      <c r="P20" s="8"/>
      <c r="Q20" s="351"/>
    </row>
    <row r="21" spans="1:17">
      <c r="A21" s="5" t="s">
        <v>1383</v>
      </c>
      <c r="B21" s="5" t="s">
        <v>1384</v>
      </c>
      <c r="C21" s="185" t="s">
        <v>1385</v>
      </c>
      <c r="D21" s="8" t="s">
        <v>1386</v>
      </c>
      <c r="E21" s="185" t="s">
        <v>2139</v>
      </c>
      <c r="F21" s="185" t="s">
        <v>2139</v>
      </c>
      <c r="G21" s="185" t="s">
        <v>2139</v>
      </c>
      <c r="H21" s="185" t="s">
        <v>2139</v>
      </c>
      <c r="I21" s="421">
        <v>7.4321837240937825</v>
      </c>
      <c r="J21" s="421">
        <v>7.9040128065017621</v>
      </c>
      <c r="K21" s="87">
        <v>7.5500428422476169</v>
      </c>
      <c r="L21" s="87">
        <v>7.8</v>
      </c>
      <c r="M21" s="185">
        <v>7.6</v>
      </c>
      <c r="N21" s="8">
        <v>7.8</v>
      </c>
      <c r="O21" s="37">
        <v>8.4</v>
      </c>
      <c r="P21" s="8">
        <v>8.6999999999999993</v>
      </c>
      <c r="Q21" s="351">
        <v>11.9</v>
      </c>
    </row>
    <row r="22" spans="1:17">
      <c r="A22" s="5" t="s">
        <v>1387</v>
      </c>
      <c r="B22" s="5" t="s">
        <v>1388</v>
      </c>
      <c r="C22" s="185" t="s">
        <v>1389</v>
      </c>
      <c r="D22" s="8" t="s">
        <v>1390</v>
      </c>
      <c r="E22" s="185" t="s">
        <v>2139</v>
      </c>
      <c r="F22" s="185" t="s">
        <v>2139</v>
      </c>
      <c r="G22" s="185" t="s">
        <v>2139</v>
      </c>
      <c r="H22" s="185" t="s">
        <v>2139</v>
      </c>
      <c r="I22" s="421">
        <v>3.7338018888644844</v>
      </c>
      <c r="J22" s="421">
        <v>3.7744993505612312</v>
      </c>
      <c r="K22" s="87">
        <v>3.2079841416262682</v>
      </c>
      <c r="L22" s="87">
        <v>3.2753661087866108</v>
      </c>
      <c r="M22" s="185">
        <v>3.6</v>
      </c>
      <c r="N22" s="8">
        <v>3.6</v>
      </c>
      <c r="O22" s="37">
        <v>3.7</v>
      </c>
      <c r="P22" s="8">
        <v>3.8</v>
      </c>
      <c r="Q22" s="351">
        <v>5.8</v>
      </c>
    </row>
    <row r="23" spans="1:17">
      <c r="A23" s="5" t="s">
        <v>1391</v>
      </c>
      <c r="B23" s="5" t="s">
        <v>1392</v>
      </c>
      <c r="C23" s="185" t="s">
        <v>1393</v>
      </c>
      <c r="D23" s="8" t="s">
        <v>1394</v>
      </c>
      <c r="E23" s="185" t="s">
        <v>2139</v>
      </c>
      <c r="F23" s="185" t="s">
        <v>2139</v>
      </c>
      <c r="G23" s="185" t="s">
        <v>2139</v>
      </c>
      <c r="H23" s="185" t="s">
        <v>2139</v>
      </c>
      <c r="I23" s="421">
        <v>22.319591803677003</v>
      </c>
      <c r="J23" s="421">
        <v>23.55229687266198</v>
      </c>
      <c r="K23" s="87">
        <v>23.28856624319419</v>
      </c>
      <c r="L23" s="87">
        <v>23.5</v>
      </c>
      <c r="M23" s="185">
        <v>22.1</v>
      </c>
      <c r="N23" s="8">
        <v>22.2</v>
      </c>
      <c r="O23" s="37">
        <v>24.6</v>
      </c>
      <c r="P23" s="8">
        <v>25.3</v>
      </c>
      <c r="Q23" s="351">
        <v>31.9</v>
      </c>
    </row>
    <row r="24" spans="1:17">
      <c r="A24" s="5"/>
      <c r="B24" s="5"/>
      <c r="C24" s="8"/>
      <c r="I24" s="8"/>
      <c r="J24" s="8"/>
      <c r="K24" s="60"/>
      <c r="L24" s="60"/>
      <c r="M24" s="60"/>
      <c r="N24" s="60"/>
      <c r="O24" s="60"/>
      <c r="P24" s="60"/>
    </row>
    <row r="25" spans="1:17">
      <c r="A25" s="5"/>
      <c r="B25" s="5"/>
      <c r="C25" s="8"/>
      <c r="I25" s="8"/>
      <c r="J25" s="8"/>
      <c r="K25" s="60"/>
      <c r="L25" s="60"/>
      <c r="M25" s="60"/>
      <c r="N25" s="60"/>
      <c r="O25" s="60"/>
      <c r="P25" s="60"/>
    </row>
    <row r="26" spans="1:17" ht="25.5" customHeight="1">
      <c r="A26" s="471" t="s">
        <v>1395</v>
      </c>
      <c r="B26" s="471"/>
      <c r="C26" s="471"/>
      <c r="D26" s="471"/>
      <c r="E26" s="471"/>
      <c r="F26" s="471"/>
      <c r="G26" s="471"/>
      <c r="H26" s="471"/>
      <c r="I26" s="471"/>
      <c r="J26" s="471"/>
      <c r="K26" s="471"/>
      <c r="L26" s="471"/>
      <c r="M26" s="471"/>
      <c r="N26" s="471"/>
      <c r="O26" s="471"/>
      <c r="P26" s="471"/>
      <c r="Q26" s="471"/>
    </row>
    <row r="27" spans="1:17">
      <c r="A27" s="132" t="s">
        <v>1396</v>
      </c>
      <c r="B27" s="215"/>
      <c r="C27" s="215"/>
      <c r="D27" s="215"/>
      <c r="E27" s="215"/>
      <c r="F27" s="215"/>
      <c r="G27" s="215"/>
      <c r="H27" s="215"/>
      <c r="I27" s="8"/>
      <c r="J27" s="8"/>
      <c r="K27" s="8"/>
      <c r="L27" s="8"/>
      <c r="M27" s="8"/>
      <c r="N27" s="8"/>
      <c r="O27" s="8"/>
      <c r="P27" s="8"/>
    </row>
    <row r="28" spans="1:17">
      <c r="A28" s="5"/>
      <c r="B28" s="5"/>
      <c r="C28" s="8"/>
      <c r="I28" s="8"/>
      <c r="J28" s="8"/>
      <c r="K28" s="60"/>
      <c r="L28" s="60"/>
      <c r="M28" s="60"/>
      <c r="N28" s="60"/>
      <c r="O28" s="60"/>
      <c r="P28" s="60"/>
    </row>
    <row r="29" spans="1:17">
      <c r="A29" s="5"/>
      <c r="B29" s="5"/>
      <c r="C29" s="8"/>
      <c r="I29" s="8"/>
      <c r="J29" s="8"/>
      <c r="K29" s="60"/>
      <c r="L29" s="60"/>
      <c r="M29" s="82"/>
      <c r="N29" s="60"/>
      <c r="O29" s="60"/>
      <c r="P29" s="60"/>
    </row>
    <row r="30" spans="1:17">
      <c r="A30" s="5"/>
      <c r="B30" s="5"/>
      <c r="C30" s="8"/>
      <c r="I30" s="8"/>
      <c r="J30" s="8"/>
      <c r="K30" s="60"/>
      <c r="L30" s="60"/>
      <c r="M30" s="60"/>
      <c r="N30" s="60"/>
      <c r="O30" s="60"/>
      <c r="P30" s="60"/>
    </row>
    <row r="31" spans="1:17">
      <c r="A31" s="5"/>
      <c r="B31" s="5"/>
      <c r="C31" s="8"/>
      <c r="I31" s="8"/>
      <c r="J31" s="8"/>
      <c r="K31" s="25"/>
      <c r="L31" s="25"/>
      <c r="M31" s="25"/>
      <c r="N31" s="25"/>
      <c r="O31" s="25"/>
      <c r="P31" s="25"/>
    </row>
    <row r="32" spans="1:17">
      <c r="A32" s="4"/>
      <c r="B32" s="5"/>
      <c r="C32" s="8"/>
      <c r="I32" s="8"/>
      <c r="J32" s="8"/>
      <c r="K32" s="8"/>
      <c r="L32" s="8"/>
      <c r="M32" s="8"/>
      <c r="N32" s="8"/>
      <c r="O32" s="8"/>
      <c r="P32" s="8"/>
    </row>
    <row r="33" spans="1:25">
      <c r="A33" s="5"/>
      <c r="B33" s="5"/>
      <c r="C33" s="8"/>
      <c r="E33" s="4"/>
      <c r="F33" s="4"/>
      <c r="G33" s="5"/>
      <c r="H33" s="174"/>
      <c r="I33" s="174"/>
      <c r="J33" s="173"/>
      <c r="K33" s="176"/>
      <c r="L33" s="176"/>
      <c r="M33" s="174"/>
      <c r="N33" s="174"/>
      <c r="O33" s="173"/>
      <c r="P33" s="176"/>
      <c r="Q33" s="176"/>
      <c r="R33" s="174"/>
      <c r="S33" s="174"/>
      <c r="T33" s="173"/>
      <c r="U33" s="176"/>
      <c r="V33" s="190"/>
      <c r="W33" s="185"/>
      <c r="X33" s="185"/>
      <c r="Y33" s="185"/>
    </row>
    <row r="34" spans="1:25">
      <c r="A34" s="5"/>
      <c r="B34" s="5"/>
      <c r="C34" s="8"/>
      <c r="E34" s="4"/>
      <c r="F34" s="4"/>
      <c r="G34" s="5"/>
      <c r="H34" s="176"/>
      <c r="I34" s="176"/>
      <c r="J34" s="173"/>
      <c r="K34" s="176"/>
      <c r="L34" s="176"/>
      <c r="M34" s="176"/>
      <c r="N34" s="176"/>
      <c r="O34" s="173"/>
      <c r="P34" s="176"/>
      <c r="Q34" s="176"/>
      <c r="R34" s="176"/>
      <c r="S34" s="176"/>
      <c r="T34" s="173"/>
      <c r="U34" s="176"/>
      <c r="V34" s="190"/>
      <c r="W34" s="185"/>
      <c r="X34" s="185"/>
      <c r="Y34" s="185"/>
    </row>
    <row r="35" spans="1:25">
      <c r="A35" s="5"/>
      <c r="B35" s="5"/>
      <c r="C35" s="8"/>
      <c r="E35" s="4"/>
      <c r="F35" s="4"/>
      <c r="G35" s="5"/>
      <c r="H35" s="176"/>
      <c r="I35" s="176"/>
      <c r="J35" s="173"/>
      <c r="K35" s="176"/>
      <c r="L35" s="176"/>
      <c r="M35" s="176"/>
      <c r="N35" s="176"/>
      <c r="O35" s="173"/>
      <c r="P35" s="176"/>
      <c r="Q35" s="176"/>
      <c r="R35" s="176"/>
      <c r="S35" s="176"/>
      <c r="T35" s="173"/>
      <c r="U35" s="176"/>
      <c r="V35" s="190"/>
      <c r="W35" s="185"/>
      <c r="X35" s="185"/>
      <c r="Y35" s="185"/>
    </row>
    <row r="36" spans="1:25">
      <c r="A36" s="5"/>
      <c r="B36" s="5"/>
      <c r="C36" s="8"/>
      <c r="E36" s="4"/>
      <c r="F36" s="4"/>
      <c r="G36" s="5"/>
      <c r="H36" s="176"/>
      <c r="I36" s="176"/>
      <c r="J36" s="173"/>
      <c r="K36" s="176"/>
      <c r="L36" s="176"/>
      <c r="M36" s="176"/>
      <c r="N36" s="176"/>
      <c r="O36" s="173"/>
      <c r="P36" s="176"/>
      <c r="Q36" s="176"/>
      <c r="R36" s="176"/>
      <c r="S36" s="176"/>
      <c r="T36" s="173"/>
      <c r="U36" s="176"/>
      <c r="V36" s="190"/>
      <c r="W36" s="185"/>
      <c r="X36" s="185"/>
      <c r="Y36" s="185"/>
    </row>
    <row r="37" spans="1:25">
      <c r="A37" s="4"/>
      <c r="B37" s="5"/>
      <c r="C37" s="8"/>
      <c r="E37" s="22"/>
      <c r="F37" s="22"/>
      <c r="H37" s="173"/>
      <c r="I37" s="173"/>
      <c r="J37" s="173"/>
      <c r="K37" s="173"/>
      <c r="L37" s="173"/>
      <c r="M37" s="173"/>
      <c r="N37" s="173"/>
      <c r="O37" s="173"/>
      <c r="P37" s="173"/>
      <c r="Q37" s="173"/>
      <c r="R37" s="173"/>
      <c r="S37" s="173"/>
      <c r="T37" s="173"/>
      <c r="U37" s="173"/>
      <c r="V37" s="191"/>
      <c r="W37" s="192"/>
      <c r="X37" s="192"/>
      <c r="Y37" s="192"/>
    </row>
    <row r="38" spans="1:25">
      <c r="A38" s="5"/>
      <c r="B38" s="5"/>
      <c r="C38" s="8"/>
      <c r="E38" s="22"/>
      <c r="F38" s="22"/>
      <c r="H38" s="173"/>
      <c r="I38" s="173"/>
      <c r="J38" s="173"/>
      <c r="K38" s="173"/>
      <c r="L38" s="173"/>
      <c r="M38" s="173"/>
      <c r="N38" s="173"/>
      <c r="O38" s="173"/>
      <c r="P38" s="173"/>
      <c r="Q38" s="173"/>
      <c r="R38" s="173"/>
      <c r="S38" s="173"/>
      <c r="T38" s="174"/>
      <c r="U38" s="173"/>
      <c r="V38" s="190"/>
      <c r="W38" s="192"/>
      <c r="X38" s="192"/>
      <c r="Y38" s="192"/>
    </row>
    <row r="39" spans="1:25">
      <c r="A39" s="5"/>
      <c r="B39" s="5"/>
      <c r="C39" s="8"/>
      <c r="E39" s="22"/>
      <c r="H39" s="87"/>
      <c r="I39" s="87"/>
      <c r="J39" s="87"/>
      <c r="K39" s="25"/>
      <c r="L39" s="25"/>
      <c r="M39" s="87"/>
      <c r="N39" s="87"/>
      <c r="O39" s="87"/>
      <c r="P39" s="25"/>
      <c r="Q39" s="25"/>
      <c r="R39" s="87"/>
      <c r="S39" s="87"/>
      <c r="T39" s="87"/>
      <c r="U39" s="25"/>
      <c r="V39" s="25"/>
      <c r="W39" s="87"/>
      <c r="X39" s="87"/>
      <c r="Y39" s="87"/>
    </row>
    <row r="40" spans="1:25">
      <c r="A40" s="5"/>
      <c r="B40" s="5"/>
      <c r="C40" s="8"/>
      <c r="E40" s="22"/>
      <c r="H40" s="67"/>
      <c r="I40" s="67"/>
      <c r="J40" s="67"/>
      <c r="K40" s="25"/>
      <c r="L40" s="25"/>
      <c r="M40" s="67"/>
      <c r="N40" s="67"/>
      <c r="O40" s="67"/>
      <c r="P40" s="25"/>
      <c r="Q40" s="25"/>
      <c r="R40" s="67"/>
      <c r="S40" s="67"/>
      <c r="T40" s="67"/>
      <c r="U40" s="25"/>
      <c r="V40" s="25"/>
      <c r="W40" s="87"/>
      <c r="X40" s="87"/>
      <c r="Y40" s="87"/>
    </row>
    <row r="41" spans="1:25">
      <c r="A41" s="5"/>
      <c r="B41" s="5"/>
      <c r="C41" s="5"/>
      <c r="E41" s="4"/>
      <c r="H41" s="185"/>
      <c r="I41" s="185"/>
      <c r="J41" s="185"/>
      <c r="K41" s="8"/>
      <c r="L41" s="22"/>
      <c r="M41" s="185"/>
      <c r="N41" s="185"/>
      <c r="O41" s="185"/>
      <c r="P41" s="8"/>
      <c r="Q41" s="8"/>
      <c r="R41" s="185"/>
      <c r="S41" s="185"/>
      <c r="T41" s="234"/>
      <c r="U41" s="8"/>
      <c r="V41" s="8"/>
      <c r="W41" s="185"/>
      <c r="X41" s="185"/>
      <c r="Y41" s="185"/>
    </row>
    <row r="42" spans="1:25">
      <c r="A42" s="4"/>
      <c r="B42" s="75"/>
      <c r="C42" s="5"/>
      <c r="E42" s="4"/>
      <c r="I42" s="8"/>
      <c r="J42" s="8"/>
      <c r="K42" s="8"/>
      <c r="L42" s="22"/>
      <c r="M42" s="8"/>
      <c r="N42" s="8"/>
      <c r="O42" s="8"/>
      <c r="P42" s="8"/>
      <c r="Q42" s="8"/>
      <c r="R42" s="8"/>
      <c r="S42" s="8"/>
      <c r="T42" s="8"/>
      <c r="U42" s="8"/>
      <c r="V42" s="8"/>
      <c r="W42" s="8"/>
      <c r="X42" s="8"/>
      <c r="Y42" s="8"/>
    </row>
    <row r="43" spans="1:25">
      <c r="A43" s="5"/>
      <c r="B43" s="75"/>
      <c r="C43" s="5"/>
      <c r="E43" s="4"/>
      <c r="H43" s="37"/>
      <c r="I43" s="37"/>
      <c r="J43" s="37"/>
      <c r="K43" s="37"/>
      <c r="L43" s="284"/>
      <c r="M43" s="37"/>
      <c r="N43" s="37"/>
      <c r="O43" s="37"/>
      <c r="P43" s="37"/>
      <c r="Q43" s="37"/>
      <c r="R43" s="37"/>
      <c r="S43" s="37"/>
      <c r="T43" s="37"/>
      <c r="U43" s="37"/>
      <c r="V43" s="37"/>
      <c r="W43" s="37"/>
      <c r="X43" s="37"/>
      <c r="Y43" s="37"/>
    </row>
    <row r="44" spans="1:25">
      <c r="A44" s="5"/>
      <c r="B44" s="75"/>
      <c r="C44" s="5"/>
      <c r="E44" s="4"/>
      <c r="H44" s="25"/>
      <c r="I44" s="8"/>
      <c r="J44" s="8"/>
      <c r="K44" s="8"/>
      <c r="L44" s="22"/>
      <c r="M44" s="8"/>
      <c r="N44" s="8"/>
      <c r="O44" s="8"/>
      <c r="P44" s="8"/>
      <c r="Q44" s="8"/>
      <c r="R44" s="8"/>
      <c r="S44" s="25"/>
      <c r="T44" s="8"/>
      <c r="U44" s="8"/>
      <c r="V44" s="8"/>
      <c r="W44" s="8"/>
      <c r="X44" s="8"/>
      <c r="Y44" s="8"/>
    </row>
    <row r="45" spans="1:25">
      <c r="A45" s="5"/>
      <c r="B45" s="44"/>
      <c r="C45" s="5"/>
      <c r="I45" s="5"/>
      <c r="J45" s="5"/>
      <c r="K45" s="5"/>
      <c r="L45" s="5"/>
      <c r="M45" s="5"/>
      <c r="N45" s="5"/>
      <c r="O45" s="5"/>
      <c r="P45" s="5"/>
    </row>
  </sheetData>
  <mergeCells count="1">
    <mergeCell ref="A26:Q26"/>
  </mergeCells>
  <phoneticPr fontId="17" type="noConversion"/>
  <conditionalFormatting sqref="K24:P25 K27:P32">
    <cfRule type="cellIs" dxfId="2285" priority="463" operator="equal">
      <formula>"-"</formula>
    </cfRule>
  </conditionalFormatting>
  <conditionalFormatting sqref="H39:U39">
    <cfRule type="cellIs" dxfId="2284" priority="333" operator="equal">
      <formula>"-"</formula>
    </cfRule>
  </conditionalFormatting>
  <conditionalFormatting sqref="H39:U39">
    <cfRule type="cellIs" dxfId="2283" priority="332" operator="equal">
      <formula>"-"</formula>
    </cfRule>
  </conditionalFormatting>
  <conditionalFormatting sqref="H38:J38">
    <cfRule type="cellIs" dxfId="2282" priority="330" stopIfTrue="1" operator="equal">
      <formula>"-"</formula>
    </cfRule>
    <cfRule type="containsText" dxfId="2281" priority="331" stopIfTrue="1" operator="containsText" text="leer">
      <formula>NOT(ISERROR(SEARCH("leer",H38)))</formula>
    </cfRule>
  </conditionalFormatting>
  <conditionalFormatting sqref="H38:J38">
    <cfRule type="cellIs" dxfId="2280" priority="328" stopIfTrue="1" operator="equal">
      <formula>"-"</formula>
    </cfRule>
    <cfRule type="containsText" dxfId="2279" priority="329" stopIfTrue="1" operator="containsText" text="leer">
      <formula>NOT(ISERROR(SEARCH("leer",H38)))</formula>
    </cfRule>
  </conditionalFormatting>
  <conditionalFormatting sqref="M38:O38">
    <cfRule type="cellIs" dxfId="2278" priority="326" stopIfTrue="1" operator="equal">
      <formula>"-"</formula>
    </cfRule>
    <cfRule type="containsText" dxfId="2277" priority="327" stopIfTrue="1" operator="containsText" text="leer">
      <formula>NOT(ISERROR(SEARCH("leer",M38)))</formula>
    </cfRule>
  </conditionalFormatting>
  <conditionalFormatting sqref="M38:O38">
    <cfRule type="cellIs" dxfId="2276" priority="324" stopIfTrue="1" operator="equal">
      <formula>"-"</formula>
    </cfRule>
    <cfRule type="containsText" dxfId="2275" priority="325" stopIfTrue="1" operator="containsText" text="leer">
      <formula>NOT(ISERROR(SEARCH("leer",M38)))</formula>
    </cfRule>
  </conditionalFormatting>
  <conditionalFormatting sqref="R38:T38">
    <cfRule type="cellIs" dxfId="2274" priority="322" stopIfTrue="1" operator="equal">
      <formula>"-"</formula>
    </cfRule>
    <cfRule type="containsText" dxfId="2273" priority="323" stopIfTrue="1" operator="containsText" text="leer">
      <formula>NOT(ISERROR(SEARCH("leer",R38)))</formula>
    </cfRule>
  </conditionalFormatting>
  <conditionalFormatting sqref="R38:T38">
    <cfRule type="cellIs" dxfId="2272" priority="320" stopIfTrue="1" operator="equal">
      <formula>"-"</formula>
    </cfRule>
    <cfRule type="containsText" dxfId="2271" priority="321" stopIfTrue="1" operator="containsText" text="leer">
      <formula>NOT(ISERROR(SEARCH("leer",R38)))</formula>
    </cfRule>
  </conditionalFormatting>
  <conditionalFormatting sqref="H39:U39 J40:J44 O40:O44 T40:T44">
    <cfRule type="cellIs" dxfId="2270" priority="319" operator="equal">
      <formula>"-"</formula>
    </cfRule>
  </conditionalFormatting>
  <conditionalFormatting sqref="H39:U39 J40:J44 O40:O44 T40:T44">
    <cfRule type="cellIs" dxfId="2269" priority="318" operator="equal">
      <formula>"-"</formula>
    </cfRule>
  </conditionalFormatting>
  <conditionalFormatting sqref="H37:J37">
    <cfRule type="cellIs" dxfId="2268" priority="316" stopIfTrue="1" operator="equal">
      <formula>"-"</formula>
    </cfRule>
    <cfRule type="containsText" dxfId="2267" priority="317" stopIfTrue="1" operator="containsText" text="leer">
      <formula>NOT(ISERROR(SEARCH("leer",H37)))</formula>
    </cfRule>
  </conditionalFormatting>
  <conditionalFormatting sqref="H37:J37">
    <cfRule type="cellIs" dxfId="2266" priority="314" stopIfTrue="1" operator="equal">
      <formula>"-"</formula>
    </cfRule>
    <cfRule type="containsText" dxfId="2265" priority="315" stopIfTrue="1" operator="containsText" text="leer">
      <formula>NOT(ISERROR(SEARCH("leer",H37)))</formula>
    </cfRule>
  </conditionalFormatting>
  <conditionalFormatting sqref="M37:O37">
    <cfRule type="cellIs" dxfId="2264" priority="312" stopIfTrue="1" operator="equal">
      <formula>"-"</formula>
    </cfRule>
    <cfRule type="containsText" dxfId="2263" priority="313" stopIfTrue="1" operator="containsText" text="leer">
      <formula>NOT(ISERROR(SEARCH("leer",M37)))</formula>
    </cfRule>
  </conditionalFormatting>
  <conditionalFormatting sqref="M37:O37">
    <cfRule type="cellIs" dxfId="2262" priority="310" stopIfTrue="1" operator="equal">
      <formula>"-"</formula>
    </cfRule>
    <cfRule type="containsText" dxfId="2261" priority="311" stopIfTrue="1" operator="containsText" text="leer">
      <formula>NOT(ISERROR(SEARCH("leer",M37)))</formula>
    </cfRule>
  </conditionalFormatting>
  <conditionalFormatting sqref="R37:T37">
    <cfRule type="cellIs" dxfId="2260" priority="308" stopIfTrue="1" operator="equal">
      <formula>"-"</formula>
    </cfRule>
    <cfRule type="containsText" dxfId="2259" priority="309" stopIfTrue="1" operator="containsText" text="leer">
      <formula>NOT(ISERROR(SEARCH("leer",R37)))</formula>
    </cfRule>
  </conditionalFormatting>
  <conditionalFormatting sqref="R37:T37">
    <cfRule type="cellIs" dxfId="2258" priority="306" stopIfTrue="1" operator="equal">
      <formula>"-"</formula>
    </cfRule>
    <cfRule type="containsText" dxfId="2257" priority="307" stopIfTrue="1" operator="containsText" text="leer">
      <formula>NOT(ISERROR(SEARCH("leer",R37)))</formula>
    </cfRule>
  </conditionalFormatting>
  <conditionalFormatting sqref="H37:J37">
    <cfRule type="cellIs" dxfId="2256" priority="304" stopIfTrue="1" operator="equal">
      <formula>"-"</formula>
    </cfRule>
    <cfRule type="containsText" dxfId="2255" priority="305" stopIfTrue="1" operator="containsText" text="leer">
      <formula>NOT(ISERROR(SEARCH("leer",H37)))</formula>
    </cfRule>
  </conditionalFormatting>
  <conditionalFormatting sqref="H37:J37">
    <cfRule type="cellIs" dxfId="2254" priority="302" stopIfTrue="1" operator="equal">
      <formula>"-"</formula>
    </cfRule>
    <cfRule type="containsText" dxfId="2253" priority="303" stopIfTrue="1" operator="containsText" text="leer">
      <formula>NOT(ISERROR(SEARCH("leer",H37)))</formula>
    </cfRule>
  </conditionalFormatting>
  <conditionalFormatting sqref="H37:J37">
    <cfRule type="cellIs" dxfId="2252" priority="300" stopIfTrue="1" operator="equal">
      <formula>"-"</formula>
    </cfRule>
    <cfRule type="containsText" dxfId="2251" priority="301" stopIfTrue="1" operator="containsText" text="leer">
      <formula>NOT(ISERROR(SEARCH("leer",H37)))</formula>
    </cfRule>
  </conditionalFormatting>
  <conditionalFormatting sqref="H37:J37">
    <cfRule type="cellIs" dxfId="2250" priority="298" stopIfTrue="1" operator="equal">
      <formula>"-"</formula>
    </cfRule>
    <cfRule type="containsText" dxfId="2249" priority="299" stopIfTrue="1" operator="containsText" text="leer">
      <formula>NOT(ISERROR(SEARCH("leer",H37)))</formula>
    </cfRule>
  </conditionalFormatting>
  <conditionalFormatting sqref="H37:J37">
    <cfRule type="cellIs" dxfId="2248" priority="296" stopIfTrue="1" operator="equal">
      <formula>"-"</formula>
    </cfRule>
    <cfRule type="containsText" dxfId="2247" priority="297" stopIfTrue="1" operator="containsText" text="leer">
      <formula>NOT(ISERROR(SEARCH("leer",H37)))</formula>
    </cfRule>
  </conditionalFormatting>
  <conditionalFormatting sqref="M37:O37">
    <cfRule type="cellIs" dxfId="2246" priority="294" stopIfTrue="1" operator="equal">
      <formula>"-"</formula>
    </cfRule>
    <cfRule type="containsText" dxfId="2245" priority="295" stopIfTrue="1" operator="containsText" text="leer">
      <formula>NOT(ISERROR(SEARCH("leer",M37)))</formula>
    </cfRule>
  </conditionalFormatting>
  <conditionalFormatting sqref="M37:O37">
    <cfRule type="cellIs" dxfId="2244" priority="292" stopIfTrue="1" operator="equal">
      <formula>"-"</formula>
    </cfRule>
    <cfRule type="containsText" dxfId="2243" priority="293" stopIfTrue="1" operator="containsText" text="leer">
      <formula>NOT(ISERROR(SEARCH("leer",M37)))</formula>
    </cfRule>
  </conditionalFormatting>
  <conditionalFormatting sqref="M37:O37">
    <cfRule type="cellIs" dxfId="2242" priority="290" stopIfTrue="1" operator="equal">
      <formula>"-"</formula>
    </cfRule>
    <cfRule type="containsText" dxfId="2241" priority="291" stopIfTrue="1" operator="containsText" text="leer">
      <formula>NOT(ISERROR(SEARCH("leer",M37)))</formula>
    </cfRule>
  </conditionalFormatting>
  <conditionalFormatting sqref="M37:O37">
    <cfRule type="cellIs" dxfId="2240" priority="288" stopIfTrue="1" operator="equal">
      <formula>"-"</formula>
    </cfRule>
    <cfRule type="containsText" dxfId="2239" priority="289" stopIfTrue="1" operator="containsText" text="leer">
      <formula>NOT(ISERROR(SEARCH("leer",M37)))</formula>
    </cfRule>
  </conditionalFormatting>
  <conditionalFormatting sqref="M37:O37">
    <cfRule type="cellIs" dxfId="2238" priority="286" stopIfTrue="1" operator="equal">
      <formula>"-"</formula>
    </cfRule>
    <cfRule type="containsText" dxfId="2237" priority="287" stopIfTrue="1" operator="containsText" text="leer">
      <formula>NOT(ISERROR(SEARCH("leer",M37)))</formula>
    </cfRule>
  </conditionalFormatting>
  <conditionalFormatting sqref="R37:T37">
    <cfRule type="cellIs" dxfId="2236" priority="284" stopIfTrue="1" operator="equal">
      <formula>"-"</formula>
    </cfRule>
    <cfRule type="containsText" dxfId="2235" priority="285" stopIfTrue="1" operator="containsText" text="leer">
      <formula>NOT(ISERROR(SEARCH("leer",R37)))</formula>
    </cfRule>
  </conditionalFormatting>
  <conditionalFormatting sqref="R37:T37">
    <cfRule type="cellIs" dxfId="2234" priority="282" stopIfTrue="1" operator="equal">
      <formula>"-"</formula>
    </cfRule>
    <cfRule type="containsText" dxfId="2233" priority="283" stopIfTrue="1" operator="containsText" text="leer">
      <formula>NOT(ISERROR(SEARCH("leer",R37)))</formula>
    </cfRule>
  </conditionalFormatting>
  <conditionalFormatting sqref="R37:T37">
    <cfRule type="cellIs" dxfId="2232" priority="280" stopIfTrue="1" operator="equal">
      <formula>"-"</formula>
    </cfRule>
    <cfRule type="containsText" dxfId="2231" priority="281" stopIfTrue="1" operator="containsText" text="leer">
      <formula>NOT(ISERROR(SEARCH("leer",R37)))</formula>
    </cfRule>
  </conditionalFormatting>
  <conditionalFormatting sqref="R37:T37">
    <cfRule type="cellIs" dxfId="2230" priority="278" stopIfTrue="1" operator="equal">
      <formula>"-"</formula>
    </cfRule>
    <cfRule type="containsText" dxfId="2229" priority="279" stopIfTrue="1" operator="containsText" text="leer">
      <formula>NOT(ISERROR(SEARCH("leer",R37)))</formula>
    </cfRule>
  </conditionalFormatting>
  <conditionalFormatting sqref="R37:T37">
    <cfRule type="cellIs" dxfId="2228" priority="276" stopIfTrue="1" operator="equal">
      <formula>"-"</formula>
    </cfRule>
    <cfRule type="containsText" dxfId="2227" priority="277" stopIfTrue="1" operator="containsText" text="leer">
      <formula>NOT(ISERROR(SEARCH("leer",R37)))</formula>
    </cfRule>
  </conditionalFormatting>
  <conditionalFormatting sqref="H37:J37 M37:O37 R37:T37">
    <cfRule type="cellIs" dxfId="2226" priority="274" stopIfTrue="1" operator="equal">
      <formula>"-"</formula>
    </cfRule>
    <cfRule type="containsText" dxfId="2225" priority="275" stopIfTrue="1" operator="containsText" text="leer">
      <formula>NOT(ISERROR(SEARCH("leer",H37)))</formula>
    </cfRule>
  </conditionalFormatting>
  <conditionalFormatting sqref="V39:Y39 W41:Y44">
    <cfRule type="cellIs" dxfId="2224" priority="273" operator="equal">
      <formula>"-"</formula>
    </cfRule>
  </conditionalFormatting>
  <conditionalFormatting sqref="W37:Y38">
    <cfRule type="cellIs" dxfId="2223" priority="271" stopIfTrue="1" operator="equal">
      <formula>"-"</formula>
    </cfRule>
    <cfRule type="containsText" dxfId="2222" priority="272" stopIfTrue="1" operator="containsText" text="leer">
      <formula>NOT(ISERROR(SEARCH("leer",W37)))</formula>
    </cfRule>
  </conditionalFormatting>
  <conditionalFormatting sqref="H36:J36">
    <cfRule type="cellIs" dxfId="2221" priority="269" stopIfTrue="1" operator="equal">
      <formula>"-"</formula>
    </cfRule>
    <cfRule type="containsText" dxfId="2220" priority="270" stopIfTrue="1" operator="containsText" text="leer">
      <formula>NOT(ISERROR(SEARCH("leer",H36)))</formula>
    </cfRule>
  </conditionalFormatting>
  <conditionalFormatting sqref="H36:J36">
    <cfRule type="cellIs" dxfId="2219" priority="268" stopIfTrue="1" operator="equal">
      <formula>"-"</formula>
    </cfRule>
  </conditionalFormatting>
  <conditionalFormatting sqref="H36:J36">
    <cfRule type="cellIs" dxfId="2218" priority="266" stopIfTrue="1" operator="equal">
      <formula>"-"</formula>
    </cfRule>
    <cfRule type="containsText" dxfId="2217" priority="267" stopIfTrue="1" operator="containsText" text="leer">
      <formula>NOT(ISERROR(SEARCH("leer",H36)))</formula>
    </cfRule>
  </conditionalFormatting>
  <conditionalFormatting sqref="H36:J36">
    <cfRule type="cellIs" dxfId="2216" priority="265" stopIfTrue="1" operator="equal">
      <formula>"-"</formula>
    </cfRule>
  </conditionalFormatting>
  <conditionalFormatting sqref="M36:O36">
    <cfRule type="cellIs" dxfId="2215" priority="263" stopIfTrue="1" operator="equal">
      <formula>"-"</formula>
    </cfRule>
    <cfRule type="containsText" dxfId="2214" priority="264" stopIfTrue="1" operator="containsText" text="leer">
      <formula>NOT(ISERROR(SEARCH("leer",M36)))</formula>
    </cfRule>
  </conditionalFormatting>
  <conditionalFormatting sqref="M36:O36">
    <cfRule type="cellIs" dxfId="2213" priority="262" stopIfTrue="1" operator="equal">
      <formula>"-"</formula>
    </cfRule>
  </conditionalFormatting>
  <conditionalFormatting sqref="M36:O36">
    <cfRule type="cellIs" dxfId="2212" priority="260" stopIfTrue="1" operator="equal">
      <formula>"-"</formula>
    </cfRule>
    <cfRule type="containsText" dxfId="2211" priority="261" stopIfTrue="1" operator="containsText" text="leer">
      <formula>NOT(ISERROR(SEARCH("leer",M36)))</formula>
    </cfRule>
  </conditionalFormatting>
  <conditionalFormatting sqref="M36:O36">
    <cfRule type="cellIs" dxfId="2210" priority="259" stopIfTrue="1" operator="equal">
      <formula>"-"</formula>
    </cfRule>
  </conditionalFormatting>
  <conditionalFormatting sqref="R36:T36">
    <cfRule type="cellIs" dxfId="2209" priority="257" stopIfTrue="1" operator="equal">
      <formula>"-"</formula>
    </cfRule>
    <cfRule type="containsText" dxfId="2208" priority="258" stopIfTrue="1" operator="containsText" text="leer">
      <formula>NOT(ISERROR(SEARCH("leer",R36)))</formula>
    </cfRule>
  </conditionalFormatting>
  <conditionalFormatting sqref="R36:T36">
    <cfRule type="cellIs" dxfId="2207" priority="256" stopIfTrue="1" operator="equal">
      <formula>"-"</formula>
    </cfRule>
  </conditionalFormatting>
  <conditionalFormatting sqref="R36:T36">
    <cfRule type="cellIs" dxfId="2206" priority="254" stopIfTrue="1" operator="equal">
      <formula>"-"</formula>
    </cfRule>
    <cfRule type="containsText" dxfId="2205" priority="255" stopIfTrue="1" operator="containsText" text="leer">
      <formula>NOT(ISERROR(SEARCH("leer",R36)))</formula>
    </cfRule>
  </conditionalFormatting>
  <conditionalFormatting sqref="R36:T36">
    <cfRule type="cellIs" dxfId="2204" priority="253" stopIfTrue="1" operator="equal">
      <formula>"-"</formula>
    </cfRule>
  </conditionalFormatting>
  <conditionalFormatting sqref="W36:Y36">
    <cfRule type="cellIs" dxfId="2203" priority="251" stopIfTrue="1" operator="equal">
      <formula>"-"</formula>
    </cfRule>
    <cfRule type="containsText" dxfId="2202" priority="252" stopIfTrue="1" operator="containsText" text="leer">
      <formula>NOT(ISERROR(SEARCH("leer",W36)))</formula>
    </cfRule>
  </conditionalFormatting>
  <conditionalFormatting sqref="W36:Y36">
    <cfRule type="cellIs" dxfId="2201" priority="250" stopIfTrue="1" operator="equal">
      <formula>"-"</formula>
    </cfRule>
  </conditionalFormatting>
  <conditionalFormatting sqref="W36:Y36">
    <cfRule type="cellIs" dxfId="2200" priority="248" stopIfTrue="1" operator="equal">
      <formula>"-"</formula>
    </cfRule>
    <cfRule type="containsText" dxfId="2199" priority="249" stopIfTrue="1" operator="containsText" text="leer">
      <formula>NOT(ISERROR(SEARCH("leer",W36)))</formula>
    </cfRule>
  </conditionalFormatting>
  <conditionalFormatting sqref="W36:Y36">
    <cfRule type="cellIs" dxfId="2198" priority="247" stopIfTrue="1" operator="equal">
      <formula>"-"</formula>
    </cfRule>
  </conditionalFormatting>
  <conditionalFormatting sqref="H36:J36">
    <cfRule type="cellIs" dxfId="2197" priority="245" stopIfTrue="1" operator="equal">
      <formula>"-"</formula>
    </cfRule>
    <cfRule type="containsText" dxfId="2196" priority="246" stopIfTrue="1" operator="containsText" text="leer">
      <formula>NOT(ISERROR(SEARCH("leer",H36)))</formula>
    </cfRule>
  </conditionalFormatting>
  <conditionalFormatting sqref="H36:J36">
    <cfRule type="cellIs" dxfId="2195" priority="244" stopIfTrue="1" operator="equal">
      <formula>"-"</formula>
    </cfRule>
  </conditionalFormatting>
  <conditionalFormatting sqref="H36:J36">
    <cfRule type="cellIs" dxfId="2194" priority="242" stopIfTrue="1" operator="equal">
      <formula>"-"</formula>
    </cfRule>
    <cfRule type="containsText" dxfId="2193" priority="243" stopIfTrue="1" operator="containsText" text="leer">
      <formula>NOT(ISERROR(SEARCH("leer",H36)))</formula>
    </cfRule>
  </conditionalFormatting>
  <conditionalFormatting sqref="H36:J36">
    <cfRule type="cellIs" dxfId="2192" priority="241" stopIfTrue="1" operator="equal">
      <formula>"-"</formula>
    </cfRule>
  </conditionalFormatting>
  <conditionalFormatting sqref="M36:O36">
    <cfRule type="cellIs" dxfId="2191" priority="239" stopIfTrue="1" operator="equal">
      <formula>"-"</formula>
    </cfRule>
    <cfRule type="containsText" dxfId="2190" priority="240" stopIfTrue="1" operator="containsText" text="leer">
      <formula>NOT(ISERROR(SEARCH("leer",M36)))</formula>
    </cfRule>
  </conditionalFormatting>
  <conditionalFormatting sqref="M36:O36">
    <cfRule type="cellIs" dxfId="2189" priority="238" stopIfTrue="1" operator="equal">
      <formula>"-"</formula>
    </cfRule>
  </conditionalFormatting>
  <conditionalFormatting sqref="M36:O36">
    <cfRule type="cellIs" dxfId="2188" priority="236" stopIfTrue="1" operator="equal">
      <formula>"-"</formula>
    </cfRule>
    <cfRule type="containsText" dxfId="2187" priority="237" stopIfTrue="1" operator="containsText" text="leer">
      <formula>NOT(ISERROR(SEARCH("leer",M36)))</formula>
    </cfRule>
  </conditionalFormatting>
  <conditionalFormatting sqref="M36:O36">
    <cfRule type="cellIs" dxfId="2186" priority="235" stopIfTrue="1" operator="equal">
      <formula>"-"</formula>
    </cfRule>
  </conditionalFormatting>
  <conditionalFormatting sqref="R36:T36">
    <cfRule type="cellIs" dxfId="2185" priority="233" stopIfTrue="1" operator="equal">
      <formula>"-"</formula>
    </cfRule>
    <cfRule type="containsText" dxfId="2184" priority="234" stopIfTrue="1" operator="containsText" text="leer">
      <formula>NOT(ISERROR(SEARCH("leer",R36)))</formula>
    </cfRule>
  </conditionalFormatting>
  <conditionalFormatting sqref="R36:T36">
    <cfRule type="cellIs" dxfId="2183" priority="232" stopIfTrue="1" operator="equal">
      <formula>"-"</formula>
    </cfRule>
  </conditionalFormatting>
  <conditionalFormatting sqref="R36:T36">
    <cfRule type="cellIs" dxfId="2182" priority="230" stopIfTrue="1" operator="equal">
      <formula>"-"</formula>
    </cfRule>
    <cfRule type="containsText" dxfId="2181" priority="231" stopIfTrue="1" operator="containsText" text="leer">
      <formula>NOT(ISERROR(SEARCH("leer",R36)))</formula>
    </cfRule>
  </conditionalFormatting>
  <conditionalFormatting sqref="R36:T36">
    <cfRule type="cellIs" dxfId="2180" priority="229" stopIfTrue="1" operator="equal">
      <formula>"-"</formula>
    </cfRule>
  </conditionalFormatting>
  <conditionalFormatting sqref="W36:Y36">
    <cfRule type="cellIs" dxfId="2179" priority="227" stopIfTrue="1" operator="equal">
      <formula>"-"</formula>
    </cfRule>
    <cfRule type="containsText" dxfId="2178" priority="228" stopIfTrue="1" operator="containsText" text="leer">
      <formula>NOT(ISERROR(SEARCH("leer",W36)))</formula>
    </cfRule>
  </conditionalFormatting>
  <conditionalFormatting sqref="W36:Y36">
    <cfRule type="cellIs" dxfId="2177" priority="226" stopIfTrue="1" operator="equal">
      <formula>"-"</formula>
    </cfRule>
  </conditionalFormatting>
  <conditionalFormatting sqref="W36:Y36">
    <cfRule type="cellIs" dxfId="2176" priority="224" stopIfTrue="1" operator="equal">
      <formula>"-"</formula>
    </cfRule>
    <cfRule type="containsText" dxfId="2175" priority="225" stopIfTrue="1" operator="containsText" text="leer">
      <formula>NOT(ISERROR(SEARCH("leer",W36)))</formula>
    </cfRule>
  </conditionalFormatting>
  <conditionalFormatting sqref="W36:Y36">
    <cfRule type="cellIs" dxfId="2174" priority="223" stopIfTrue="1" operator="equal">
      <formula>"-"</formula>
    </cfRule>
  </conditionalFormatting>
  <conditionalFormatting sqref="K6:K19">
    <cfRule type="cellIs" dxfId="2173" priority="111" operator="equal">
      <formula>"-"</formula>
    </cfRule>
  </conditionalFormatting>
  <conditionalFormatting sqref="K6:K19">
    <cfRule type="cellIs" dxfId="2172" priority="110" operator="equal">
      <formula>"-"</formula>
    </cfRule>
  </conditionalFormatting>
  <conditionalFormatting sqref="J6:J8">
    <cfRule type="cellIs" dxfId="2171" priority="108" stopIfTrue="1" operator="equal">
      <formula>"-"</formula>
    </cfRule>
    <cfRule type="containsText" dxfId="2170" priority="109" stopIfTrue="1" operator="containsText" text="leer">
      <formula>NOT(ISERROR(SEARCH("leer",J6)))</formula>
    </cfRule>
  </conditionalFormatting>
  <conditionalFormatting sqref="J6:J8">
    <cfRule type="cellIs" dxfId="2169" priority="106" stopIfTrue="1" operator="equal">
      <formula>"-"</formula>
    </cfRule>
    <cfRule type="containsText" dxfId="2168" priority="107" stopIfTrue="1" operator="containsText" text="leer">
      <formula>NOT(ISERROR(SEARCH("leer",J6)))</formula>
    </cfRule>
  </conditionalFormatting>
  <conditionalFormatting sqref="J11:J13">
    <cfRule type="cellIs" dxfId="2167" priority="104" stopIfTrue="1" operator="equal">
      <formula>"-"</formula>
    </cfRule>
    <cfRule type="containsText" dxfId="2166" priority="105" stopIfTrue="1" operator="containsText" text="leer">
      <formula>NOT(ISERROR(SEARCH("leer",J11)))</formula>
    </cfRule>
  </conditionalFormatting>
  <conditionalFormatting sqref="J11:J13">
    <cfRule type="cellIs" dxfId="2165" priority="102" stopIfTrue="1" operator="equal">
      <formula>"-"</formula>
    </cfRule>
    <cfRule type="containsText" dxfId="2164" priority="103" stopIfTrue="1" operator="containsText" text="leer">
      <formula>NOT(ISERROR(SEARCH("leer",J11)))</formula>
    </cfRule>
  </conditionalFormatting>
  <conditionalFormatting sqref="J16:J18">
    <cfRule type="cellIs" dxfId="2163" priority="100" stopIfTrue="1" operator="equal">
      <formula>"-"</formula>
    </cfRule>
    <cfRule type="containsText" dxfId="2162" priority="101" stopIfTrue="1" operator="containsText" text="leer">
      <formula>NOT(ISERROR(SEARCH("leer",J16)))</formula>
    </cfRule>
  </conditionalFormatting>
  <conditionalFormatting sqref="J16:J18">
    <cfRule type="cellIs" dxfId="2161" priority="98" stopIfTrue="1" operator="equal">
      <formula>"-"</formula>
    </cfRule>
    <cfRule type="containsText" dxfId="2160" priority="99" stopIfTrue="1" operator="containsText" text="leer">
      <formula>NOT(ISERROR(SEARCH("leer",J16)))</formula>
    </cfRule>
  </conditionalFormatting>
  <conditionalFormatting sqref="K6:K19 L8:P8 L13:P13 L18:P18">
    <cfRule type="cellIs" dxfId="2159" priority="97" operator="equal">
      <formula>"-"</formula>
    </cfRule>
  </conditionalFormatting>
  <conditionalFormatting sqref="K6:K19 L8:P8 L13:P13 L18:P18">
    <cfRule type="cellIs" dxfId="2158" priority="96" operator="equal">
      <formula>"-"</formula>
    </cfRule>
  </conditionalFormatting>
  <conditionalFormatting sqref="I6:I8">
    <cfRule type="cellIs" dxfId="2157" priority="94" stopIfTrue="1" operator="equal">
      <formula>"-"</formula>
    </cfRule>
    <cfRule type="containsText" dxfId="2156" priority="95" stopIfTrue="1" operator="containsText" text="leer">
      <formula>NOT(ISERROR(SEARCH("leer",I6)))</formula>
    </cfRule>
  </conditionalFormatting>
  <conditionalFormatting sqref="I6:I8">
    <cfRule type="cellIs" dxfId="2155" priority="92" stopIfTrue="1" operator="equal">
      <formula>"-"</formula>
    </cfRule>
    <cfRule type="containsText" dxfId="2154" priority="93" stopIfTrue="1" operator="containsText" text="leer">
      <formula>NOT(ISERROR(SEARCH("leer",I6)))</formula>
    </cfRule>
  </conditionalFormatting>
  <conditionalFormatting sqref="I11:I13">
    <cfRule type="cellIs" dxfId="2153" priority="90" stopIfTrue="1" operator="equal">
      <formula>"-"</formula>
    </cfRule>
    <cfRule type="containsText" dxfId="2152" priority="91" stopIfTrue="1" operator="containsText" text="leer">
      <formula>NOT(ISERROR(SEARCH("leer",I11)))</formula>
    </cfRule>
  </conditionalFormatting>
  <conditionalFormatting sqref="I11:I13">
    <cfRule type="cellIs" dxfId="2151" priority="88" stopIfTrue="1" operator="equal">
      <formula>"-"</formula>
    </cfRule>
    <cfRule type="containsText" dxfId="2150" priority="89" stopIfTrue="1" operator="containsText" text="leer">
      <formula>NOT(ISERROR(SEARCH("leer",I11)))</formula>
    </cfRule>
  </conditionalFormatting>
  <conditionalFormatting sqref="I16:I18">
    <cfRule type="cellIs" dxfId="2149" priority="86" stopIfTrue="1" operator="equal">
      <formula>"-"</formula>
    </cfRule>
    <cfRule type="containsText" dxfId="2148" priority="87" stopIfTrue="1" operator="containsText" text="leer">
      <formula>NOT(ISERROR(SEARCH("leer",I16)))</formula>
    </cfRule>
  </conditionalFormatting>
  <conditionalFormatting sqref="I16:I18">
    <cfRule type="cellIs" dxfId="2147" priority="84" stopIfTrue="1" operator="equal">
      <formula>"-"</formula>
    </cfRule>
    <cfRule type="containsText" dxfId="2146" priority="85" stopIfTrue="1" operator="containsText" text="leer">
      <formula>NOT(ISERROR(SEARCH("leer",I16)))</formula>
    </cfRule>
  </conditionalFormatting>
  <conditionalFormatting sqref="I6:I8">
    <cfRule type="cellIs" dxfId="2145" priority="82" stopIfTrue="1" operator="equal">
      <formula>"-"</formula>
    </cfRule>
    <cfRule type="containsText" dxfId="2144" priority="83" stopIfTrue="1" operator="containsText" text="leer">
      <formula>NOT(ISERROR(SEARCH("leer",I6)))</formula>
    </cfRule>
  </conditionalFormatting>
  <conditionalFormatting sqref="I6:I8">
    <cfRule type="cellIs" dxfId="2143" priority="80" stopIfTrue="1" operator="equal">
      <formula>"-"</formula>
    </cfRule>
    <cfRule type="containsText" dxfId="2142" priority="81" stopIfTrue="1" operator="containsText" text="leer">
      <formula>NOT(ISERROR(SEARCH("leer",I6)))</formula>
    </cfRule>
  </conditionalFormatting>
  <conditionalFormatting sqref="I6:I8">
    <cfRule type="cellIs" dxfId="2141" priority="78" stopIfTrue="1" operator="equal">
      <formula>"-"</formula>
    </cfRule>
    <cfRule type="containsText" dxfId="2140" priority="79" stopIfTrue="1" operator="containsText" text="leer">
      <formula>NOT(ISERROR(SEARCH("leer",I6)))</formula>
    </cfRule>
  </conditionalFormatting>
  <conditionalFormatting sqref="I6:I8">
    <cfRule type="cellIs" dxfId="2139" priority="76" stopIfTrue="1" operator="equal">
      <formula>"-"</formula>
    </cfRule>
    <cfRule type="containsText" dxfId="2138" priority="77" stopIfTrue="1" operator="containsText" text="leer">
      <formula>NOT(ISERROR(SEARCH("leer",I6)))</formula>
    </cfRule>
  </conditionalFormatting>
  <conditionalFormatting sqref="I6:I8">
    <cfRule type="cellIs" dxfId="2137" priority="74" stopIfTrue="1" operator="equal">
      <formula>"-"</formula>
    </cfRule>
    <cfRule type="containsText" dxfId="2136" priority="75" stopIfTrue="1" operator="containsText" text="leer">
      <formula>NOT(ISERROR(SEARCH("leer",I6)))</formula>
    </cfRule>
  </conditionalFormatting>
  <conditionalFormatting sqref="I11:I13">
    <cfRule type="cellIs" dxfId="2135" priority="72" stopIfTrue="1" operator="equal">
      <formula>"-"</formula>
    </cfRule>
    <cfRule type="containsText" dxfId="2134" priority="73" stopIfTrue="1" operator="containsText" text="leer">
      <formula>NOT(ISERROR(SEARCH("leer",I11)))</formula>
    </cfRule>
  </conditionalFormatting>
  <conditionalFormatting sqref="I11:I13">
    <cfRule type="cellIs" dxfId="2133" priority="70" stopIfTrue="1" operator="equal">
      <formula>"-"</formula>
    </cfRule>
    <cfRule type="containsText" dxfId="2132" priority="71" stopIfTrue="1" operator="containsText" text="leer">
      <formula>NOT(ISERROR(SEARCH("leer",I11)))</formula>
    </cfRule>
  </conditionalFormatting>
  <conditionalFormatting sqref="I11:I13">
    <cfRule type="cellIs" dxfId="2131" priority="68" stopIfTrue="1" operator="equal">
      <formula>"-"</formula>
    </cfRule>
    <cfRule type="containsText" dxfId="2130" priority="69" stopIfTrue="1" operator="containsText" text="leer">
      <formula>NOT(ISERROR(SEARCH("leer",I11)))</formula>
    </cfRule>
  </conditionalFormatting>
  <conditionalFormatting sqref="I11:I13">
    <cfRule type="cellIs" dxfId="2129" priority="66" stopIfTrue="1" operator="equal">
      <formula>"-"</formula>
    </cfRule>
    <cfRule type="containsText" dxfId="2128" priority="67" stopIfTrue="1" operator="containsText" text="leer">
      <formula>NOT(ISERROR(SEARCH("leer",I11)))</formula>
    </cfRule>
  </conditionalFormatting>
  <conditionalFormatting sqref="I11:I13">
    <cfRule type="cellIs" dxfId="2127" priority="64" stopIfTrue="1" operator="equal">
      <formula>"-"</formula>
    </cfRule>
    <cfRule type="containsText" dxfId="2126" priority="65" stopIfTrue="1" operator="containsText" text="leer">
      <formula>NOT(ISERROR(SEARCH("leer",I11)))</formula>
    </cfRule>
  </conditionalFormatting>
  <conditionalFormatting sqref="I16:I18">
    <cfRule type="cellIs" dxfId="2125" priority="62" stopIfTrue="1" operator="equal">
      <formula>"-"</formula>
    </cfRule>
    <cfRule type="containsText" dxfId="2124" priority="63" stopIfTrue="1" operator="containsText" text="leer">
      <formula>NOT(ISERROR(SEARCH("leer",I16)))</formula>
    </cfRule>
  </conditionalFormatting>
  <conditionalFormatting sqref="I16:I18">
    <cfRule type="cellIs" dxfId="2123" priority="60" stopIfTrue="1" operator="equal">
      <formula>"-"</formula>
    </cfRule>
    <cfRule type="containsText" dxfId="2122" priority="61" stopIfTrue="1" operator="containsText" text="leer">
      <formula>NOT(ISERROR(SEARCH("leer",I16)))</formula>
    </cfRule>
  </conditionalFormatting>
  <conditionalFormatting sqref="I16:I18">
    <cfRule type="cellIs" dxfId="2121" priority="58" stopIfTrue="1" operator="equal">
      <formula>"-"</formula>
    </cfRule>
    <cfRule type="containsText" dxfId="2120" priority="59" stopIfTrue="1" operator="containsText" text="leer">
      <formula>NOT(ISERROR(SEARCH("leer",I16)))</formula>
    </cfRule>
  </conditionalFormatting>
  <conditionalFormatting sqref="I16:I18">
    <cfRule type="cellIs" dxfId="2119" priority="56" stopIfTrue="1" operator="equal">
      <formula>"-"</formula>
    </cfRule>
    <cfRule type="containsText" dxfId="2118" priority="57" stopIfTrue="1" operator="containsText" text="leer">
      <formula>NOT(ISERROR(SEARCH("leer",I16)))</formula>
    </cfRule>
  </conditionalFormatting>
  <conditionalFormatting sqref="I16:I18">
    <cfRule type="cellIs" dxfId="2117" priority="54" stopIfTrue="1" operator="equal">
      <formula>"-"</formula>
    </cfRule>
    <cfRule type="containsText" dxfId="2116" priority="55" stopIfTrue="1" operator="containsText" text="leer">
      <formula>NOT(ISERROR(SEARCH("leer",I16)))</formula>
    </cfRule>
  </conditionalFormatting>
  <conditionalFormatting sqref="I6:I8 I11:I13 I16:I18">
    <cfRule type="cellIs" dxfId="2115" priority="52" stopIfTrue="1" operator="equal">
      <formula>"-"</formula>
    </cfRule>
    <cfRule type="containsText" dxfId="2114" priority="53" stopIfTrue="1" operator="containsText" text="leer">
      <formula>NOT(ISERROR(SEARCH("leer",I6)))</formula>
    </cfRule>
  </conditionalFormatting>
  <conditionalFormatting sqref="K20:K23 M21:P23">
    <cfRule type="cellIs" dxfId="2113" priority="51" operator="equal">
      <formula>"-"</formula>
    </cfRule>
  </conditionalFormatting>
  <conditionalFormatting sqref="I21:J23">
    <cfRule type="cellIs" dxfId="2112" priority="49" stopIfTrue="1" operator="equal">
      <formula>"-"</formula>
    </cfRule>
    <cfRule type="containsText" dxfId="2111" priority="50" stopIfTrue="1" operator="containsText" text="leer">
      <formula>NOT(ISERROR(SEARCH("leer",I21)))</formula>
    </cfRule>
  </conditionalFormatting>
  <conditionalFormatting sqref="H6:H8">
    <cfRule type="cellIs" dxfId="2110" priority="47" stopIfTrue="1" operator="equal">
      <formula>"-"</formula>
    </cfRule>
    <cfRule type="containsText" dxfId="2109" priority="48" stopIfTrue="1" operator="containsText" text="leer">
      <formula>NOT(ISERROR(SEARCH("leer",H6)))</formula>
    </cfRule>
  </conditionalFormatting>
  <conditionalFormatting sqref="H6:H8">
    <cfRule type="cellIs" dxfId="2108" priority="46" stopIfTrue="1" operator="equal">
      <formula>"-"</formula>
    </cfRule>
  </conditionalFormatting>
  <conditionalFormatting sqref="H6:H8">
    <cfRule type="cellIs" dxfId="2107" priority="44" stopIfTrue="1" operator="equal">
      <formula>"-"</formula>
    </cfRule>
    <cfRule type="containsText" dxfId="2106" priority="45" stopIfTrue="1" operator="containsText" text="leer">
      <formula>NOT(ISERROR(SEARCH("leer",H6)))</formula>
    </cfRule>
  </conditionalFormatting>
  <conditionalFormatting sqref="H6:H8">
    <cfRule type="cellIs" dxfId="2105" priority="43" stopIfTrue="1" operator="equal">
      <formula>"-"</formula>
    </cfRule>
  </conditionalFormatting>
  <conditionalFormatting sqref="H11:H13">
    <cfRule type="cellIs" dxfId="2104" priority="41" stopIfTrue="1" operator="equal">
      <formula>"-"</formula>
    </cfRule>
    <cfRule type="containsText" dxfId="2103" priority="42" stopIfTrue="1" operator="containsText" text="leer">
      <formula>NOT(ISERROR(SEARCH("leer",H11)))</formula>
    </cfRule>
  </conditionalFormatting>
  <conditionalFormatting sqref="H11:H13">
    <cfRule type="cellIs" dxfId="2102" priority="40" stopIfTrue="1" operator="equal">
      <formula>"-"</formula>
    </cfRule>
  </conditionalFormatting>
  <conditionalFormatting sqref="H11:H13">
    <cfRule type="cellIs" dxfId="2101" priority="38" stopIfTrue="1" operator="equal">
      <formula>"-"</formula>
    </cfRule>
    <cfRule type="containsText" dxfId="2100" priority="39" stopIfTrue="1" operator="containsText" text="leer">
      <formula>NOT(ISERROR(SEARCH("leer",H11)))</formula>
    </cfRule>
  </conditionalFormatting>
  <conditionalFormatting sqref="H11:H13">
    <cfRule type="cellIs" dxfId="2099" priority="37" stopIfTrue="1" operator="equal">
      <formula>"-"</formula>
    </cfRule>
  </conditionalFormatting>
  <conditionalFormatting sqref="H16:H18">
    <cfRule type="cellIs" dxfId="2098" priority="35" stopIfTrue="1" operator="equal">
      <formula>"-"</formula>
    </cfRule>
    <cfRule type="containsText" dxfId="2097" priority="36" stopIfTrue="1" operator="containsText" text="leer">
      <formula>NOT(ISERROR(SEARCH("leer",H16)))</formula>
    </cfRule>
  </conditionalFormatting>
  <conditionalFormatting sqref="H16:H18">
    <cfRule type="cellIs" dxfId="2096" priority="34" stopIfTrue="1" operator="equal">
      <formula>"-"</formula>
    </cfRule>
  </conditionalFormatting>
  <conditionalFormatting sqref="H16:H18">
    <cfRule type="cellIs" dxfId="2095" priority="32" stopIfTrue="1" operator="equal">
      <formula>"-"</formula>
    </cfRule>
    <cfRule type="containsText" dxfId="2094" priority="33" stopIfTrue="1" operator="containsText" text="leer">
      <formula>NOT(ISERROR(SEARCH("leer",H16)))</formula>
    </cfRule>
  </conditionalFormatting>
  <conditionalFormatting sqref="H16:H18">
    <cfRule type="cellIs" dxfId="2093" priority="31" stopIfTrue="1" operator="equal">
      <formula>"-"</formula>
    </cfRule>
  </conditionalFormatting>
  <conditionalFormatting sqref="H21:H23">
    <cfRule type="cellIs" dxfId="2092" priority="29" stopIfTrue="1" operator="equal">
      <formula>"-"</formula>
    </cfRule>
    <cfRule type="containsText" dxfId="2091" priority="30" stopIfTrue="1" operator="containsText" text="leer">
      <formula>NOT(ISERROR(SEARCH("leer",H21)))</formula>
    </cfRule>
  </conditionalFormatting>
  <conditionalFormatting sqref="H21:H23">
    <cfRule type="cellIs" dxfId="2090" priority="28" stopIfTrue="1" operator="equal">
      <formula>"-"</formula>
    </cfRule>
  </conditionalFormatting>
  <conditionalFormatting sqref="H21:H23">
    <cfRule type="cellIs" dxfId="2089" priority="26" stopIfTrue="1" operator="equal">
      <formula>"-"</formula>
    </cfRule>
    <cfRule type="containsText" dxfId="2088" priority="27" stopIfTrue="1" operator="containsText" text="leer">
      <formula>NOT(ISERROR(SEARCH("leer",H21)))</formula>
    </cfRule>
  </conditionalFormatting>
  <conditionalFormatting sqref="H21:H23">
    <cfRule type="cellIs" dxfId="2087" priority="25" stopIfTrue="1" operator="equal">
      <formula>"-"</formula>
    </cfRule>
  </conditionalFormatting>
  <conditionalFormatting sqref="H6:H8">
    <cfRule type="cellIs" dxfId="2086" priority="23" stopIfTrue="1" operator="equal">
      <formula>"-"</formula>
    </cfRule>
    <cfRule type="containsText" dxfId="2085" priority="24" stopIfTrue="1" operator="containsText" text="leer">
      <formula>NOT(ISERROR(SEARCH("leer",H6)))</formula>
    </cfRule>
  </conditionalFormatting>
  <conditionalFormatting sqref="H6:H8">
    <cfRule type="cellIs" dxfId="2084" priority="22" stopIfTrue="1" operator="equal">
      <formula>"-"</formula>
    </cfRule>
  </conditionalFormatting>
  <conditionalFormatting sqref="H6:H8">
    <cfRule type="cellIs" dxfId="2083" priority="20" stopIfTrue="1" operator="equal">
      <formula>"-"</formula>
    </cfRule>
    <cfRule type="containsText" dxfId="2082" priority="21" stopIfTrue="1" operator="containsText" text="leer">
      <formula>NOT(ISERROR(SEARCH("leer",H6)))</formula>
    </cfRule>
  </conditionalFormatting>
  <conditionalFormatting sqref="H6:H8">
    <cfRule type="cellIs" dxfId="2081" priority="19" stopIfTrue="1" operator="equal">
      <formula>"-"</formula>
    </cfRule>
  </conditionalFormatting>
  <conditionalFormatting sqref="H11:H13">
    <cfRule type="cellIs" dxfId="2080" priority="17" stopIfTrue="1" operator="equal">
      <formula>"-"</formula>
    </cfRule>
    <cfRule type="containsText" dxfId="2079" priority="18" stopIfTrue="1" operator="containsText" text="leer">
      <formula>NOT(ISERROR(SEARCH("leer",H11)))</formula>
    </cfRule>
  </conditionalFormatting>
  <conditionalFormatting sqref="H11:H13">
    <cfRule type="cellIs" dxfId="2078" priority="16" stopIfTrue="1" operator="equal">
      <formula>"-"</formula>
    </cfRule>
  </conditionalFormatting>
  <conditionalFormatting sqref="H11:H13">
    <cfRule type="cellIs" dxfId="2077" priority="14" stopIfTrue="1" operator="equal">
      <formula>"-"</formula>
    </cfRule>
    <cfRule type="containsText" dxfId="2076" priority="15" stopIfTrue="1" operator="containsText" text="leer">
      <formula>NOT(ISERROR(SEARCH("leer",H11)))</formula>
    </cfRule>
  </conditionalFormatting>
  <conditionalFormatting sqref="H11:H13">
    <cfRule type="cellIs" dxfId="2075" priority="13" stopIfTrue="1" operator="equal">
      <formula>"-"</formula>
    </cfRule>
  </conditionalFormatting>
  <conditionalFormatting sqref="H16:H18">
    <cfRule type="cellIs" dxfId="2074" priority="11" stopIfTrue="1" operator="equal">
      <formula>"-"</formula>
    </cfRule>
    <cfRule type="containsText" dxfId="2073" priority="12" stopIfTrue="1" operator="containsText" text="leer">
      <formula>NOT(ISERROR(SEARCH("leer",H16)))</formula>
    </cfRule>
  </conditionalFormatting>
  <conditionalFormatting sqref="H16:H18">
    <cfRule type="cellIs" dxfId="2072" priority="10" stopIfTrue="1" operator="equal">
      <formula>"-"</formula>
    </cfRule>
  </conditionalFormatting>
  <conditionalFormatting sqref="H16:H18">
    <cfRule type="cellIs" dxfId="2071" priority="8" stopIfTrue="1" operator="equal">
      <formula>"-"</formula>
    </cfRule>
    <cfRule type="containsText" dxfId="2070" priority="9" stopIfTrue="1" operator="containsText" text="leer">
      <formula>NOT(ISERROR(SEARCH("leer",H16)))</formula>
    </cfRule>
  </conditionalFormatting>
  <conditionalFormatting sqref="H16:H18">
    <cfRule type="cellIs" dxfId="2069" priority="7" stopIfTrue="1" operator="equal">
      <formula>"-"</formula>
    </cfRule>
  </conditionalFormatting>
  <conditionalFormatting sqref="H21:H23">
    <cfRule type="cellIs" dxfId="2068" priority="5" stopIfTrue="1" operator="equal">
      <formula>"-"</formula>
    </cfRule>
    <cfRule type="containsText" dxfId="2067" priority="6" stopIfTrue="1" operator="containsText" text="leer">
      <formula>NOT(ISERROR(SEARCH("leer",H21)))</formula>
    </cfRule>
  </conditionalFormatting>
  <conditionalFormatting sqref="H21:H23">
    <cfRule type="cellIs" dxfId="2066" priority="4" stopIfTrue="1" operator="equal">
      <formula>"-"</formula>
    </cfRule>
  </conditionalFormatting>
  <conditionalFormatting sqref="H21:H23">
    <cfRule type="cellIs" dxfId="2065" priority="2" stopIfTrue="1" operator="equal">
      <formula>"-"</formula>
    </cfRule>
    <cfRule type="containsText" dxfId="2064" priority="3" stopIfTrue="1" operator="containsText" text="leer">
      <formula>NOT(ISERROR(SEARCH("leer",H21)))</formula>
    </cfRule>
  </conditionalFormatting>
  <conditionalFormatting sqref="H21:H23">
    <cfRule type="cellIs" dxfId="2063"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H109"/>
  <sheetViews>
    <sheetView showRuler="0" zoomScaleNormal="100" workbookViewId="0"/>
  </sheetViews>
  <sheetFormatPr baseColWidth="10" defaultColWidth="11.42578125" defaultRowHeight="12.75"/>
  <cols>
    <col min="1" max="1" width="43" customWidth="1"/>
    <col min="2" max="2" width="22.42578125" bestFit="1" customWidth="1"/>
    <col min="3" max="3" width="8.85546875" style="3" bestFit="1" customWidth="1"/>
    <col min="4" max="5" width="12.28515625" style="8" customWidth="1"/>
    <col min="6" max="8" width="11.42578125" style="8" customWidth="1"/>
    <col min="9" max="11" width="10.7109375" style="3" customWidth="1"/>
    <col min="12" max="16" width="8.7109375" style="3" customWidth="1"/>
    <col min="17" max="20" width="8.7109375" customWidth="1"/>
  </cols>
  <sheetData>
    <row r="1" spans="1:21" s="5" customFormat="1">
      <c r="A1" s="90" t="s">
        <v>1397</v>
      </c>
    </row>
    <row r="2" spans="1:21" s="5" customFormat="1">
      <c r="A2" s="90"/>
    </row>
    <row r="3" spans="1:21" s="2" customFormat="1">
      <c r="A3" s="4" t="s">
        <v>1398</v>
      </c>
      <c r="C3" s="5" t="s">
        <v>1399</v>
      </c>
      <c r="D3" s="5" t="s">
        <v>1400</v>
      </c>
      <c r="E3" s="6">
        <v>2001</v>
      </c>
      <c r="F3" s="6">
        <v>2002</v>
      </c>
      <c r="G3" s="6">
        <v>2003</v>
      </c>
      <c r="H3" s="6">
        <v>2004</v>
      </c>
      <c r="I3" s="6">
        <v>2005</v>
      </c>
      <c r="J3" s="6">
        <v>2006</v>
      </c>
      <c r="K3" s="6">
        <v>2007</v>
      </c>
      <c r="L3" s="6">
        <v>2008</v>
      </c>
      <c r="M3" s="6">
        <v>2009</v>
      </c>
      <c r="N3" s="6">
        <v>2010</v>
      </c>
      <c r="O3" s="6">
        <v>2011</v>
      </c>
      <c r="P3" s="6">
        <v>2012</v>
      </c>
      <c r="Q3" s="6">
        <v>2013</v>
      </c>
      <c r="R3" s="4">
        <v>2014</v>
      </c>
      <c r="S3" s="4">
        <v>2015</v>
      </c>
      <c r="T3" s="353">
        <v>2016</v>
      </c>
    </row>
    <row r="4" spans="1:21">
      <c r="A4" s="2"/>
      <c r="E4"/>
      <c r="F4"/>
      <c r="G4"/>
      <c r="H4" s="9"/>
      <c r="I4" s="9"/>
      <c r="J4" s="9"/>
      <c r="K4" s="7"/>
      <c r="P4" s="8"/>
      <c r="Q4" s="8"/>
      <c r="R4" s="8"/>
      <c r="S4" s="8"/>
      <c r="T4" s="351"/>
    </row>
    <row r="5" spans="1:21">
      <c r="A5" s="2" t="s">
        <v>1401</v>
      </c>
      <c r="G5" s="159"/>
      <c r="I5" s="86"/>
      <c r="J5" s="86"/>
      <c r="K5" s="86"/>
      <c r="L5" s="67"/>
      <c r="M5" s="8"/>
      <c r="N5" s="160"/>
      <c r="O5" s="160"/>
      <c r="P5" s="8"/>
      <c r="Q5" s="8"/>
      <c r="R5" s="8"/>
      <c r="S5" s="8"/>
      <c r="T5" s="351"/>
      <c r="U5" s="5"/>
    </row>
    <row r="6" spans="1:21" s="5" customFormat="1">
      <c r="A6" s="27" t="s">
        <v>1402</v>
      </c>
      <c r="B6" s="5" t="s">
        <v>1403</v>
      </c>
      <c r="C6" s="8" t="s">
        <v>1404</v>
      </c>
      <c r="D6" s="8" t="s">
        <v>1405</v>
      </c>
      <c r="E6" s="432" t="s">
        <v>2140</v>
      </c>
      <c r="F6" s="432" t="s">
        <v>2140</v>
      </c>
      <c r="G6" s="432" t="s">
        <v>2140</v>
      </c>
      <c r="H6" s="433">
        <v>6.4</v>
      </c>
      <c r="I6" s="434">
        <v>6.12</v>
      </c>
      <c r="J6" s="435">
        <v>5.93</v>
      </c>
      <c r="K6" s="434">
        <v>5.48</v>
      </c>
      <c r="L6" s="422">
        <v>6.28</v>
      </c>
      <c r="M6" s="422">
        <v>6.49</v>
      </c>
      <c r="N6" s="129">
        <v>7.49</v>
      </c>
      <c r="O6" s="67">
        <v>6.92</v>
      </c>
      <c r="P6" s="185">
        <v>7.23</v>
      </c>
      <c r="Q6" s="8">
        <v>6.61</v>
      </c>
      <c r="R6" s="283">
        <v>5.92</v>
      </c>
      <c r="S6" s="8">
        <v>6.06</v>
      </c>
      <c r="T6" s="351">
        <v>5.91</v>
      </c>
    </row>
    <row r="7" spans="1:21" s="5" customFormat="1">
      <c r="A7" s="15" t="s">
        <v>1406</v>
      </c>
      <c r="B7" s="5" t="s">
        <v>1407</v>
      </c>
      <c r="C7" s="8" t="s">
        <v>1408</v>
      </c>
      <c r="D7" s="8" t="s">
        <v>1409</v>
      </c>
      <c r="E7" s="432" t="s">
        <v>2140</v>
      </c>
      <c r="F7" s="432" t="s">
        <v>2140</v>
      </c>
      <c r="G7" s="432" t="s">
        <v>2140</v>
      </c>
      <c r="H7" s="433">
        <v>7.2</v>
      </c>
      <c r="I7" s="434">
        <v>7.14</v>
      </c>
      <c r="J7" s="436">
        <v>6.94</v>
      </c>
      <c r="K7" s="434">
        <v>6.48</v>
      </c>
      <c r="L7" s="422">
        <v>7.96</v>
      </c>
      <c r="M7" s="437">
        <v>8.77</v>
      </c>
      <c r="N7" s="129">
        <v>11.04</v>
      </c>
      <c r="O7" s="99">
        <v>9.4</v>
      </c>
      <c r="P7" s="185">
        <v>10.54</v>
      </c>
      <c r="Q7" s="8">
        <v>9.66</v>
      </c>
      <c r="R7" s="283">
        <v>8.15</v>
      </c>
      <c r="S7" s="8">
        <v>8.42</v>
      </c>
      <c r="T7" s="351">
        <v>8.17</v>
      </c>
    </row>
    <row r="8" spans="1:21" s="5" customFormat="1">
      <c r="A8" s="15" t="s">
        <v>1410</v>
      </c>
      <c r="B8" s="5" t="s">
        <v>1411</v>
      </c>
      <c r="C8" s="8" t="s">
        <v>1412</v>
      </c>
      <c r="D8" s="8" t="s">
        <v>1413</v>
      </c>
      <c r="E8" s="432" t="s">
        <v>2140</v>
      </c>
      <c r="F8" s="432" t="s">
        <v>2140</v>
      </c>
      <c r="G8" s="432" t="s">
        <v>2140</v>
      </c>
      <c r="H8" s="434">
        <v>11.38</v>
      </c>
      <c r="I8" s="434">
        <v>10.73</v>
      </c>
      <c r="J8" s="436">
        <v>10.18</v>
      </c>
      <c r="K8" s="434">
        <v>9.9600000000000009</v>
      </c>
      <c r="L8" s="422">
        <v>11.02</v>
      </c>
      <c r="M8" s="422">
        <v>11.01</v>
      </c>
      <c r="N8" s="129">
        <v>11.69</v>
      </c>
      <c r="O8" s="67">
        <v>11.71</v>
      </c>
      <c r="P8" s="185">
        <v>10.79</v>
      </c>
      <c r="Q8" s="8">
        <v>9.91</v>
      </c>
      <c r="R8" s="283">
        <v>10.29</v>
      </c>
      <c r="S8" s="7">
        <v>10.3</v>
      </c>
      <c r="T8" s="351">
        <v>10.41</v>
      </c>
    </row>
    <row r="9" spans="1:21" s="5" customFormat="1">
      <c r="A9" s="15" t="s">
        <v>1414</v>
      </c>
      <c r="B9" s="5" t="s">
        <v>1415</v>
      </c>
      <c r="C9" s="8" t="s">
        <v>1416</v>
      </c>
      <c r="D9" s="8" t="s">
        <v>1417</v>
      </c>
      <c r="E9" s="432" t="s">
        <v>2140</v>
      </c>
      <c r="F9" s="432" t="s">
        <v>2140</v>
      </c>
      <c r="G9" s="432" t="s">
        <v>2140</v>
      </c>
      <c r="H9" s="433">
        <v>5.2</v>
      </c>
      <c r="I9" s="434">
        <v>5.04</v>
      </c>
      <c r="J9" s="436">
        <v>5.09</v>
      </c>
      <c r="K9" s="433">
        <v>4.5999999999999996</v>
      </c>
      <c r="L9" s="422">
        <v>2.57</v>
      </c>
      <c r="M9" s="422">
        <v>2.38</v>
      </c>
      <c r="N9" s="129">
        <v>2.15</v>
      </c>
      <c r="O9" s="67">
        <v>2.77</v>
      </c>
      <c r="P9" s="185">
        <v>2.19</v>
      </c>
      <c r="Q9" s="8">
        <v>2.0299999999999998</v>
      </c>
      <c r="R9" s="283">
        <v>2.17</v>
      </c>
      <c r="S9" s="8">
        <v>2.35</v>
      </c>
      <c r="T9" s="351">
        <v>2.4300000000000002</v>
      </c>
    </row>
    <row r="10" spans="1:21" s="5" customFormat="1">
      <c r="A10" s="15" t="s">
        <v>1418</v>
      </c>
      <c r="B10" s="5" t="s">
        <v>1419</v>
      </c>
      <c r="C10" s="8" t="s">
        <v>1420</v>
      </c>
      <c r="D10" s="8" t="s">
        <v>1421</v>
      </c>
      <c r="E10" s="432" t="s">
        <v>2140</v>
      </c>
      <c r="F10" s="432" t="s">
        <v>2140</v>
      </c>
      <c r="G10" s="432" t="s">
        <v>2140</v>
      </c>
      <c r="H10" s="434">
        <v>1.29</v>
      </c>
      <c r="I10" s="434">
        <v>1.38</v>
      </c>
      <c r="J10" s="436">
        <v>0.83</v>
      </c>
      <c r="K10" s="433">
        <v>0.7</v>
      </c>
      <c r="L10" s="422">
        <v>0.87</v>
      </c>
      <c r="M10" s="422">
        <v>0.85</v>
      </c>
      <c r="N10" s="129">
        <v>0.77</v>
      </c>
      <c r="O10" s="67">
        <v>0.88</v>
      </c>
      <c r="P10" s="185">
        <v>0.92</v>
      </c>
      <c r="Q10" s="8">
        <v>0.64</v>
      </c>
      <c r="R10" s="283">
        <v>0.43</v>
      </c>
      <c r="S10" s="8">
        <v>1.0900000000000001</v>
      </c>
      <c r="T10" s="351">
        <v>0.83</v>
      </c>
    </row>
    <row r="11" spans="1:21" s="27" customFormat="1">
      <c r="A11" s="15" t="s">
        <v>1422</v>
      </c>
      <c r="B11" s="5" t="s">
        <v>1423</v>
      </c>
      <c r="C11" s="8" t="s">
        <v>1424</v>
      </c>
      <c r="D11" s="8" t="s">
        <v>1425</v>
      </c>
      <c r="E11" s="432" t="s">
        <v>2140</v>
      </c>
      <c r="F11" s="432" t="s">
        <v>2140</v>
      </c>
      <c r="G11" s="432" t="s">
        <v>2140</v>
      </c>
      <c r="H11" s="434">
        <v>3.57</v>
      </c>
      <c r="I11" s="433">
        <v>3.37</v>
      </c>
      <c r="J11" s="438">
        <v>4.5599999999999996</v>
      </c>
      <c r="K11" s="433">
        <v>2.99</v>
      </c>
      <c r="L11" s="422">
        <v>3.83</v>
      </c>
      <c r="M11" s="422">
        <v>4.4400000000000004</v>
      </c>
      <c r="N11" s="129">
        <v>4.71</v>
      </c>
      <c r="O11" s="67">
        <v>4.6100000000000003</v>
      </c>
      <c r="P11" s="185">
        <v>4.24</v>
      </c>
      <c r="Q11" s="8">
        <v>4.04</v>
      </c>
      <c r="R11" s="283">
        <v>3.27</v>
      </c>
      <c r="S11" s="8">
        <v>3.08</v>
      </c>
      <c r="T11" s="354">
        <v>3.14</v>
      </c>
    </row>
    <row r="12" spans="1:21" s="27" customFormat="1">
      <c r="A12" s="15" t="s">
        <v>1426</v>
      </c>
      <c r="B12" s="5" t="s">
        <v>1427</v>
      </c>
      <c r="C12" s="8" t="s">
        <v>1428</v>
      </c>
      <c r="D12" s="8" t="s">
        <v>1429</v>
      </c>
      <c r="E12" s="432" t="s">
        <v>2140</v>
      </c>
      <c r="F12" s="432" t="s">
        <v>2140</v>
      </c>
      <c r="G12" s="432" t="s">
        <v>2140</v>
      </c>
      <c r="H12" s="434">
        <v>4.33</v>
      </c>
      <c r="I12" s="434">
        <v>4.16</v>
      </c>
      <c r="J12" s="436">
        <v>3.63</v>
      </c>
      <c r="K12" s="434">
        <v>4.67</v>
      </c>
      <c r="L12" s="432">
        <v>5.19</v>
      </c>
      <c r="M12" s="432">
        <v>6.8</v>
      </c>
      <c r="N12" s="129">
        <v>6.12</v>
      </c>
      <c r="O12" s="67">
        <v>4.45</v>
      </c>
      <c r="P12" s="79" t="s">
        <v>2174</v>
      </c>
      <c r="Q12" s="79" t="s">
        <v>2174</v>
      </c>
      <c r="R12" s="283" t="s">
        <v>2174</v>
      </c>
      <c r="S12" s="8" t="s">
        <v>2140</v>
      </c>
      <c r="T12" s="350" t="s">
        <v>2140</v>
      </c>
    </row>
    <row r="13" spans="1:21" s="27" customFormat="1">
      <c r="A13" s="15" t="s">
        <v>1430</v>
      </c>
      <c r="B13" s="5" t="s">
        <v>1431</v>
      </c>
      <c r="C13" s="13" t="s">
        <v>1432</v>
      </c>
      <c r="D13" s="8" t="s">
        <v>1433</v>
      </c>
      <c r="E13" s="432" t="s">
        <v>2140</v>
      </c>
      <c r="F13" s="432" t="s">
        <v>2140</v>
      </c>
      <c r="G13" s="432" t="s">
        <v>2140</v>
      </c>
      <c r="H13" s="432" t="s">
        <v>2140</v>
      </c>
      <c r="I13" s="432" t="s">
        <v>2140</v>
      </c>
      <c r="J13" s="432" t="s">
        <v>2140</v>
      </c>
      <c r="K13" s="432" t="s">
        <v>2140</v>
      </c>
      <c r="L13" s="432">
        <v>2.0699999999999998</v>
      </c>
      <c r="M13" s="432">
        <v>3.2</v>
      </c>
      <c r="N13" s="129">
        <v>3.37</v>
      </c>
      <c r="O13" s="67">
        <v>2.31</v>
      </c>
      <c r="P13" s="185">
        <v>2.06</v>
      </c>
      <c r="Q13" s="8">
        <v>3.03</v>
      </c>
      <c r="R13" s="283">
        <v>2.15</v>
      </c>
      <c r="S13" s="8">
        <v>2.4500000000000002</v>
      </c>
      <c r="T13" s="354">
        <v>2.4700000000000002</v>
      </c>
    </row>
    <row r="14" spans="1:21" s="5" customFormat="1">
      <c r="A14" s="15" t="s">
        <v>1434</v>
      </c>
      <c r="B14" s="27" t="s">
        <v>1435</v>
      </c>
      <c r="C14" s="8">
        <v>2</v>
      </c>
      <c r="D14" s="8" t="s">
        <v>1436</v>
      </c>
      <c r="E14" s="432" t="s">
        <v>2140</v>
      </c>
      <c r="F14" s="432" t="s">
        <v>2140</v>
      </c>
      <c r="G14" s="432" t="s">
        <v>2140</v>
      </c>
      <c r="H14" s="432" t="s">
        <v>2140</v>
      </c>
      <c r="I14" s="432" t="s">
        <v>2140</v>
      </c>
      <c r="J14" s="432" t="s">
        <v>2140</v>
      </c>
      <c r="K14" s="434">
        <v>0</v>
      </c>
      <c r="L14" s="422">
        <v>0</v>
      </c>
      <c r="M14" s="422">
        <v>0</v>
      </c>
      <c r="N14" s="129">
        <v>1</v>
      </c>
      <c r="O14" s="129">
        <v>1</v>
      </c>
      <c r="P14" s="228">
        <v>0</v>
      </c>
      <c r="Q14" s="228">
        <v>0</v>
      </c>
      <c r="R14" s="283">
        <v>0</v>
      </c>
      <c r="S14" s="8" t="s">
        <v>2140</v>
      </c>
      <c r="T14" s="347" t="s">
        <v>2140</v>
      </c>
    </row>
    <row r="15" spans="1:21">
      <c r="A15" s="27" t="s">
        <v>1437</v>
      </c>
      <c r="B15" s="5" t="s">
        <v>1438</v>
      </c>
      <c r="C15" s="8" t="s">
        <v>1439</v>
      </c>
      <c r="D15" s="8" t="s">
        <v>1440</v>
      </c>
      <c r="E15" s="432" t="s">
        <v>2140</v>
      </c>
      <c r="F15" s="432" t="s">
        <v>2140</v>
      </c>
      <c r="G15" s="432" t="s">
        <v>2140</v>
      </c>
      <c r="H15" s="434">
        <v>16.25</v>
      </c>
      <c r="I15" s="434">
        <v>15.09</v>
      </c>
      <c r="J15" s="436">
        <v>15.97</v>
      </c>
      <c r="K15" s="434">
        <v>14.75</v>
      </c>
      <c r="L15" s="422">
        <v>15.61</v>
      </c>
      <c r="M15" s="422">
        <v>15.26</v>
      </c>
      <c r="N15" s="129">
        <v>16.239999999999998</v>
      </c>
      <c r="O15" s="67">
        <v>16.739999999999998</v>
      </c>
      <c r="P15" s="185">
        <v>16.010000000000002</v>
      </c>
      <c r="Q15" s="8">
        <v>15.74</v>
      </c>
      <c r="R15" s="283">
        <v>15.53</v>
      </c>
      <c r="S15" s="8">
        <v>15.99</v>
      </c>
      <c r="T15" s="351">
        <v>15.55</v>
      </c>
    </row>
    <row r="16" spans="1:21">
      <c r="C16" s="8"/>
      <c r="E16" s="428"/>
      <c r="F16" s="428"/>
      <c r="G16" s="432"/>
      <c r="H16" s="434"/>
      <c r="I16" s="434"/>
      <c r="J16" s="434"/>
      <c r="K16" s="434"/>
      <c r="L16" s="422"/>
      <c r="M16" s="422"/>
      <c r="N16" s="8"/>
      <c r="O16" s="8"/>
      <c r="P16" s="8"/>
      <c r="Q16" s="8"/>
      <c r="R16" s="283"/>
      <c r="S16" s="8"/>
      <c r="T16" s="351"/>
    </row>
    <row r="17" spans="1:20">
      <c r="A17" s="2" t="s">
        <v>1441</v>
      </c>
      <c r="C17" s="8"/>
      <c r="E17" s="434"/>
      <c r="F17" s="434"/>
      <c r="G17" s="432"/>
      <c r="H17" s="434"/>
      <c r="I17" s="434"/>
      <c r="J17" s="434"/>
      <c r="K17" s="434"/>
      <c r="L17" s="181"/>
      <c r="M17" s="422"/>
      <c r="N17" s="8"/>
      <c r="O17" s="8"/>
      <c r="P17" s="8"/>
      <c r="Q17" s="8"/>
      <c r="R17" s="283"/>
      <c r="S17" s="8"/>
      <c r="T17" s="351"/>
    </row>
    <row r="18" spans="1:20">
      <c r="A18" s="75" t="s">
        <v>1442</v>
      </c>
      <c r="B18" s="5" t="s">
        <v>1443</v>
      </c>
      <c r="C18" s="8" t="s">
        <v>1444</v>
      </c>
      <c r="D18" s="8" t="s">
        <v>1445</v>
      </c>
      <c r="E18" s="432" t="s">
        <v>2140</v>
      </c>
      <c r="F18" s="432" t="s">
        <v>2140</v>
      </c>
      <c r="G18" s="432" t="s">
        <v>2140</v>
      </c>
      <c r="H18" s="427">
        <v>47.375999999999998</v>
      </c>
      <c r="I18" s="427">
        <v>43.762161599999999</v>
      </c>
      <c r="J18" s="439">
        <v>41.414052599999991</v>
      </c>
      <c r="K18" s="434">
        <v>37.4</v>
      </c>
      <c r="L18" s="424">
        <v>42.8</v>
      </c>
      <c r="M18" s="422">
        <v>44.2</v>
      </c>
      <c r="N18" s="129">
        <v>51.1</v>
      </c>
      <c r="O18" s="87">
        <v>47</v>
      </c>
      <c r="P18" s="234">
        <v>49.4</v>
      </c>
      <c r="Q18" s="234">
        <v>45.47</v>
      </c>
      <c r="R18" s="37">
        <v>39.4</v>
      </c>
      <c r="S18" s="25">
        <v>38.340000000000003</v>
      </c>
      <c r="T18" s="351">
        <v>16.7</v>
      </c>
    </row>
    <row r="19" spans="1:20" s="5" customFormat="1">
      <c r="A19" s="75" t="s">
        <v>1446</v>
      </c>
      <c r="B19" s="5" t="s">
        <v>1447</v>
      </c>
      <c r="C19" s="8" t="s">
        <v>1448</v>
      </c>
      <c r="D19" s="8" t="s">
        <v>1449</v>
      </c>
      <c r="E19" s="432" t="s">
        <v>2140</v>
      </c>
      <c r="F19" s="432" t="s">
        <v>2140</v>
      </c>
      <c r="G19" s="432" t="s">
        <v>2140</v>
      </c>
      <c r="H19" s="427">
        <v>47.375999999999998</v>
      </c>
      <c r="I19" s="427">
        <v>43.762161599999999</v>
      </c>
      <c r="J19" s="439">
        <v>41.414052599999991</v>
      </c>
      <c r="K19" s="427">
        <v>37.4</v>
      </c>
      <c r="L19" s="424">
        <v>37.299999999999997</v>
      </c>
      <c r="M19" s="422">
        <v>36.4</v>
      </c>
      <c r="N19" s="129">
        <v>38.700000000000003</v>
      </c>
      <c r="O19" s="67">
        <v>39.6</v>
      </c>
      <c r="P19" s="234">
        <v>38.299999999999997</v>
      </c>
      <c r="Q19" s="234">
        <v>37.29</v>
      </c>
      <c r="R19" s="37">
        <v>36.200000000000003</v>
      </c>
      <c r="S19" s="25">
        <v>35.424900000000001</v>
      </c>
      <c r="T19" s="392">
        <v>40</v>
      </c>
    </row>
    <row r="20" spans="1:20" s="5" customFormat="1">
      <c r="A20" s="75" t="s">
        <v>1450</v>
      </c>
      <c r="B20" s="5" t="s">
        <v>1451</v>
      </c>
      <c r="C20" s="8" t="s">
        <v>1452</v>
      </c>
      <c r="D20" s="8" t="s">
        <v>1453</v>
      </c>
      <c r="E20" s="432" t="s">
        <v>2140</v>
      </c>
      <c r="F20" s="432" t="s">
        <v>2140</v>
      </c>
      <c r="G20" s="432" t="s">
        <v>2140</v>
      </c>
      <c r="H20" s="427">
        <v>94.751999999999995</v>
      </c>
      <c r="I20" s="427">
        <v>87.524323199999998</v>
      </c>
      <c r="J20" s="439">
        <v>82.828105199999982</v>
      </c>
      <c r="K20" s="427">
        <v>74.8</v>
      </c>
      <c r="L20" s="424">
        <v>80.099999999999994</v>
      </c>
      <c r="M20" s="424">
        <v>80.599999999999994</v>
      </c>
      <c r="N20" s="129">
        <f>SUM(N18:N19)</f>
        <v>89.800000000000011</v>
      </c>
      <c r="O20" s="87">
        <f>SUM(O18:O19)</f>
        <v>86.6</v>
      </c>
      <c r="P20" s="234">
        <f>SUM(P18:P19)</f>
        <v>87.699999999999989</v>
      </c>
      <c r="Q20" s="234">
        <v>82.759999999999991</v>
      </c>
      <c r="R20" s="37">
        <v>75.599999999999994</v>
      </c>
      <c r="S20" s="25">
        <v>73.764900000000011</v>
      </c>
      <c r="T20" s="351">
        <v>56.7</v>
      </c>
    </row>
    <row r="21" spans="1:20" s="5" customFormat="1">
      <c r="A21"/>
      <c r="B21"/>
      <c r="C21" s="8"/>
      <c r="D21" s="8"/>
      <c r="E21" s="428"/>
      <c r="F21" s="428"/>
      <c r="G21" s="428"/>
      <c r="H21" s="434"/>
      <c r="I21" s="434"/>
      <c r="J21" s="434"/>
      <c r="K21" s="434"/>
      <c r="L21" s="422"/>
      <c r="M21" s="422"/>
      <c r="N21" s="8"/>
      <c r="O21" s="8"/>
      <c r="P21" s="8"/>
      <c r="Q21" s="8"/>
      <c r="R21" s="283"/>
      <c r="S21" s="8"/>
      <c r="T21" s="351"/>
    </row>
    <row r="22" spans="1:20" s="5" customFormat="1">
      <c r="A22" s="2" t="s">
        <v>1454</v>
      </c>
      <c r="B22"/>
      <c r="C22" s="8"/>
      <c r="D22" s="8"/>
      <c r="E22" s="428"/>
      <c r="F22" s="428"/>
      <c r="G22" s="428"/>
      <c r="H22" s="434"/>
      <c r="I22" s="434"/>
      <c r="J22" s="434"/>
      <c r="K22" s="434"/>
      <c r="L22" s="181"/>
      <c r="M22" s="422"/>
      <c r="N22" s="8"/>
      <c r="O22" s="8"/>
      <c r="P22" s="8"/>
      <c r="Q22" s="8"/>
      <c r="R22" s="283"/>
      <c r="S22" s="8"/>
      <c r="T22" s="351"/>
    </row>
    <row r="23" spans="1:20">
      <c r="A23" s="5" t="s">
        <v>1455</v>
      </c>
      <c r="B23" s="5" t="s">
        <v>1456</v>
      </c>
      <c r="C23" s="8" t="s">
        <v>1457</v>
      </c>
      <c r="D23" s="8" t="s">
        <v>1458</v>
      </c>
      <c r="E23" s="433">
        <v>11.56</v>
      </c>
      <c r="F23" s="433">
        <v>12.04</v>
      </c>
      <c r="G23" s="433">
        <v>12.54</v>
      </c>
      <c r="H23" s="433">
        <v>12.46</v>
      </c>
      <c r="I23" s="433">
        <v>11.9</v>
      </c>
      <c r="J23" s="436">
        <v>11.41</v>
      </c>
      <c r="K23" s="434">
        <v>10.95</v>
      </c>
      <c r="L23" s="422">
        <v>10.69</v>
      </c>
      <c r="M23" s="422">
        <v>10.36</v>
      </c>
      <c r="N23" s="129">
        <v>10.54</v>
      </c>
      <c r="O23" s="67">
        <v>10.83</v>
      </c>
      <c r="P23" s="185">
        <v>11.01</v>
      </c>
      <c r="Q23" s="8">
        <v>11.59</v>
      </c>
      <c r="R23" s="283">
        <v>11.82</v>
      </c>
      <c r="S23" s="8">
        <v>12.36</v>
      </c>
      <c r="T23" s="351">
        <v>12.53</v>
      </c>
    </row>
    <row r="24" spans="1:20">
      <c r="A24" s="15" t="s">
        <v>1459</v>
      </c>
      <c r="B24" s="5" t="s">
        <v>1460</v>
      </c>
      <c r="C24" s="8" t="s">
        <v>1461</v>
      </c>
      <c r="D24" s="8" t="s">
        <v>1462</v>
      </c>
      <c r="E24" s="433">
        <v>1.46</v>
      </c>
      <c r="F24" s="433">
        <v>1.53</v>
      </c>
      <c r="G24" s="433">
        <v>1.4</v>
      </c>
      <c r="H24" s="433">
        <v>1.27</v>
      </c>
      <c r="I24" s="433">
        <v>1.38</v>
      </c>
      <c r="J24" s="436">
        <v>1.34</v>
      </c>
      <c r="K24" s="434">
        <v>1.46</v>
      </c>
      <c r="L24" s="422">
        <v>1.54</v>
      </c>
      <c r="M24" s="422">
        <v>1.69</v>
      </c>
      <c r="N24" s="129">
        <v>1.54</v>
      </c>
      <c r="O24" s="67">
        <v>1.58</v>
      </c>
      <c r="P24" s="185">
        <v>1.58</v>
      </c>
      <c r="Q24" s="7">
        <v>1.7027223666216518</v>
      </c>
      <c r="R24" s="283">
        <v>1.56</v>
      </c>
      <c r="S24" s="7">
        <v>1.7</v>
      </c>
      <c r="T24" s="397">
        <v>1.7</v>
      </c>
    </row>
    <row r="25" spans="1:20">
      <c r="A25" s="15" t="s">
        <v>1463</v>
      </c>
      <c r="B25" s="5" t="s">
        <v>1464</v>
      </c>
      <c r="C25" s="8" t="s">
        <v>1465</v>
      </c>
      <c r="D25" s="8" t="s">
        <v>1466</v>
      </c>
      <c r="E25" s="433">
        <v>7.42</v>
      </c>
      <c r="F25" s="433">
        <v>7.7</v>
      </c>
      <c r="G25" s="433">
        <v>8.19</v>
      </c>
      <c r="H25" s="433">
        <v>8.23</v>
      </c>
      <c r="I25" s="433">
        <v>7.71</v>
      </c>
      <c r="J25" s="436">
        <v>7.34</v>
      </c>
      <c r="K25" s="434">
        <v>7.03</v>
      </c>
      <c r="L25" s="422">
        <v>6.87</v>
      </c>
      <c r="M25" s="422">
        <v>6.31</v>
      </c>
      <c r="N25" s="129">
        <v>6.56</v>
      </c>
      <c r="O25" s="67">
        <v>6.87</v>
      </c>
      <c r="P25" s="185">
        <v>7.02</v>
      </c>
      <c r="Q25" s="7">
        <v>7.3864796161702015</v>
      </c>
      <c r="R25" s="283">
        <v>7.88</v>
      </c>
      <c r="S25" s="7">
        <v>8.1</v>
      </c>
      <c r="T25" s="351">
        <v>8.3699999999999992</v>
      </c>
    </row>
    <row r="26" spans="1:20">
      <c r="A26" s="15" t="s">
        <v>1467</v>
      </c>
      <c r="B26" s="5" t="s">
        <v>1468</v>
      </c>
      <c r="C26" s="8" t="s">
        <v>1469</v>
      </c>
      <c r="D26" s="8" t="s">
        <v>1470</v>
      </c>
      <c r="E26" s="433">
        <v>0.73</v>
      </c>
      <c r="F26" s="433">
        <v>0.75</v>
      </c>
      <c r="G26" s="433">
        <v>0.79</v>
      </c>
      <c r="H26" s="433">
        <v>0.89</v>
      </c>
      <c r="I26" s="433">
        <v>0.85</v>
      </c>
      <c r="J26" s="436">
        <v>0.86</v>
      </c>
      <c r="K26" s="434">
        <v>0.69</v>
      </c>
      <c r="L26" s="422">
        <v>0.71</v>
      </c>
      <c r="M26" s="422">
        <v>0.78</v>
      </c>
      <c r="N26" s="129">
        <v>0.89</v>
      </c>
      <c r="O26" s="99">
        <v>0.8</v>
      </c>
      <c r="P26" s="185">
        <v>0.82</v>
      </c>
      <c r="Q26" s="7">
        <v>0.80571355007129164</v>
      </c>
      <c r="R26" s="283">
        <v>0.66</v>
      </c>
      <c r="S26" s="7">
        <v>0.8</v>
      </c>
      <c r="T26" s="351">
        <v>0.82</v>
      </c>
    </row>
    <row r="27" spans="1:20">
      <c r="A27" s="15" t="s">
        <v>1471</v>
      </c>
      <c r="B27" s="5" t="s">
        <v>1472</v>
      </c>
      <c r="C27" s="8" t="s">
        <v>1473</v>
      </c>
      <c r="D27" s="8" t="s">
        <v>1474</v>
      </c>
      <c r="E27" s="433">
        <v>1.95</v>
      </c>
      <c r="F27" s="433">
        <v>2.06</v>
      </c>
      <c r="G27" s="433">
        <v>2.16</v>
      </c>
      <c r="H27" s="433">
        <v>2.0699999999999998</v>
      </c>
      <c r="I27" s="433">
        <v>1.96</v>
      </c>
      <c r="J27" s="436">
        <v>1.87</v>
      </c>
      <c r="K27" s="434">
        <v>1.77</v>
      </c>
      <c r="L27" s="422">
        <v>1.57</v>
      </c>
      <c r="M27" s="422">
        <v>1.58</v>
      </c>
      <c r="N27" s="129">
        <v>1.55</v>
      </c>
      <c r="O27" s="197">
        <v>1.6</v>
      </c>
      <c r="P27" s="185">
        <v>1.6</v>
      </c>
      <c r="Q27" s="7">
        <v>1.6920094658812532</v>
      </c>
      <c r="R27" s="283">
        <v>1.71</v>
      </c>
      <c r="S27" s="8">
        <v>1.75</v>
      </c>
      <c r="T27" s="351">
        <v>1.65</v>
      </c>
    </row>
    <row r="28" spans="1:20">
      <c r="A28" s="5" t="s">
        <v>1475</v>
      </c>
      <c r="B28" s="5" t="s">
        <v>1476</v>
      </c>
      <c r="C28" s="8" t="s">
        <v>1477</v>
      </c>
      <c r="D28" s="8" t="s">
        <v>1478</v>
      </c>
      <c r="E28" s="440" t="s">
        <v>2140</v>
      </c>
      <c r="F28" s="441">
        <v>497490</v>
      </c>
      <c r="G28" s="441">
        <v>507405</v>
      </c>
      <c r="H28" s="441">
        <v>480097</v>
      </c>
      <c r="I28" s="441">
        <v>439975</v>
      </c>
      <c r="J28" s="442">
        <v>411575</v>
      </c>
      <c r="K28" s="441">
        <v>380052</v>
      </c>
      <c r="L28" s="443">
        <v>373709</v>
      </c>
      <c r="M28" s="443">
        <v>361782</v>
      </c>
      <c r="N28" s="252">
        <v>365273</v>
      </c>
      <c r="O28" s="252">
        <v>376546</v>
      </c>
      <c r="P28" s="202">
        <v>379940</v>
      </c>
      <c r="Q28" s="202">
        <v>391090.99119047617</v>
      </c>
      <c r="R28" s="19">
        <v>394906</v>
      </c>
      <c r="S28" s="19">
        <v>409737</v>
      </c>
      <c r="T28" s="390">
        <v>417145</v>
      </c>
    </row>
    <row r="29" spans="1:20">
      <c r="A29" s="15" t="s">
        <v>1479</v>
      </c>
      <c r="B29" s="5" t="s">
        <v>1480</v>
      </c>
      <c r="C29" s="8" t="s">
        <v>1481</v>
      </c>
      <c r="D29" s="8" t="s">
        <v>1482</v>
      </c>
      <c r="E29" s="432" t="s">
        <v>2140</v>
      </c>
      <c r="F29" s="434">
        <v>123.6</v>
      </c>
      <c r="G29" s="434">
        <v>129.1</v>
      </c>
      <c r="H29" s="434">
        <v>129.69999999999999</v>
      </c>
      <c r="I29" s="434">
        <v>126.3</v>
      </c>
      <c r="J29" s="436">
        <v>121.4</v>
      </c>
      <c r="K29" s="427">
        <v>115</v>
      </c>
      <c r="L29" s="422">
        <v>118.5</v>
      </c>
      <c r="M29" s="422">
        <v>117.6</v>
      </c>
      <c r="N29" s="129">
        <v>121.3</v>
      </c>
      <c r="O29" s="129">
        <v>124.2</v>
      </c>
      <c r="P29" s="185">
        <v>127.3</v>
      </c>
      <c r="Q29" s="234">
        <f>132273136.892904/1000000</f>
        <v>132.27313689290401</v>
      </c>
      <c r="R29" s="37">
        <v>134</v>
      </c>
      <c r="S29" s="8">
        <v>139.30000000000001</v>
      </c>
      <c r="T29" s="351">
        <v>138.30000000000001</v>
      </c>
    </row>
    <row r="30" spans="1:20">
      <c r="E30"/>
      <c r="F30"/>
      <c r="G30"/>
      <c r="H30"/>
      <c r="I30"/>
      <c r="J30"/>
      <c r="K30"/>
      <c r="P30" s="8"/>
      <c r="Q30" s="8"/>
      <c r="R30" s="8"/>
      <c r="S30" s="8"/>
      <c r="T30" s="351"/>
    </row>
    <row r="31" spans="1:20" s="5" customFormat="1">
      <c r="A31" s="10" t="s">
        <v>1483</v>
      </c>
      <c r="C31" s="8"/>
      <c r="D31" s="8"/>
      <c r="L31" s="8"/>
      <c r="M31" s="8"/>
      <c r="N31" s="8"/>
      <c r="O31" s="8"/>
      <c r="P31" s="8"/>
      <c r="Q31" s="8"/>
      <c r="R31" s="8"/>
      <c r="S31" s="8"/>
      <c r="T31" s="351"/>
    </row>
    <row r="32" spans="1:20" s="5" customFormat="1">
      <c r="A32" s="27" t="s">
        <v>1484</v>
      </c>
      <c r="B32" s="27" t="s">
        <v>1485</v>
      </c>
      <c r="C32" s="67" t="s">
        <v>1486</v>
      </c>
      <c r="D32" s="67" t="s">
        <v>1487</v>
      </c>
      <c r="L32" s="8"/>
      <c r="M32" s="8"/>
      <c r="N32" s="8"/>
      <c r="O32" s="8"/>
      <c r="P32" s="8">
        <v>0.23</v>
      </c>
      <c r="Q32" s="8">
        <v>0.24</v>
      </c>
      <c r="R32" s="8">
        <v>0.24</v>
      </c>
      <c r="S32" s="67">
        <v>0.24</v>
      </c>
      <c r="T32" s="350" t="s">
        <v>2139</v>
      </c>
    </row>
    <row r="33" spans="1:20" s="5" customFormat="1">
      <c r="A33" s="27"/>
      <c r="B33" s="27"/>
      <c r="C33" s="8"/>
      <c r="D33" s="67"/>
      <c r="E33" s="67"/>
      <c r="F33" s="8"/>
      <c r="G33" s="8"/>
      <c r="H33" s="8"/>
      <c r="I33" s="8"/>
      <c r="J33" s="8"/>
      <c r="K33" s="8"/>
      <c r="L33" s="8"/>
    </row>
    <row r="34" spans="1:20" s="5" customFormat="1">
      <c r="C34" s="8"/>
      <c r="D34" s="8"/>
      <c r="E34" s="8"/>
      <c r="F34" s="8"/>
      <c r="G34" s="8"/>
      <c r="H34" s="8"/>
      <c r="I34" s="8"/>
      <c r="J34" s="8"/>
      <c r="K34" s="8"/>
      <c r="L34" s="8"/>
    </row>
    <row r="35" spans="1:20" s="5" customFormat="1">
      <c r="A35" s="132" t="s">
        <v>1488</v>
      </c>
      <c r="B35" s="209"/>
      <c r="C35" s="8"/>
      <c r="D35" s="8"/>
      <c r="E35" s="8"/>
      <c r="F35" s="8"/>
      <c r="G35" s="8"/>
      <c r="H35" s="8"/>
      <c r="I35" s="8"/>
      <c r="J35" s="8"/>
      <c r="K35" s="8"/>
      <c r="L35" s="8"/>
    </row>
    <row r="36" spans="1:20" s="5" customFormat="1" ht="25.5" customHeight="1">
      <c r="A36" s="471" t="s">
        <v>1489</v>
      </c>
      <c r="B36" s="471"/>
      <c r="C36" s="471"/>
      <c r="D36" s="471"/>
      <c r="E36" s="471"/>
      <c r="F36" s="471"/>
      <c r="G36" s="471"/>
      <c r="H36" s="471"/>
      <c r="I36" s="471"/>
      <c r="J36" s="471"/>
      <c r="K36" s="471"/>
      <c r="L36" s="471"/>
      <c r="M36" s="471"/>
      <c r="N36" s="471"/>
      <c r="O36" s="471"/>
      <c r="P36" s="471"/>
      <c r="Q36" s="471"/>
      <c r="R36" s="471"/>
      <c r="S36" s="471"/>
      <c r="T36" s="471"/>
    </row>
    <row r="37" spans="1:20">
      <c r="A37" s="226" t="s">
        <v>1490</v>
      </c>
      <c r="B37" s="209"/>
      <c r="M37"/>
      <c r="N37"/>
      <c r="O37"/>
      <c r="P37"/>
    </row>
    <row r="38" spans="1:20">
      <c r="A38" s="207" t="s">
        <v>1491</v>
      </c>
      <c r="B38" s="209"/>
      <c r="M38"/>
      <c r="N38"/>
      <c r="O38"/>
      <c r="P38"/>
    </row>
    <row r="39" spans="1:20" s="5" customFormat="1">
      <c r="A39" s="132" t="s">
        <v>1492</v>
      </c>
      <c r="B39" s="225"/>
      <c r="C39" s="8"/>
      <c r="D39" s="8"/>
      <c r="E39" s="8"/>
      <c r="F39" s="8"/>
      <c r="G39" s="8"/>
      <c r="H39" s="8"/>
      <c r="I39" s="8"/>
      <c r="J39" s="8"/>
      <c r="K39" s="8"/>
      <c r="L39" s="8"/>
    </row>
    <row r="40" spans="1:20" ht="26.25" customHeight="1">
      <c r="A40" s="471" t="s">
        <v>1493</v>
      </c>
      <c r="B40" s="471"/>
      <c r="C40" s="471"/>
      <c r="D40" s="471"/>
      <c r="E40" s="471"/>
      <c r="F40" s="471"/>
      <c r="G40" s="471"/>
      <c r="H40" s="471"/>
      <c r="I40" s="471"/>
      <c r="J40" s="471"/>
      <c r="K40" s="471"/>
      <c r="L40" s="471"/>
      <c r="M40" s="471"/>
      <c r="N40" s="471"/>
      <c r="O40" s="471"/>
      <c r="P40" s="471"/>
      <c r="Q40" s="471"/>
      <c r="R40" s="471"/>
      <c r="S40" s="471"/>
      <c r="T40" s="471"/>
    </row>
    <row r="41" spans="1:20">
      <c r="A41" s="485" t="s">
        <v>1494</v>
      </c>
      <c r="B41" s="485"/>
      <c r="C41" s="485"/>
      <c r="D41" s="485"/>
      <c r="E41" s="485"/>
      <c r="F41" s="485"/>
      <c r="G41" s="485"/>
      <c r="H41" s="485"/>
      <c r="I41" s="485"/>
      <c r="J41" s="485"/>
      <c r="K41" s="485"/>
      <c r="L41" s="485"/>
      <c r="M41" s="485"/>
      <c r="N41" s="485"/>
      <c r="O41" s="485"/>
      <c r="P41" s="485"/>
      <c r="Q41" s="485"/>
      <c r="R41" s="485"/>
      <c r="S41" s="485"/>
      <c r="T41" s="485"/>
    </row>
    <row r="42" spans="1:20">
      <c r="M42"/>
      <c r="N42"/>
      <c r="O42"/>
      <c r="P42"/>
    </row>
    <row r="43" spans="1:20">
      <c r="M43"/>
      <c r="N43"/>
      <c r="O43"/>
      <c r="P43"/>
    </row>
    <row r="44" spans="1:20">
      <c r="M44"/>
      <c r="N44"/>
      <c r="O44"/>
      <c r="P44"/>
    </row>
    <row r="45" spans="1:20">
      <c r="M45"/>
      <c r="N45"/>
      <c r="O45"/>
      <c r="P45"/>
    </row>
    <row r="46" spans="1:20">
      <c r="M46"/>
      <c r="N46"/>
      <c r="O46"/>
      <c r="P46"/>
    </row>
    <row r="47" spans="1:20">
      <c r="M47"/>
      <c r="N47"/>
      <c r="O47"/>
      <c r="P47"/>
    </row>
    <row r="48" spans="1:20">
      <c r="M48"/>
      <c r="N48"/>
      <c r="O48"/>
      <c r="P48"/>
    </row>
    <row r="49" spans="5:34">
      <c r="M49"/>
      <c r="N49"/>
      <c r="O49"/>
      <c r="P49"/>
    </row>
    <row r="50" spans="5:34">
      <c r="E50" s="6"/>
      <c r="F50"/>
      <c r="H50" s="180"/>
      <c r="I50" s="180"/>
      <c r="J50" s="180"/>
      <c r="K50" s="180"/>
      <c r="L50" s="180"/>
      <c r="M50" s="180"/>
      <c r="N50" s="180"/>
      <c r="O50" s="180"/>
      <c r="P50" s="180"/>
      <c r="Q50" s="180"/>
      <c r="R50" s="173"/>
      <c r="S50" s="179"/>
      <c r="T50" s="180"/>
      <c r="U50" s="180"/>
      <c r="V50" s="180"/>
      <c r="W50" s="173"/>
      <c r="X50" s="173"/>
      <c r="Y50" s="182"/>
      <c r="Z50" s="182"/>
      <c r="AA50" s="182"/>
      <c r="AB50" s="182"/>
      <c r="AC50" s="182"/>
      <c r="AD50" s="254"/>
      <c r="AE50" s="180"/>
      <c r="AG50" s="5"/>
      <c r="AH50" s="5"/>
    </row>
    <row r="51" spans="5:34">
      <c r="E51" s="6"/>
      <c r="F51"/>
      <c r="H51" s="180"/>
      <c r="I51" s="180"/>
      <c r="J51" s="180"/>
      <c r="K51" s="180"/>
      <c r="L51" s="180"/>
      <c r="M51" s="180"/>
      <c r="N51" s="180"/>
      <c r="O51" s="180"/>
      <c r="P51" s="180"/>
      <c r="Q51" s="180"/>
      <c r="R51" s="173"/>
      <c r="S51" s="179"/>
      <c r="T51" s="180"/>
      <c r="U51" s="180"/>
      <c r="V51" s="180"/>
      <c r="W51" s="173"/>
      <c r="X51" s="173"/>
      <c r="Y51" s="182"/>
      <c r="Z51" s="182"/>
      <c r="AA51" s="182"/>
      <c r="AB51" s="182"/>
      <c r="AC51" s="182"/>
      <c r="AD51" s="248"/>
      <c r="AE51" s="179"/>
      <c r="AG51" s="5"/>
      <c r="AH51" s="5"/>
    </row>
    <row r="52" spans="5:34">
      <c r="E52" s="6"/>
      <c r="F52"/>
      <c r="G52" s="159"/>
      <c r="H52" s="180"/>
      <c r="I52" s="180"/>
      <c r="J52" s="180"/>
      <c r="K52" s="180"/>
      <c r="L52" s="180"/>
      <c r="M52" s="180"/>
      <c r="N52" s="180"/>
      <c r="O52" s="180"/>
      <c r="P52" s="180"/>
      <c r="Q52" s="180"/>
      <c r="R52" s="173"/>
      <c r="S52" s="179"/>
      <c r="T52" s="180"/>
      <c r="U52" s="180"/>
      <c r="V52" s="180"/>
      <c r="W52" s="173"/>
      <c r="X52" s="173"/>
      <c r="Y52" s="182"/>
      <c r="Z52" s="182"/>
      <c r="AA52" s="182"/>
      <c r="AB52" s="182"/>
      <c r="AC52" s="182"/>
      <c r="AD52" s="248"/>
      <c r="AE52" s="179"/>
      <c r="AG52" s="5"/>
      <c r="AH52" s="5"/>
    </row>
    <row r="53" spans="5:34">
      <c r="E53" s="6"/>
      <c r="F53" s="9"/>
      <c r="H53" s="182"/>
      <c r="I53" s="182"/>
      <c r="J53" s="179"/>
      <c r="K53" s="182"/>
      <c r="L53" s="179"/>
      <c r="M53" s="179"/>
      <c r="N53" s="179"/>
      <c r="O53" s="180"/>
      <c r="P53" s="180"/>
      <c r="Q53" s="179"/>
      <c r="R53" s="179"/>
      <c r="S53" s="179"/>
      <c r="T53" s="176"/>
      <c r="U53" s="176"/>
      <c r="V53" s="176"/>
      <c r="W53" s="179"/>
      <c r="X53" s="179"/>
      <c r="Y53" s="182"/>
      <c r="Z53" s="182"/>
      <c r="AA53" s="182"/>
      <c r="AB53" s="182"/>
      <c r="AC53" s="182"/>
      <c r="AD53" s="248"/>
      <c r="AE53" s="179"/>
      <c r="AG53" s="5"/>
      <c r="AH53" s="5"/>
    </row>
    <row r="54" spans="5:34">
      <c r="E54" s="6"/>
      <c r="F54" s="9"/>
      <c r="G54" s="86"/>
      <c r="H54" s="179"/>
      <c r="I54" s="179"/>
      <c r="J54" s="179"/>
      <c r="K54" s="179"/>
      <c r="L54" s="179"/>
      <c r="M54" s="182"/>
      <c r="N54" s="179"/>
      <c r="O54" s="180"/>
      <c r="P54" s="366"/>
      <c r="Q54" s="179"/>
      <c r="R54" s="179"/>
      <c r="S54" s="179"/>
      <c r="T54" s="176"/>
      <c r="U54" s="176"/>
      <c r="V54" s="176"/>
      <c r="W54" s="179"/>
      <c r="X54" s="179"/>
      <c r="Y54" s="182"/>
      <c r="Z54" s="182"/>
      <c r="AA54" s="182"/>
      <c r="AB54" s="182"/>
      <c r="AC54" s="182"/>
      <c r="AD54" s="248"/>
      <c r="AE54" s="179"/>
      <c r="AG54" s="5"/>
      <c r="AH54" s="5"/>
    </row>
    <row r="55" spans="5:34">
      <c r="E55" s="6"/>
      <c r="F55" s="9"/>
      <c r="G55" s="86"/>
      <c r="H55" s="363"/>
      <c r="I55" s="364"/>
      <c r="J55" s="364"/>
      <c r="K55" s="364"/>
      <c r="L55" s="364"/>
      <c r="M55" s="365"/>
      <c r="N55" s="364"/>
      <c r="O55" s="366"/>
      <c r="P55" s="366"/>
      <c r="Q55" s="364"/>
      <c r="R55" s="179"/>
      <c r="S55" s="179"/>
      <c r="T55" s="367"/>
      <c r="U55" s="367"/>
      <c r="V55" s="367"/>
      <c r="W55" s="179"/>
      <c r="X55" s="179"/>
      <c r="Y55" s="364"/>
      <c r="Z55" s="364"/>
      <c r="AA55" s="364"/>
      <c r="AB55" s="364"/>
      <c r="AC55" s="364"/>
      <c r="AD55" s="368"/>
      <c r="AE55" s="364"/>
      <c r="AG55" s="5"/>
      <c r="AH55" s="5"/>
    </row>
    <row r="56" spans="5:34">
      <c r="E56" s="6"/>
      <c r="F56" s="7"/>
      <c r="G56" s="86"/>
      <c r="H56" s="179"/>
      <c r="I56" s="179"/>
      <c r="J56" s="179"/>
      <c r="K56" s="182"/>
      <c r="L56" s="182"/>
      <c r="M56" s="182"/>
      <c r="N56" s="179"/>
      <c r="O56" s="180"/>
      <c r="P56" s="179"/>
      <c r="Q56" s="179"/>
      <c r="R56" s="179"/>
      <c r="S56" s="179"/>
      <c r="T56" s="179"/>
      <c r="U56" s="176"/>
      <c r="V56" s="176"/>
      <c r="W56" s="179"/>
      <c r="X56" s="179"/>
      <c r="Y56" s="179"/>
      <c r="Z56" s="179"/>
      <c r="AA56" s="179"/>
      <c r="AB56" s="179"/>
      <c r="AC56" s="179"/>
      <c r="AD56" s="248"/>
      <c r="AE56" s="176"/>
      <c r="AG56" s="5"/>
      <c r="AH56" s="5"/>
    </row>
    <row r="57" spans="5:34">
      <c r="E57" s="6"/>
      <c r="F57" s="3"/>
      <c r="G57" s="67"/>
      <c r="H57" s="165"/>
      <c r="I57" s="165"/>
      <c r="J57" s="165"/>
      <c r="K57" s="165"/>
      <c r="L57" s="165"/>
      <c r="M57" s="165"/>
      <c r="N57" s="180"/>
      <c r="O57" s="180"/>
      <c r="P57" s="165"/>
      <c r="Q57" s="165"/>
      <c r="R57" s="165"/>
      <c r="S57" s="181"/>
      <c r="T57" s="166"/>
      <c r="U57" s="166"/>
      <c r="V57" s="166"/>
      <c r="W57" s="165"/>
      <c r="X57" s="181"/>
      <c r="Y57" s="165"/>
      <c r="Z57" s="165"/>
      <c r="AA57" s="165"/>
      <c r="AB57" s="165"/>
      <c r="AC57" s="165"/>
      <c r="AD57" s="253"/>
      <c r="AE57" s="165"/>
      <c r="AF57" s="3"/>
      <c r="AG57" s="8"/>
      <c r="AH57" s="8"/>
    </row>
    <row r="58" spans="5:34">
      <c r="E58" s="6"/>
      <c r="F58" s="3"/>
      <c r="H58" s="165"/>
      <c r="I58" s="183"/>
      <c r="J58" s="165"/>
      <c r="K58" s="165"/>
      <c r="L58" s="165"/>
      <c r="M58" s="165"/>
      <c r="N58" s="180"/>
      <c r="O58" s="180"/>
      <c r="P58" s="165"/>
      <c r="Q58" s="165"/>
      <c r="R58" s="165"/>
      <c r="S58" s="165"/>
      <c r="T58" s="165"/>
      <c r="U58" s="165"/>
      <c r="V58" s="166"/>
      <c r="W58" s="165"/>
      <c r="X58" s="165"/>
      <c r="Y58" s="165"/>
      <c r="Z58" s="165"/>
      <c r="AA58" s="165"/>
      <c r="AB58" s="165"/>
      <c r="AC58" s="165"/>
      <c r="AD58" s="253"/>
      <c r="AE58" s="165"/>
      <c r="AF58" s="3"/>
      <c r="AG58" s="8"/>
      <c r="AH58" s="8"/>
    </row>
    <row r="59" spans="5:34">
      <c r="E59" s="6"/>
      <c r="F59" s="3"/>
      <c r="G59" s="160"/>
      <c r="H59" s="129"/>
      <c r="I59" s="129"/>
      <c r="J59" s="129"/>
      <c r="K59" s="129"/>
      <c r="L59" s="129"/>
      <c r="M59" s="129"/>
      <c r="N59" s="129"/>
      <c r="O59" s="129"/>
      <c r="P59" s="129"/>
      <c r="Q59" s="129"/>
      <c r="R59" s="8"/>
      <c r="S59" s="8"/>
      <c r="T59" s="129"/>
      <c r="U59" s="129"/>
      <c r="V59" s="129"/>
      <c r="W59" s="8"/>
      <c r="X59" s="8"/>
      <c r="Y59" s="129"/>
      <c r="Z59" s="129"/>
      <c r="AA59" s="129"/>
      <c r="AB59" s="129"/>
      <c r="AC59" s="129"/>
      <c r="AD59" s="252"/>
      <c r="AE59" s="129"/>
      <c r="AF59" s="3"/>
      <c r="AG59" s="8"/>
      <c r="AH59" s="8"/>
    </row>
    <row r="60" spans="5:34">
      <c r="E60" s="6"/>
      <c r="F60" s="3"/>
      <c r="G60" s="160"/>
      <c r="H60" s="67"/>
      <c r="I60" s="99"/>
      <c r="J60" s="67"/>
      <c r="K60" s="67"/>
      <c r="L60" s="67"/>
      <c r="M60" s="67"/>
      <c r="N60" s="67"/>
      <c r="O60" s="67"/>
      <c r="P60" s="129"/>
      <c r="Q60" s="67"/>
      <c r="R60" s="8"/>
      <c r="S60" s="8"/>
      <c r="T60" s="87"/>
      <c r="U60" s="67"/>
      <c r="V60" s="87"/>
      <c r="W60" s="8"/>
      <c r="X60" s="8"/>
      <c r="Y60" s="67"/>
      <c r="Z60" s="67"/>
      <c r="AA60" s="67"/>
      <c r="AB60" s="99"/>
      <c r="AC60" s="197"/>
      <c r="AD60" s="252"/>
      <c r="AE60" s="129"/>
      <c r="AF60" s="3"/>
      <c r="AG60" s="8"/>
      <c r="AH60" s="8"/>
    </row>
    <row r="61" spans="5:34">
      <c r="E61" s="6"/>
      <c r="H61" s="185"/>
      <c r="I61" s="185"/>
      <c r="J61" s="185"/>
      <c r="K61" s="185"/>
      <c r="L61" s="185"/>
      <c r="M61" s="185"/>
      <c r="N61" s="79"/>
      <c r="O61" s="185"/>
      <c r="P61" s="228"/>
      <c r="Q61" s="185"/>
      <c r="R61" s="8"/>
      <c r="S61" s="8"/>
      <c r="T61" s="234"/>
      <c r="U61" s="234"/>
      <c r="V61" s="234"/>
      <c r="W61" s="8"/>
      <c r="X61" s="8"/>
      <c r="Y61" s="185"/>
      <c r="Z61" s="185"/>
      <c r="AA61" s="185"/>
      <c r="AB61" s="185"/>
      <c r="AC61" s="185"/>
      <c r="AD61" s="202"/>
      <c r="AE61" s="185"/>
      <c r="AF61" s="8"/>
      <c r="AG61" s="8"/>
      <c r="AH61" s="8"/>
    </row>
    <row r="62" spans="5:34">
      <c r="E62" s="6"/>
      <c r="I62" s="8"/>
      <c r="J62" s="8"/>
      <c r="K62" s="8"/>
      <c r="L62" s="8"/>
      <c r="M62" s="8"/>
      <c r="N62" s="79"/>
      <c r="O62" s="8"/>
      <c r="P62" s="228"/>
      <c r="Q62" s="8"/>
      <c r="R62" s="8"/>
      <c r="S62" s="8"/>
      <c r="T62" s="234"/>
      <c r="U62" s="234"/>
      <c r="V62" s="234"/>
      <c r="W62" s="8"/>
      <c r="X62" s="8"/>
      <c r="Y62" s="8"/>
      <c r="Z62" s="7"/>
      <c r="AA62" s="7"/>
      <c r="AB62" s="7"/>
      <c r="AC62" s="7"/>
      <c r="AD62" s="202"/>
      <c r="AE62" s="234"/>
      <c r="AF62" s="8"/>
      <c r="AG62" s="8"/>
      <c r="AH62" s="8"/>
    </row>
    <row r="63" spans="5:34">
      <c r="E63" s="4"/>
      <c r="H63" s="283"/>
      <c r="I63" s="283"/>
      <c r="J63" s="283"/>
      <c r="K63" s="283"/>
      <c r="L63" s="283"/>
      <c r="M63" s="283"/>
      <c r="N63" s="283"/>
      <c r="O63" s="283"/>
      <c r="P63" s="283"/>
      <c r="Q63" s="283"/>
      <c r="R63" s="283"/>
      <c r="S63" s="283"/>
      <c r="T63" s="37"/>
      <c r="U63" s="37"/>
      <c r="V63" s="37"/>
      <c r="W63" s="283"/>
      <c r="X63" s="283"/>
      <c r="Y63" s="283"/>
      <c r="Z63" s="283"/>
      <c r="AA63" s="283"/>
      <c r="AB63" s="283"/>
      <c r="AC63" s="283"/>
      <c r="AD63" s="19"/>
      <c r="AE63" s="37"/>
      <c r="AF63" s="8"/>
      <c r="AG63" s="8"/>
      <c r="AH63" s="8"/>
    </row>
    <row r="64" spans="5:34">
      <c r="E64" s="4"/>
      <c r="I64" s="8"/>
      <c r="J64" s="7"/>
      <c r="K64" s="8"/>
      <c r="L64" s="8"/>
      <c r="M64" s="8"/>
      <c r="N64" s="8"/>
      <c r="O64" s="8"/>
      <c r="P64" s="8"/>
      <c r="Q64" s="8"/>
      <c r="R64" s="8"/>
      <c r="S64" s="8"/>
      <c r="T64" s="25"/>
      <c r="U64" s="25"/>
      <c r="V64" s="25"/>
      <c r="W64" s="8"/>
      <c r="X64" s="8"/>
      <c r="Y64" s="8"/>
      <c r="Z64" s="7"/>
      <c r="AA64" s="7"/>
      <c r="AB64" s="7"/>
      <c r="AC64" s="8"/>
      <c r="AD64" s="19"/>
      <c r="AE64" s="8"/>
      <c r="AF64" s="8"/>
      <c r="AG64" s="8"/>
      <c r="AH64" s="67"/>
    </row>
    <row r="65" spans="13:16">
      <c r="M65"/>
      <c r="N65"/>
      <c r="O65"/>
      <c r="P65"/>
    </row>
    <row r="66" spans="13:16">
      <c r="M66"/>
      <c r="N66"/>
      <c r="O66"/>
      <c r="P66"/>
    </row>
    <row r="67" spans="13:16">
      <c r="M67"/>
      <c r="N67"/>
      <c r="O67"/>
      <c r="P67"/>
    </row>
    <row r="98" spans="13:16">
      <c r="M98"/>
      <c r="N98"/>
      <c r="O98"/>
      <c r="P98"/>
    </row>
    <row r="99" spans="13:16">
      <c r="M99"/>
      <c r="N99"/>
      <c r="O99"/>
      <c r="P99"/>
    </row>
    <row r="100" spans="13:16">
      <c r="M100"/>
      <c r="N100"/>
      <c r="O100"/>
      <c r="P100"/>
    </row>
    <row r="101" spans="13:16">
      <c r="M101"/>
      <c r="N101"/>
      <c r="O101"/>
      <c r="P101"/>
    </row>
    <row r="102" spans="13:16">
      <c r="M102"/>
      <c r="N102"/>
      <c r="O102"/>
      <c r="P102"/>
    </row>
    <row r="103" spans="13:16">
      <c r="M103"/>
      <c r="N103"/>
      <c r="O103"/>
      <c r="P103"/>
    </row>
    <row r="104" spans="13:16">
      <c r="M104"/>
      <c r="N104"/>
      <c r="O104"/>
      <c r="P104"/>
    </row>
    <row r="105" spans="13:16">
      <c r="M105"/>
      <c r="N105"/>
      <c r="O105"/>
      <c r="P105"/>
    </row>
    <row r="106" spans="13:16">
      <c r="M106"/>
      <c r="N106"/>
      <c r="O106"/>
      <c r="P106"/>
    </row>
    <row r="107" spans="13:16">
      <c r="M107"/>
      <c r="N107"/>
      <c r="O107"/>
      <c r="P107"/>
    </row>
    <row r="108" spans="13:16">
      <c r="M108"/>
      <c r="N108"/>
      <c r="O108"/>
      <c r="P108"/>
    </row>
    <row r="109" spans="13:16">
      <c r="M109"/>
      <c r="N109"/>
      <c r="O109"/>
      <c r="P109"/>
    </row>
  </sheetData>
  <mergeCells count="3">
    <mergeCell ref="A41:T41"/>
    <mergeCell ref="A36:T36"/>
    <mergeCell ref="A40:T40"/>
  </mergeCells>
  <phoneticPr fontId="17" type="noConversion"/>
  <conditionalFormatting sqref="G29">
    <cfRule type="cellIs" dxfId="2062" priority="1" stopIfTrue="1" operator="equal">
      <formula>"-"</formula>
    </cfRule>
    <cfRule type="containsText" dxfId="2061" priority="2" stopIfTrue="1" operator="containsText" text="leer">
      <formula>NOT(ISERROR(SEARCH("leer",G29)))</formula>
    </cfRule>
  </conditionalFormatting>
  <conditionalFormatting sqref="H56:M56 V57 P56:AD56">
    <cfRule type="cellIs" dxfId="2060" priority="328" operator="equal">
      <formula>"-"</formula>
    </cfRule>
  </conditionalFormatting>
  <conditionalFormatting sqref="AE56">
    <cfRule type="cellIs" dxfId="2059" priority="327" operator="equal">
      <formula>"-"</formula>
    </cfRule>
  </conditionalFormatting>
  <conditionalFormatting sqref="AE57">
    <cfRule type="cellIs" dxfId="2058" priority="326" operator="equal">
      <formula>"-"</formula>
    </cfRule>
  </conditionalFormatting>
  <conditionalFormatting sqref="H55:Q55 Y55:AE55 T55:V55">
    <cfRule type="cellIs" dxfId="2057" priority="324" stopIfTrue="1" operator="equal">
      <formula>"-"</formula>
    </cfRule>
    <cfRule type="containsText" dxfId="2056" priority="325" stopIfTrue="1" operator="containsText" text="leer">
      <formula>NOT(ISERROR(SEARCH("leer",H55)))</formula>
    </cfRule>
  </conditionalFormatting>
  <conditionalFormatting sqref="Y55:AE55">
    <cfRule type="cellIs" dxfId="2055" priority="322" stopIfTrue="1" operator="equal">
      <formula>"-"</formula>
    </cfRule>
    <cfRule type="containsText" dxfId="2054" priority="323" stopIfTrue="1" operator="containsText" text="leer">
      <formula>NOT(ISERROR(SEARCH("leer",Y55)))</formula>
    </cfRule>
  </conditionalFormatting>
  <conditionalFormatting sqref="Y55:AE55">
    <cfRule type="cellIs" dxfId="2053" priority="320" stopIfTrue="1" operator="equal">
      <formula>"-"</formula>
    </cfRule>
    <cfRule type="containsText" dxfId="2052" priority="321" stopIfTrue="1" operator="containsText" text="leer">
      <formula>NOT(ISERROR(SEARCH("leer",Y55)))</formula>
    </cfRule>
  </conditionalFormatting>
  <conditionalFormatting sqref="H54:Q54 Y54:AE54 T54:V54">
    <cfRule type="cellIs" dxfId="2051" priority="318" stopIfTrue="1" operator="equal">
      <formula>"-"</formula>
    </cfRule>
    <cfRule type="containsText" dxfId="2050" priority="319" stopIfTrue="1" operator="containsText" text="leer">
      <formula>NOT(ISERROR(SEARCH("leer",H54)))</formula>
    </cfRule>
  </conditionalFormatting>
  <conditionalFormatting sqref="Y54:AE54">
    <cfRule type="cellIs" dxfId="2049" priority="316" stopIfTrue="1" operator="equal">
      <formula>"-"</formula>
    </cfRule>
    <cfRule type="containsText" dxfId="2048" priority="317" stopIfTrue="1" operator="containsText" text="leer">
      <formula>NOT(ISERROR(SEARCH("leer",Y54)))</formula>
    </cfRule>
  </conditionalFormatting>
  <conditionalFormatting sqref="Y54:AE54">
    <cfRule type="cellIs" dxfId="2047" priority="314" stopIfTrue="1" operator="equal">
      <formula>"-"</formula>
    </cfRule>
    <cfRule type="containsText" dxfId="2046" priority="315" stopIfTrue="1" operator="containsText" text="leer">
      <formula>NOT(ISERROR(SEARCH("leer",Y54)))</formula>
    </cfRule>
  </conditionalFormatting>
  <conditionalFormatting sqref="H54:Q54">
    <cfRule type="cellIs" dxfId="2045" priority="312" stopIfTrue="1" operator="equal">
      <formula>"-"</formula>
    </cfRule>
    <cfRule type="containsText" dxfId="2044" priority="313" stopIfTrue="1" operator="containsText" text="leer">
      <formula>NOT(ISERROR(SEARCH("leer",H54)))</formula>
    </cfRule>
  </conditionalFormatting>
  <conditionalFormatting sqref="H54:Q54">
    <cfRule type="cellIs" dxfId="2043" priority="310" stopIfTrue="1" operator="equal">
      <formula>"-"</formula>
    </cfRule>
    <cfRule type="containsText" dxfId="2042" priority="311" stopIfTrue="1" operator="containsText" text="leer">
      <formula>NOT(ISERROR(SEARCH("leer",H54)))</formula>
    </cfRule>
  </conditionalFormatting>
  <conditionalFormatting sqref="H54:Q54">
    <cfRule type="cellIs" dxfId="2041" priority="308" stopIfTrue="1" operator="equal">
      <formula>"-"</formula>
    </cfRule>
    <cfRule type="containsText" dxfId="2040" priority="309" stopIfTrue="1" operator="containsText" text="leer">
      <formula>NOT(ISERROR(SEARCH("leer",H54)))</formula>
    </cfRule>
  </conditionalFormatting>
  <conditionalFormatting sqref="H54:Q54">
    <cfRule type="cellIs" dxfId="2039" priority="306" stopIfTrue="1" operator="equal">
      <formula>"-"</formula>
    </cfRule>
    <cfRule type="containsText" dxfId="2038" priority="307" stopIfTrue="1" operator="containsText" text="leer">
      <formula>NOT(ISERROR(SEARCH("leer",H54)))</formula>
    </cfRule>
  </conditionalFormatting>
  <conditionalFormatting sqref="H54:Q54">
    <cfRule type="cellIs" dxfId="2037" priority="304" stopIfTrue="1" operator="equal">
      <formula>"-"</formula>
    </cfRule>
    <cfRule type="containsText" dxfId="2036" priority="305" stopIfTrue="1" operator="containsText" text="leer">
      <formula>NOT(ISERROR(SEARCH("leer",H54)))</formula>
    </cfRule>
  </conditionalFormatting>
  <conditionalFormatting sqref="T54:V54">
    <cfRule type="cellIs" dxfId="2035" priority="302" stopIfTrue="1" operator="equal">
      <formula>"-"</formula>
    </cfRule>
    <cfRule type="containsText" dxfId="2034" priority="303" stopIfTrue="1" operator="containsText" text="leer">
      <formula>NOT(ISERROR(SEARCH("leer",T54)))</formula>
    </cfRule>
  </conditionalFormatting>
  <conditionalFormatting sqref="T54:V54">
    <cfRule type="cellIs" dxfId="2033" priority="300" stopIfTrue="1" operator="equal">
      <formula>"-"</formula>
    </cfRule>
    <cfRule type="containsText" dxfId="2032" priority="301" stopIfTrue="1" operator="containsText" text="leer">
      <formula>NOT(ISERROR(SEARCH("leer",T54)))</formula>
    </cfRule>
  </conditionalFormatting>
  <conditionalFormatting sqref="T54:V54">
    <cfRule type="cellIs" dxfId="2031" priority="298" stopIfTrue="1" operator="equal">
      <formula>"-"</formula>
    </cfRule>
    <cfRule type="containsText" dxfId="2030" priority="299" stopIfTrue="1" operator="containsText" text="leer">
      <formula>NOT(ISERROR(SEARCH("leer",T54)))</formula>
    </cfRule>
  </conditionalFormatting>
  <conditionalFormatting sqref="T54:V54">
    <cfRule type="cellIs" dxfId="2029" priority="296" stopIfTrue="1" operator="equal">
      <formula>"-"</formula>
    </cfRule>
    <cfRule type="containsText" dxfId="2028" priority="297" stopIfTrue="1" operator="containsText" text="leer">
      <formula>NOT(ISERROR(SEARCH("leer",T54)))</formula>
    </cfRule>
  </conditionalFormatting>
  <conditionalFormatting sqref="T54:V54">
    <cfRule type="cellIs" dxfId="2027" priority="294" stopIfTrue="1" operator="equal">
      <formula>"-"</formula>
    </cfRule>
    <cfRule type="containsText" dxfId="2026" priority="295" stopIfTrue="1" operator="containsText" text="leer">
      <formula>NOT(ISERROR(SEARCH("leer",T54)))</formula>
    </cfRule>
  </conditionalFormatting>
  <conditionalFormatting sqref="Y54:AE54">
    <cfRule type="cellIs" dxfId="2025" priority="292" stopIfTrue="1" operator="equal">
      <formula>"-"</formula>
    </cfRule>
    <cfRule type="containsText" dxfId="2024" priority="293" stopIfTrue="1" operator="containsText" text="leer">
      <formula>NOT(ISERROR(SEARCH("leer",Y54)))</formula>
    </cfRule>
  </conditionalFormatting>
  <conditionalFormatting sqref="Y54:AE54">
    <cfRule type="cellIs" dxfId="2023" priority="290" stopIfTrue="1" operator="equal">
      <formula>"-"</formula>
    </cfRule>
    <cfRule type="containsText" dxfId="2022" priority="291" stopIfTrue="1" operator="containsText" text="leer">
      <formula>NOT(ISERROR(SEARCH("leer",Y54)))</formula>
    </cfRule>
  </conditionalFormatting>
  <conditionalFormatting sqref="Y54:AE54">
    <cfRule type="cellIs" dxfId="2021" priority="288" stopIfTrue="1" operator="equal">
      <formula>"-"</formula>
    </cfRule>
    <cfRule type="containsText" dxfId="2020" priority="289" stopIfTrue="1" operator="containsText" text="leer">
      <formula>NOT(ISERROR(SEARCH("leer",Y54)))</formula>
    </cfRule>
  </conditionalFormatting>
  <conditionalFormatting sqref="Y54:AE54">
    <cfRule type="cellIs" dxfId="2019" priority="286" stopIfTrue="1" operator="equal">
      <formula>"-"</formula>
    </cfRule>
    <cfRule type="containsText" dxfId="2018" priority="287" stopIfTrue="1" operator="containsText" text="leer">
      <formula>NOT(ISERROR(SEARCH("leer",Y54)))</formula>
    </cfRule>
  </conditionalFormatting>
  <conditionalFormatting sqref="Y54:AE54">
    <cfRule type="cellIs" dxfId="2017" priority="284" stopIfTrue="1" operator="equal">
      <formula>"-"</formula>
    </cfRule>
    <cfRule type="containsText" dxfId="2016" priority="285" stopIfTrue="1" operator="containsText" text="leer">
      <formula>NOT(ISERROR(SEARCH("leer",Y54)))</formula>
    </cfRule>
  </conditionalFormatting>
  <conditionalFormatting sqref="P54">
    <cfRule type="cellIs" dxfId="2015" priority="282" stopIfTrue="1" operator="equal">
      <formula>"-"</formula>
    </cfRule>
    <cfRule type="containsText" dxfId="2014" priority="283" stopIfTrue="1" operator="containsText" text="leer">
      <formula>NOT(ISERROR(SEARCH("leer",P54)))</formula>
    </cfRule>
  </conditionalFormatting>
  <conditionalFormatting sqref="AD54">
    <cfRule type="cellIs" dxfId="2013" priority="280" stopIfTrue="1" operator="equal">
      <formula>"-"</formula>
    </cfRule>
    <cfRule type="containsText" dxfId="2012" priority="281" stopIfTrue="1" operator="containsText" text="leer">
      <formula>NOT(ISERROR(SEARCH("leer",AD54)))</formula>
    </cfRule>
  </conditionalFormatting>
  <conditionalFormatting sqref="AD54">
    <cfRule type="cellIs" dxfId="2011" priority="278" stopIfTrue="1" operator="equal">
      <formula>"-"</formula>
    </cfRule>
    <cfRule type="containsText" dxfId="2010" priority="279" stopIfTrue="1" operator="containsText" text="leer">
      <formula>NOT(ISERROR(SEARCH("leer",AD54)))</formula>
    </cfRule>
  </conditionalFormatting>
  <conditionalFormatting sqref="AD54">
    <cfRule type="cellIs" dxfId="2009" priority="276" stopIfTrue="1" operator="equal">
      <formula>"-"</formula>
    </cfRule>
    <cfRule type="containsText" dxfId="2008" priority="277" stopIfTrue="1" operator="containsText" text="leer">
      <formula>NOT(ISERROR(SEARCH("leer",AD54)))</formula>
    </cfRule>
  </conditionalFormatting>
  <conditionalFormatting sqref="H53:Q53">
    <cfRule type="cellIs" dxfId="2007" priority="274" stopIfTrue="1" operator="equal">
      <formula>"-"</formula>
    </cfRule>
    <cfRule type="containsText" dxfId="2006" priority="275" stopIfTrue="1" operator="containsText" text="leer">
      <formula>NOT(ISERROR(SEARCH("leer",H53)))</formula>
    </cfRule>
  </conditionalFormatting>
  <conditionalFormatting sqref="H53:Q53">
    <cfRule type="cellIs" dxfId="2005" priority="273" stopIfTrue="1" operator="equal">
      <formula>"-"</formula>
    </cfRule>
  </conditionalFormatting>
  <conditionalFormatting sqref="H53:Q53">
    <cfRule type="cellIs" dxfId="2004" priority="271" stopIfTrue="1" operator="equal">
      <formula>"-"</formula>
    </cfRule>
    <cfRule type="containsText" dxfId="2003" priority="272" stopIfTrue="1" operator="containsText" text="leer">
      <formula>NOT(ISERROR(SEARCH("leer",H53)))</formula>
    </cfRule>
  </conditionalFormatting>
  <conditionalFormatting sqref="H53:Q53">
    <cfRule type="cellIs" dxfId="2002" priority="270" stopIfTrue="1" operator="equal">
      <formula>"-"</formula>
    </cfRule>
  </conditionalFormatting>
  <conditionalFormatting sqref="T53:V53">
    <cfRule type="cellIs" dxfId="2001" priority="268" stopIfTrue="1" operator="equal">
      <formula>"-"</formula>
    </cfRule>
    <cfRule type="containsText" dxfId="2000" priority="269" stopIfTrue="1" operator="containsText" text="leer">
      <formula>NOT(ISERROR(SEARCH("leer",T53)))</formula>
    </cfRule>
  </conditionalFormatting>
  <conditionalFormatting sqref="T53:V53">
    <cfRule type="cellIs" dxfId="1999" priority="267" stopIfTrue="1" operator="equal">
      <formula>"-"</formula>
    </cfRule>
  </conditionalFormatting>
  <conditionalFormatting sqref="T53:V53">
    <cfRule type="cellIs" dxfId="1998" priority="265" stopIfTrue="1" operator="equal">
      <formula>"-"</formula>
    </cfRule>
    <cfRule type="containsText" dxfId="1997" priority="266" stopIfTrue="1" operator="containsText" text="leer">
      <formula>NOT(ISERROR(SEARCH("leer",T53)))</formula>
    </cfRule>
  </conditionalFormatting>
  <conditionalFormatting sqref="T53:V53">
    <cfRule type="cellIs" dxfId="1996" priority="264" stopIfTrue="1" operator="equal">
      <formula>"-"</formula>
    </cfRule>
  </conditionalFormatting>
  <conditionalFormatting sqref="Y53:AE53">
    <cfRule type="cellIs" dxfId="1995" priority="262" stopIfTrue="1" operator="equal">
      <formula>"-"</formula>
    </cfRule>
    <cfRule type="containsText" dxfId="1994" priority="263" stopIfTrue="1" operator="containsText" text="leer">
      <formula>NOT(ISERROR(SEARCH("leer",Y53)))</formula>
    </cfRule>
  </conditionalFormatting>
  <conditionalFormatting sqref="Y53:AE53">
    <cfRule type="cellIs" dxfId="1993" priority="261" stopIfTrue="1" operator="equal">
      <formula>"-"</formula>
    </cfRule>
  </conditionalFormatting>
  <conditionalFormatting sqref="Y53:AE53">
    <cfRule type="cellIs" dxfId="1992" priority="259" stopIfTrue="1" operator="equal">
      <formula>"-"</formula>
    </cfRule>
    <cfRule type="containsText" dxfId="1991" priority="260" stopIfTrue="1" operator="containsText" text="leer">
      <formula>NOT(ISERROR(SEARCH("leer",Y53)))</formula>
    </cfRule>
  </conditionalFormatting>
  <conditionalFormatting sqref="Y53:AE53">
    <cfRule type="cellIs" dxfId="1990" priority="258" stopIfTrue="1" operator="equal">
      <formula>"-"</formula>
    </cfRule>
  </conditionalFormatting>
  <conditionalFormatting sqref="H53:Q53 Y53:AE53 T53:V53">
    <cfRule type="cellIs" dxfId="1989" priority="257" operator="equal">
      <formula>"-"</formula>
    </cfRule>
  </conditionalFormatting>
  <conditionalFormatting sqref="H53:Q53 Y53:AE53 T53:V53">
    <cfRule type="cellIs" dxfId="1988" priority="255" stopIfTrue="1" operator="equal">
      <formula>"-"</formula>
    </cfRule>
    <cfRule type="containsText" dxfId="1987" priority="256" stopIfTrue="1" operator="containsText" text="leer">
      <formula>NOT(ISERROR(SEARCH("leer",H53)))</formula>
    </cfRule>
  </conditionalFormatting>
  <conditionalFormatting sqref="N52">
    <cfRule type="cellIs" dxfId="1986" priority="253" stopIfTrue="1" operator="equal">
      <formula>"-"</formula>
    </cfRule>
    <cfRule type="containsText" dxfId="1985" priority="254" stopIfTrue="1" operator="containsText" text="leer">
      <formula>NOT(ISERROR(SEARCH("leer",N52)))</formula>
    </cfRule>
  </conditionalFormatting>
  <conditionalFormatting sqref="N52">
    <cfRule type="cellIs" dxfId="1984" priority="252" stopIfTrue="1" operator="equal">
      <formula>"-"</formula>
    </cfRule>
  </conditionalFormatting>
  <conditionalFormatting sqref="N52">
    <cfRule type="cellIs" dxfId="1983" priority="250" stopIfTrue="1" operator="equal">
      <formula>"-"</formula>
    </cfRule>
    <cfRule type="containsText" dxfId="1982" priority="251" stopIfTrue="1" operator="containsText" text="leer">
      <formula>NOT(ISERROR(SEARCH("leer",N52)))</formula>
    </cfRule>
  </conditionalFormatting>
  <conditionalFormatting sqref="N52">
    <cfRule type="cellIs" dxfId="1981" priority="249" stopIfTrue="1" operator="equal">
      <formula>"-"</formula>
    </cfRule>
  </conditionalFormatting>
  <conditionalFormatting sqref="N52">
    <cfRule type="cellIs" dxfId="1980" priority="248" operator="equal">
      <formula>"-"</formula>
    </cfRule>
  </conditionalFormatting>
  <conditionalFormatting sqref="N52">
    <cfRule type="cellIs" dxfId="1979" priority="246" stopIfTrue="1" operator="equal">
      <formula>"-"</formula>
    </cfRule>
    <cfRule type="containsText" dxfId="1978" priority="247" stopIfTrue="1" operator="containsText" text="leer">
      <formula>NOT(ISERROR(SEARCH("leer",N52)))</formula>
    </cfRule>
  </conditionalFormatting>
  <conditionalFormatting sqref="P52">
    <cfRule type="cellIs" dxfId="1977" priority="244" stopIfTrue="1" operator="equal">
      <formula>"-"</formula>
    </cfRule>
    <cfRule type="containsText" dxfId="1976" priority="245" stopIfTrue="1" operator="containsText" text="leer">
      <formula>NOT(ISERROR(SEARCH("leer",P52)))</formula>
    </cfRule>
  </conditionalFormatting>
  <conditionalFormatting sqref="P52">
    <cfRule type="cellIs" dxfId="1975" priority="243" stopIfTrue="1" operator="equal">
      <formula>"-"</formula>
    </cfRule>
  </conditionalFormatting>
  <conditionalFormatting sqref="P52">
    <cfRule type="cellIs" dxfId="1974" priority="241" stopIfTrue="1" operator="equal">
      <formula>"-"</formula>
    </cfRule>
    <cfRule type="containsText" dxfId="1973" priority="242" stopIfTrue="1" operator="containsText" text="leer">
      <formula>NOT(ISERROR(SEARCH("leer",P52)))</formula>
    </cfRule>
  </conditionalFormatting>
  <conditionalFormatting sqref="P52">
    <cfRule type="cellIs" dxfId="1972" priority="240" stopIfTrue="1" operator="equal">
      <formula>"-"</formula>
    </cfRule>
  </conditionalFormatting>
  <conditionalFormatting sqref="P52">
    <cfRule type="cellIs" dxfId="1971" priority="239" operator="equal">
      <formula>"-"</formula>
    </cfRule>
  </conditionalFormatting>
  <conditionalFormatting sqref="P52">
    <cfRule type="cellIs" dxfId="1970" priority="237" stopIfTrue="1" operator="equal">
      <formula>"-"</formula>
    </cfRule>
    <cfRule type="containsText" dxfId="1969" priority="238" stopIfTrue="1" operator="containsText" text="leer">
      <formula>NOT(ISERROR(SEARCH("leer",P52)))</formula>
    </cfRule>
  </conditionalFormatting>
  <conditionalFormatting sqref="AD52">
    <cfRule type="cellIs" dxfId="1968" priority="226" stopIfTrue="1" operator="equal">
      <formula>"-"</formula>
    </cfRule>
    <cfRule type="containsText" dxfId="1967" priority="227" stopIfTrue="1" operator="containsText" text="leer">
      <formula>NOT(ISERROR(SEARCH("leer",AD52)))</formula>
    </cfRule>
  </conditionalFormatting>
  <conditionalFormatting sqref="AD52">
    <cfRule type="cellIs" dxfId="1966" priority="225" stopIfTrue="1" operator="equal">
      <formula>"-"</formula>
    </cfRule>
  </conditionalFormatting>
  <conditionalFormatting sqref="AD52">
    <cfRule type="cellIs" dxfId="1965" priority="223" stopIfTrue="1" operator="equal">
      <formula>"-"</formula>
    </cfRule>
    <cfRule type="containsText" dxfId="1964" priority="224" stopIfTrue="1" operator="containsText" text="leer">
      <formula>NOT(ISERROR(SEARCH("leer",AD52)))</formula>
    </cfRule>
  </conditionalFormatting>
  <conditionalFormatting sqref="AD52">
    <cfRule type="cellIs" dxfId="1963" priority="222" stopIfTrue="1" operator="equal">
      <formula>"-"</formula>
    </cfRule>
  </conditionalFormatting>
  <conditionalFormatting sqref="AD52">
    <cfRule type="cellIs" dxfId="1962" priority="221" operator="equal">
      <formula>"-"</formula>
    </cfRule>
  </conditionalFormatting>
  <conditionalFormatting sqref="AD52">
    <cfRule type="cellIs" dxfId="1961" priority="219" stopIfTrue="1" operator="equal">
      <formula>"-"</formula>
    </cfRule>
    <cfRule type="containsText" dxfId="1960" priority="220" stopIfTrue="1" operator="containsText" text="leer">
      <formula>NOT(ISERROR(SEARCH("leer",AD52)))</formula>
    </cfRule>
  </conditionalFormatting>
  <conditionalFormatting sqref="T52:V52">
    <cfRule type="cellIs" dxfId="1959" priority="235" stopIfTrue="1" operator="equal">
      <formula>"-"</formula>
    </cfRule>
    <cfRule type="containsText" dxfId="1958" priority="236" stopIfTrue="1" operator="containsText" text="leer">
      <formula>NOT(ISERROR(SEARCH("leer",T52)))</formula>
    </cfRule>
  </conditionalFormatting>
  <conditionalFormatting sqref="T52:V52">
    <cfRule type="cellIs" dxfId="1957" priority="234" stopIfTrue="1" operator="equal">
      <formula>"-"</formula>
    </cfRule>
  </conditionalFormatting>
  <conditionalFormatting sqref="T52:V52">
    <cfRule type="cellIs" dxfId="1956" priority="232" stopIfTrue="1" operator="equal">
      <formula>"-"</formula>
    </cfRule>
    <cfRule type="containsText" dxfId="1955" priority="233" stopIfTrue="1" operator="containsText" text="leer">
      <formula>NOT(ISERROR(SEARCH("leer",T52)))</formula>
    </cfRule>
  </conditionalFormatting>
  <conditionalFormatting sqref="T52:V52">
    <cfRule type="cellIs" dxfId="1954" priority="231" stopIfTrue="1" operator="equal">
      <formula>"-"</formula>
    </cfRule>
  </conditionalFormatting>
  <conditionalFormatting sqref="T52:V52">
    <cfRule type="cellIs" dxfId="1953" priority="230" operator="equal">
      <formula>"-"</formula>
    </cfRule>
  </conditionalFormatting>
  <conditionalFormatting sqref="T52:V52">
    <cfRule type="cellIs" dxfId="1952" priority="228" stopIfTrue="1" operator="equal">
      <formula>"-"</formula>
    </cfRule>
    <cfRule type="containsText" dxfId="1951" priority="229" stopIfTrue="1" operator="containsText" text="leer">
      <formula>NOT(ISERROR(SEARCH("leer",T52)))</formula>
    </cfRule>
  </conditionalFormatting>
  <conditionalFormatting sqref="AE52">
    <cfRule type="cellIs" dxfId="1950" priority="217" stopIfTrue="1" operator="equal">
      <formula>"-"</formula>
    </cfRule>
    <cfRule type="containsText" dxfId="1949" priority="218" stopIfTrue="1" operator="containsText" text="leer">
      <formula>NOT(ISERROR(SEARCH("leer",AE52)))</formula>
    </cfRule>
  </conditionalFormatting>
  <conditionalFormatting sqref="AE52">
    <cfRule type="cellIs" dxfId="1948" priority="216" stopIfTrue="1" operator="equal">
      <formula>"-"</formula>
    </cfRule>
  </conditionalFormatting>
  <conditionalFormatting sqref="AE52">
    <cfRule type="cellIs" dxfId="1947" priority="214" stopIfTrue="1" operator="equal">
      <formula>"-"</formula>
    </cfRule>
    <cfRule type="containsText" dxfId="1946" priority="215" stopIfTrue="1" operator="containsText" text="leer">
      <formula>NOT(ISERROR(SEARCH("leer",AE52)))</formula>
    </cfRule>
  </conditionalFormatting>
  <conditionalFormatting sqref="AE52">
    <cfRule type="cellIs" dxfId="1945" priority="213" stopIfTrue="1" operator="equal">
      <formula>"-"</formula>
    </cfRule>
  </conditionalFormatting>
  <conditionalFormatting sqref="AE52">
    <cfRule type="cellIs" dxfId="1944" priority="212" operator="equal">
      <formula>"-"</formula>
    </cfRule>
  </conditionalFormatting>
  <conditionalFormatting sqref="AE52">
    <cfRule type="cellIs" dxfId="1943" priority="210" stopIfTrue="1" operator="equal">
      <formula>"-"</formula>
    </cfRule>
    <cfRule type="containsText" dxfId="1942" priority="211" stopIfTrue="1" operator="containsText" text="leer">
      <formula>NOT(ISERROR(SEARCH("leer",AE52)))</formula>
    </cfRule>
  </conditionalFormatting>
  <conditionalFormatting sqref="I18:I20">
    <cfRule type="cellIs" dxfId="1941" priority="62" stopIfTrue="1" operator="equal">
      <formula>"-"</formula>
    </cfRule>
    <cfRule type="containsText" dxfId="1940" priority="63" stopIfTrue="1" operator="containsText" text="leer">
      <formula>NOT(ISERROR(SEARCH("leer",I18)))</formula>
    </cfRule>
  </conditionalFormatting>
  <conditionalFormatting sqref="I18:I20">
    <cfRule type="cellIs" dxfId="1939" priority="56" stopIfTrue="1" operator="equal">
      <formula>"-"</formula>
    </cfRule>
    <cfRule type="containsText" dxfId="1938" priority="57" stopIfTrue="1" operator="containsText" text="leer">
      <formula>NOT(ISERROR(SEARCH("leer",I18)))</formula>
    </cfRule>
  </conditionalFormatting>
  <conditionalFormatting sqref="I23:I29">
    <cfRule type="cellIs" dxfId="1937" priority="50" stopIfTrue="1" operator="equal">
      <formula>"-"</formula>
    </cfRule>
    <cfRule type="containsText" dxfId="1936" priority="51" stopIfTrue="1" operator="containsText" text="leer">
      <formula>NOT(ISERROR(SEARCH("leer",I23)))</formula>
    </cfRule>
  </conditionalFormatting>
  <conditionalFormatting sqref="I23:I29">
    <cfRule type="cellIs" dxfId="1935" priority="46" stopIfTrue="1" operator="equal">
      <formula>"-"</formula>
    </cfRule>
    <cfRule type="containsText" dxfId="1934" priority="47" stopIfTrue="1" operator="containsText" text="leer">
      <formula>NOT(ISERROR(SEARCH("leer",I23)))</formula>
    </cfRule>
  </conditionalFormatting>
  <conditionalFormatting sqref="G28">
    <cfRule type="cellIs" dxfId="1933" priority="17" stopIfTrue="1" operator="equal">
      <formula>"-"</formula>
    </cfRule>
    <cfRule type="containsText" dxfId="1932" priority="18" stopIfTrue="1" operator="containsText" text="leer">
      <formula>NOT(ISERROR(SEARCH("leer",G28)))</formula>
    </cfRule>
  </conditionalFormatting>
  <conditionalFormatting sqref="G28">
    <cfRule type="cellIs" dxfId="1931" priority="16" stopIfTrue="1" operator="equal">
      <formula>"-"</formula>
    </cfRule>
  </conditionalFormatting>
  <conditionalFormatting sqref="G28">
    <cfRule type="cellIs" dxfId="1930" priority="14" stopIfTrue="1" operator="equal">
      <formula>"-"</formula>
    </cfRule>
    <cfRule type="containsText" dxfId="1929" priority="15" stopIfTrue="1" operator="containsText" text="leer">
      <formula>NOT(ISERROR(SEARCH("leer",G28)))</formula>
    </cfRule>
  </conditionalFormatting>
  <conditionalFormatting sqref="G28">
    <cfRule type="cellIs" dxfId="1928" priority="13" stopIfTrue="1" operator="equal">
      <formula>"-"</formula>
    </cfRule>
  </conditionalFormatting>
  <conditionalFormatting sqref="G28">
    <cfRule type="cellIs" dxfId="1927" priority="12" operator="equal">
      <formula>"-"</formula>
    </cfRule>
  </conditionalFormatting>
  <conditionalFormatting sqref="G28">
    <cfRule type="cellIs" dxfId="1926" priority="10" stopIfTrue="1" operator="equal">
      <formula>"-"</formula>
    </cfRule>
    <cfRule type="containsText" dxfId="1925" priority="11" stopIfTrue="1" operator="containsText" text="leer">
      <formula>NOT(ISERROR(SEARCH("leer",G28)))</formula>
    </cfRule>
  </conditionalFormatting>
  <conditionalFormatting sqref="G29">
    <cfRule type="cellIs" dxfId="1924" priority="8" stopIfTrue="1" operator="equal">
      <formula>"-"</formula>
    </cfRule>
    <cfRule type="containsText" dxfId="1923" priority="9" stopIfTrue="1" operator="containsText" text="leer">
      <formula>NOT(ISERROR(SEARCH("leer",G29)))</formula>
    </cfRule>
  </conditionalFormatting>
  <conditionalFormatting sqref="G29">
    <cfRule type="cellIs" dxfId="1922" priority="7" stopIfTrue="1" operator="equal">
      <formula>"-"</formula>
    </cfRule>
  </conditionalFormatting>
  <conditionalFormatting sqref="G29">
    <cfRule type="cellIs" dxfId="1921" priority="5" stopIfTrue="1" operator="equal">
      <formula>"-"</formula>
    </cfRule>
    <cfRule type="containsText" dxfId="1920" priority="6" stopIfTrue="1" operator="containsText" text="leer">
      <formula>NOT(ISERROR(SEARCH("leer",G29)))</formula>
    </cfRule>
  </conditionalFormatting>
  <conditionalFormatting sqref="G29">
    <cfRule type="cellIs" dxfId="1919" priority="4" stopIfTrue="1" operator="equal">
      <formula>"-"</formula>
    </cfRule>
  </conditionalFormatting>
  <conditionalFormatting sqref="G29">
    <cfRule type="cellIs" dxfId="1918" priority="3" operator="equal">
      <formula>"-"</formula>
    </cfRule>
  </conditionalFormatting>
  <conditionalFormatting sqref="K6:K11 L20 K14:K28">
    <cfRule type="cellIs" dxfId="1917" priority="90" operator="equal">
      <formula>"-"</formula>
    </cfRule>
  </conditionalFormatting>
  <conditionalFormatting sqref="K29">
    <cfRule type="cellIs" dxfId="1916" priority="89" operator="equal">
      <formula>"-"</formula>
    </cfRule>
  </conditionalFormatting>
  <conditionalFormatting sqref="L29">
    <cfRule type="cellIs" dxfId="1915" priority="88" operator="equal">
      <formula>"-"</formula>
    </cfRule>
  </conditionalFormatting>
  <conditionalFormatting sqref="J6:J12 J23:J29 J18:J20 J15">
    <cfRule type="cellIs" dxfId="1914" priority="86" stopIfTrue="1" operator="equal">
      <formula>"-"</formula>
    </cfRule>
    <cfRule type="containsText" dxfId="1913" priority="87" stopIfTrue="1" operator="containsText" text="leer">
      <formula>NOT(ISERROR(SEARCH("leer",J6)))</formula>
    </cfRule>
  </conditionalFormatting>
  <conditionalFormatting sqref="J23:J29">
    <cfRule type="cellIs" dxfId="1912" priority="84" stopIfTrue="1" operator="equal">
      <formula>"-"</formula>
    </cfRule>
    <cfRule type="containsText" dxfId="1911" priority="85" stopIfTrue="1" operator="containsText" text="leer">
      <formula>NOT(ISERROR(SEARCH("leer",J23)))</formula>
    </cfRule>
  </conditionalFormatting>
  <conditionalFormatting sqref="J23:J29">
    <cfRule type="cellIs" dxfId="1910" priority="82" stopIfTrue="1" operator="equal">
      <formula>"-"</formula>
    </cfRule>
    <cfRule type="containsText" dxfId="1909" priority="83" stopIfTrue="1" operator="containsText" text="leer">
      <formula>NOT(ISERROR(SEARCH("leer",J23)))</formula>
    </cfRule>
  </conditionalFormatting>
  <conditionalFormatting sqref="I6:I12 I23:I29 I18:I20 I15">
    <cfRule type="cellIs" dxfId="1908" priority="80" stopIfTrue="1" operator="equal">
      <formula>"-"</formula>
    </cfRule>
    <cfRule type="containsText" dxfId="1907" priority="81" stopIfTrue="1" operator="containsText" text="leer">
      <formula>NOT(ISERROR(SEARCH("leer",I6)))</formula>
    </cfRule>
  </conditionalFormatting>
  <conditionalFormatting sqref="I23:I29">
    <cfRule type="cellIs" dxfId="1906" priority="78" stopIfTrue="1" operator="equal">
      <formula>"-"</formula>
    </cfRule>
    <cfRule type="containsText" dxfId="1905" priority="79" stopIfTrue="1" operator="containsText" text="leer">
      <formula>NOT(ISERROR(SEARCH("leer",I23)))</formula>
    </cfRule>
  </conditionalFormatting>
  <conditionalFormatting sqref="I23:I29">
    <cfRule type="cellIs" dxfId="1904" priority="76" stopIfTrue="1" operator="equal">
      <formula>"-"</formula>
    </cfRule>
    <cfRule type="containsText" dxfId="1903" priority="77" stopIfTrue="1" operator="containsText" text="leer">
      <formula>NOT(ISERROR(SEARCH("leer",I23)))</formula>
    </cfRule>
  </conditionalFormatting>
  <conditionalFormatting sqref="I6:I12 I15">
    <cfRule type="cellIs" dxfId="1902" priority="74" stopIfTrue="1" operator="equal">
      <formula>"-"</formula>
    </cfRule>
    <cfRule type="containsText" dxfId="1901" priority="75" stopIfTrue="1" operator="containsText" text="leer">
      <formula>NOT(ISERROR(SEARCH("leer",I6)))</formula>
    </cfRule>
  </conditionalFormatting>
  <conditionalFormatting sqref="I6:I12 I15">
    <cfRule type="cellIs" dxfId="1900" priority="72" stopIfTrue="1" operator="equal">
      <formula>"-"</formula>
    </cfRule>
    <cfRule type="containsText" dxfId="1899" priority="73" stopIfTrue="1" operator="containsText" text="leer">
      <formula>NOT(ISERROR(SEARCH("leer",I6)))</formula>
    </cfRule>
  </conditionalFormatting>
  <conditionalFormatting sqref="I6:I12 I15">
    <cfRule type="cellIs" dxfId="1898" priority="70" stopIfTrue="1" operator="equal">
      <formula>"-"</formula>
    </cfRule>
    <cfRule type="containsText" dxfId="1897" priority="71" stopIfTrue="1" operator="containsText" text="leer">
      <formula>NOT(ISERROR(SEARCH("leer",I6)))</formula>
    </cfRule>
  </conditionalFormatting>
  <conditionalFormatting sqref="I6:I12 I15">
    <cfRule type="cellIs" dxfId="1896" priority="68" stopIfTrue="1" operator="equal">
      <formula>"-"</formula>
    </cfRule>
    <cfRule type="containsText" dxfId="1895" priority="69" stopIfTrue="1" operator="containsText" text="leer">
      <formula>NOT(ISERROR(SEARCH("leer",I6)))</formula>
    </cfRule>
  </conditionalFormatting>
  <conditionalFormatting sqref="I6:I12 I15">
    <cfRule type="cellIs" dxfId="1894" priority="66" stopIfTrue="1" operator="equal">
      <formula>"-"</formula>
    </cfRule>
    <cfRule type="containsText" dxfId="1893" priority="67" stopIfTrue="1" operator="containsText" text="leer">
      <formula>NOT(ISERROR(SEARCH("leer",I6)))</formula>
    </cfRule>
  </conditionalFormatting>
  <conditionalFormatting sqref="I18:I20">
    <cfRule type="cellIs" dxfId="1892" priority="64" stopIfTrue="1" operator="equal">
      <formula>"-"</formula>
    </cfRule>
    <cfRule type="containsText" dxfId="1891" priority="65" stopIfTrue="1" operator="containsText" text="leer">
      <formula>NOT(ISERROR(SEARCH("leer",I18)))</formula>
    </cfRule>
  </conditionalFormatting>
  <conditionalFormatting sqref="I18:I20">
    <cfRule type="cellIs" dxfId="1890" priority="60" stopIfTrue="1" operator="equal">
      <formula>"-"</formula>
    </cfRule>
    <cfRule type="containsText" dxfId="1889" priority="61" stopIfTrue="1" operator="containsText" text="leer">
      <formula>NOT(ISERROR(SEARCH("leer",I18)))</formula>
    </cfRule>
  </conditionalFormatting>
  <conditionalFormatting sqref="I18:I20">
    <cfRule type="cellIs" dxfId="1888" priority="58" stopIfTrue="1" operator="equal">
      <formula>"-"</formula>
    </cfRule>
    <cfRule type="containsText" dxfId="1887" priority="59" stopIfTrue="1" operator="containsText" text="leer">
      <formula>NOT(ISERROR(SEARCH("leer",I18)))</formula>
    </cfRule>
  </conditionalFormatting>
  <conditionalFormatting sqref="I23:I29">
    <cfRule type="cellIs" dxfId="1886" priority="54" stopIfTrue="1" operator="equal">
      <formula>"-"</formula>
    </cfRule>
    <cfRule type="containsText" dxfId="1885" priority="55" stopIfTrue="1" operator="containsText" text="leer">
      <formula>NOT(ISERROR(SEARCH("leer",I23)))</formula>
    </cfRule>
  </conditionalFormatting>
  <conditionalFormatting sqref="I23:I29">
    <cfRule type="cellIs" dxfId="1884" priority="52" stopIfTrue="1" operator="equal">
      <formula>"-"</formula>
    </cfRule>
    <cfRule type="containsText" dxfId="1883" priority="53" stopIfTrue="1" operator="containsText" text="leer">
      <formula>NOT(ISERROR(SEARCH("leer",I23)))</formula>
    </cfRule>
  </conditionalFormatting>
  <conditionalFormatting sqref="I23:I29">
    <cfRule type="cellIs" dxfId="1882" priority="48" stopIfTrue="1" operator="equal">
      <formula>"-"</formula>
    </cfRule>
    <cfRule type="containsText" dxfId="1881" priority="49" stopIfTrue="1" operator="containsText" text="leer">
      <formula>NOT(ISERROR(SEARCH("leer",I23)))</formula>
    </cfRule>
  </conditionalFormatting>
  <conditionalFormatting sqref="I28">
    <cfRule type="cellIs" dxfId="1880" priority="44" stopIfTrue="1" operator="equal">
      <formula>"-"</formula>
    </cfRule>
    <cfRule type="containsText" dxfId="1879" priority="45" stopIfTrue="1" operator="containsText" text="leer">
      <formula>NOT(ISERROR(SEARCH("leer",I28)))</formula>
    </cfRule>
  </conditionalFormatting>
  <conditionalFormatting sqref="I28">
    <cfRule type="cellIs" dxfId="1878" priority="42" stopIfTrue="1" operator="equal">
      <formula>"-"</formula>
    </cfRule>
    <cfRule type="containsText" dxfId="1877" priority="43" stopIfTrue="1" operator="containsText" text="leer">
      <formula>NOT(ISERROR(SEARCH("leer",I28)))</formula>
    </cfRule>
  </conditionalFormatting>
  <conditionalFormatting sqref="I28">
    <cfRule type="cellIs" dxfId="1876" priority="40" stopIfTrue="1" operator="equal">
      <formula>"-"</formula>
    </cfRule>
    <cfRule type="containsText" dxfId="1875" priority="41" stopIfTrue="1" operator="containsText" text="leer">
      <formula>NOT(ISERROR(SEARCH("leer",I28)))</formula>
    </cfRule>
  </conditionalFormatting>
  <conditionalFormatting sqref="H6:H12 H15">
    <cfRule type="cellIs" dxfId="1874" priority="38" stopIfTrue="1" operator="equal">
      <formula>"-"</formula>
    </cfRule>
    <cfRule type="containsText" dxfId="1873" priority="39" stopIfTrue="1" operator="containsText" text="leer">
      <formula>NOT(ISERROR(SEARCH("leer",H6)))</formula>
    </cfRule>
  </conditionalFormatting>
  <conditionalFormatting sqref="H6:H12 H15">
    <cfRule type="cellIs" dxfId="1872" priority="37" stopIfTrue="1" operator="equal">
      <formula>"-"</formula>
    </cfRule>
  </conditionalFormatting>
  <conditionalFormatting sqref="H6:H12 H15">
    <cfRule type="cellIs" dxfId="1871" priority="35" stopIfTrue="1" operator="equal">
      <formula>"-"</formula>
    </cfRule>
    <cfRule type="containsText" dxfId="1870" priority="36" stopIfTrue="1" operator="containsText" text="leer">
      <formula>NOT(ISERROR(SEARCH("leer",H6)))</formula>
    </cfRule>
  </conditionalFormatting>
  <conditionalFormatting sqref="H6:H12 H15">
    <cfRule type="cellIs" dxfId="1869" priority="34" stopIfTrue="1" operator="equal">
      <formula>"-"</formula>
    </cfRule>
  </conditionalFormatting>
  <conditionalFormatting sqref="H18:H20">
    <cfRule type="cellIs" dxfId="1868" priority="32" stopIfTrue="1" operator="equal">
      <formula>"-"</formula>
    </cfRule>
    <cfRule type="containsText" dxfId="1867" priority="33" stopIfTrue="1" operator="containsText" text="leer">
      <formula>NOT(ISERROR(SEARCH("leer",H18)))</formula>
    </cfRule>
  </conditionalFormatting>
  <conditionalFormatting sqref="H18:H20">
    <cfRule type="cellIs" dxfId="1866" priority="31" stopIfTrue="1" operator="equal">
      <formula>"-"</formula>
    </cfRule>
  </conditionalFormatting>
  <conditionalFormatting sqref="H18:H20">
    <cfRule type="cellIs" dxfId="1865" priority="29" stopIfTrue="1" operator="equal">
      <formula>"-"</formula>
    </cfRule>
    <cfRule type="containsText" dxfId="1864" priority="30" stopIfTrue="1" operator="containsText" text="leer">
      <formula>NOT(ISERROR(SEARCH("leer",H18)))</formula>
    </cfRule>
  </conditionalFormatting>
  <conditionalFormatting sqref="H18:H20">
    <cfRule type="cellIs" dxfId="1863" priority="28" stopIfTrue="1" operator="equal">
      <formula>"-"</formula>
    </cfRule>
  </conditionalFormatting>
  <conditionalFormatting sqref="H23:H29">
    <cfRule type="cellIs" dxfId="1862" priority="26" stopIfTrue="1" operator="equal">
      <formula>"-"</formula>
    </cfRule>
    <cfRule type="containsText" dxfId="1861" priority="27" stopIfTrue="1" operator="containsText" text="leer">
      <formula>NOT(ISERROR(SEARCH("leer",H23)))</formula>
    </cfRule>
  </conditionalFormatting>
  <conditionalFormatting sqref="H23:H29">
    <cfRule type="cellIs" dxfId="1860" priority="25" stopIfTrue="1" operator="equal">
      <formula>"-"</formula>
    </cfRule>
  </conditionalFormatting>
  <conditionalFormatting sqref="H23:H29">
    <cfRule type="cellIs" dxfId="1859" priority="23" stopIfTrue="1" operator="equal">
      <formula>"-"</formula>
    </cfRule>
    <cfRule type="containsText" dxfId="1858" priority="24" stopIfTrue="1" operator="containsText" text="leer">
      <formula>NOT(ISERROR(SEARCH("leer",H23)))</formula>
    </cfRule>
  </conditionalFormatting>
  <conditionalFormatting sqref="H23:H29">
    <cfRule type="cellIs" dxfId="1857" priority="22" stopIfTrue="1" operator="equal">
      <formula>"-"</formula>
    </cfRule>
  </conditionalFormatting>
  <conditionalFormatting sqref="H6:H12 H23:H29 H18:H20 H15">
    <cfRule type="cellIs" dxfId="1856" priority="21" operator="equal">
      <formula>"-"</formula>
    </cfRule>
  </conditionalFormatting>
  <conditionalFormatting sqref="H6:H12 H23:H29 H18:H20 H15">
    <cfRule type="cellIs" dxfId="1855" priority="19" stopIfTrue="1" operator="equal">
      <formula>"-"</formula>
    </cfRule>
    <cfRule type="containsText" dxfId="1854" priority="20" stopIfTrue="1" operator="containsText" text="leer">
      <formula>NOT(ISERROR(SEARCH("leer",H6)))</formula>
    </cfRule>
  </conditionalFormatting>
  <hyperlinks>
    <hyperlink ref="A1" location="Index!A1" display="zurück"/>
  </hyperlinks>
  <pageMargins left="0.79000000000000015" right="0.79000000000000015" top="0.98" bottom="0.98" header="0.51" footer="0.51"/>
  <pageSetup paperSize="9" orientation="portrait" r:id="rId1"/>
  <customProperties>
    <customPr name="_pios_id" r:id="rId2"/>
  </customProperties>
  <ignoredErrors>
    <ignoredError sqref="C12:C13 C32" twoDigitTextYear="1"/>
  </ignoredErrors>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53"/>
  <sheetViews>
    <sheetView showRuler="0" zoomScaleNormal="100" workbookViewId="0"/>
  </sheetViews>
  <sheetFormatPr baseColWidth="10" defaultColWidth="11.42578125" defaultRowHeight="12.75"/>
  <cols>
    <col min="1" max="1" width="34.85546875" customWidth="1"/>
    <col min="2" max="2" width="8" customWidth="1"/>
    <col min="3" max="3" width="9.140625" customWidth="1"/>
    <col min="4" max="5" width="12.28515625" style="8" customWidth="1"/>
    <col min="6" max="8" width="11.42578125" style="8" customWidth="1"/>
    <col min="9" max="11" width="11.42578125" customWidth="1"/>
  </cols>
  <sheetData>
    <row r="1" spans="1:17">
      <c r="A1" s="90" t="s">
        <v>1495</v>
      </c>
      <c r="B1" s="5"/>
      <c r="C1" s="5"/>
      <c r="D1" s="5"/>
      <c r="E1" s="5"/>
      <c r="F1" s="5"/>
      <c r="G1" s="5"/>
      <c r="H1" s="5"/>
    </row>
    <row r="2" spans="1:17">
      <c r="D2" s="5"/>
      <c r="E2" s="5"/>
      <c r="F2" s="5"/>
      <c r="G2" s="5"/>
      <c r="H2" s="5"/>
    </row>
    <row r="3" spans="1:17">
      <c r="A3" s="4" t="s">
        <v>1496</v>
      </c>
      <c r="B3" s="4"/>
      <c r="C3" s="5" t="s">
        <v>1497</v>
      </c>
      <c r="D3" s="5" t="s">
        <v>1498</v>
      </c>
      <c r="E3" s="22">
        <v>2004</v>
      </c>
      <c r="F3" s="22">
        <v>2005</v>
      </c>
      <c r="G3" s="22">
        <v>2006</v>
      </c>
      <c r="H3" s="22">
        <v>2007</v>
      </c>
      <c r="I3" s="22">
        <v>2008</v>
      </c>
      <c r="J3" s="22">
        <v>2009</v>
      </c>
      <c r="K3" s="22">
        <v>2010</v>
      </c>
      <c r="L3" s="22">
        <v>2011</v>
      </c>
      <c r="M3" s="22">
        <v>2012</v>
      </c>
      <c r="N3" s="22">
        <v>2013</v>
      </c>
      <c r="O3" s="4">
        <v>2014</v>
      </c>
      <c r="P3" s="4">
        <v>2015</v>
      </c>
      <c r="Q3" s="352">
        <v>2016</v>
      </c>
    </row>
    <row r="4" spans="1:17">
      <c r="A4" s="4"/>
      <c r="B4" s="4"/>
      <c r="C4" s="22"/>
      <c r="E4" s="22"/>
      <c r="F4" s="22"/>
      <c r="G4" s="22"/>
      <c r="H4" s="22"/>
      <c r="I4" s="22"/>
      <c r="J4" s="22"/>
      <c r="K4" s="22"/>
      <c r="L4" s="22"/>
      <c r="M4" s="8"/>
      <c r="N4" s="8"/>
      <c r="O4" s="8"/>
      <c r="P4" s="8"/>
      <c r="Q4" s="351"/>
    </row>
    <row r="5" spans="1:17">
      <c r="A5" s="27" t="s">
        <v>1499</v>
      </c>
      <c r="B5" s="5" t="s">
        <v>1500</v>
      </c>
      <c r="C5" s="8"/>
      <c r="E5" s="8">
        <v>63.8</v>
      </c>
      <c r="F5" s="8">
        <v>65.5</v>
      </c>
      <c r="G5" s="8">
        <v>66.7</v>
      </c>
      <c r="H5" s="25">
        <v>64</v>
      </c>
      <c r="I5" s="25">
        <v>68</v>
      </c>
      <c r="J5" s="87">
        <v>73.599999999999994</v>
      </c>
      <c r="K5" s="67">
        <v>74.900000000000006</v>
      </c>
      <c r="L5" s="67">
        <v>76.400000000000006</v>
      </c>
      <c r="M5" s="185">
        <v>75.2</v>
      </c>
      <c r="N5" s="422">
        <v>77.2</v>
      </c>
      <c r="O5" s="285">
        <v>78.599999999999994</v>
      </c>
      <c r="P5" s="422">
        <v>78.099999999999994</v>
      </c>
      <c r="Q5" s="351">
        <v>79.2</v>
      </c>
    </row>
    <row r="6" spans="1:17">
      <c r="A6" s="5"/>
      <c r="B6" s="5"/>
      <c r="C6" s="8"/>
      <c r="H6" s="25"/>
      <c r="I6" s="25"/>
      <c r="J6" s="87"/>
      <c r="K6" s="8"/>
      <c r="L6" s="8"/>
      <c r="M6" s="8"/>
      <c r="N6" s="422"/>
      <c r="O6" s="285"/>
      <c r="P6" s="422"/>
      <c r="Q6" s="351"/>
    </row>
    <row r="7" spans="1:17">
      <c r="A7" s="5" t="s">
        <v>1501</v>
      </c>
      <c r="B7" s="5" t="s">
        <v>1502</v>
      </c>
      <c r="C7" s="8">
        <v>1</v>
      </c>
      <c r="E7" s="8">
        <v>65</v>
      </c>
      <c r="F7" s="8">
        <v>67</v>
      </c>
      <c r="G7" s="8">
        <v>67</v>
      </c>
      <c r="H7" s="8">
        <v>67</v>
      </c>
      <c r="I7" s="8">
        <v>66</v>
      </c>
      <c r="J7" s="133">
        <v>75</v>
      </c>
      <c r="K7" s="67">
        <v>74</v>
      </c>
      <c r="L7" s="67">
        <v>75</v>
      </c>
      <c r="M7" s="185">
        <v>75</v>
      </c>
      <c r="N7" s="422">
        <v>75</v>
      </c>
      <c r="O7" s="285">
        <v>75</v>
      </c>
      <c r="P7" s="422">
        <v>75</v>
      </c>
      <c r="Q7" s="351">
        <v>74</v>
      </c>
    </row>
    <row r="8" spans="1:17">
      <c r="A8" s="44" t="s">
        <v>1503</v>
      </c>
      <c r="B8" s="5" t="s">
        <v>1504</v>
      </c>
      <c r="C8" s="8">
        <v>1</v>
      </c>
      <c r="E8" s="8">
        <v>62</v>
      </c>
      <c r="F8" s="8">
        <v>64</v>
      </c>
      <c r="G8" s="8">
        <v>64</v>
      </c>
      <c r="H8" s="8">
        <v>64</v>
      </c>
      <c r="I8" s="8">
        <v>66</v>
      </c>
      <c r="J8" s="133">
        <v>75</v>
      </c>
      <c r="K8" s="67">
        <v>74</v>
      </c>
      <c r="L8" s="67">
        <v>75</v>
      </c>
      <c r="M8" s="185">
        <v>76</v>
      </c>
      <c r="N8" s="422">
        <v>77</v>
      </c>
      <c r="O8" s="285">
        <v>77</v>
      </c>
      <c r="P8" s="422">
        <v>77</v>
      </c>
      <c r="Q8" s="351">
        <v>76</v>
      </c>
    </row>
    <row r="9" spans="1:17">
      <c r="A9" s="5" t="s">
        <v>1505</v>
      </c>
      <c r="B9" s="5" t="s">
        <v>1506</v>
      </c>
      <c r="C9" s="8">
        <v>1</v>
      </c>
      <c r="E9" s="8">
        <v>61</v>
      </c>
      <c r="F9" s="8">
        <v>62</v>
      </c>
      <c r="G9" s="8">
        <v>62</v>
      </c>
      <c r="H9" s="8">
        <v>65</v>
      </c>
      <c r="I9" s="8">
        <v>65</v>
      </c>
      <c r="J9" s="133">
        <v>74</v>
      </c>
      <c r="K9" s="67">
        <v>71</v>
      </c>
      <c r="L9" s="67">
        <v>73</v>
      </c>
      <c r="M9" s="185">
        <v>73</v>
      </c>
      <c r="N9" s="422">
        <v>73</v>
      </c>
      <c r="O9" s="285">
        <v>73</v>
      </c>
      <c r="P9" s="422">
        <v>73</v>
      </c>
      <c r="Q9" s="351">
        <v>72</v>
      </c>
    </row>
    <row r="10" spans="1:17">
      <c r="A10" s="5" t="s">
        <v>1507</v>
      </c>
      <c r="B10" s="5" t="s">
        <v>1508</v>
      </c>
      <c r="C10" s="67" t="s">
        <v>1509</v>
      </c>
      <c r="E10" s="8">
        <v>69</v>
      </c>
      <c r="F10" s="8">
        <v>68</v>
      </c>
      <c r="G10" s="8">
        <v>65</v>
      </c>
      <c r="H10" s="8">
        <v>66</v>
      </c>
      <c r="I10" s="8">
        <v>67</v>
      </c>
      <c r="J10" s="133">
        <v>73</v>
      </c>
      <c r="K10" s="67">
        <v>73</v>
      </c>
      <c r="L10" s="67">
        <v>73</v>
      </c>
      <c r="M10" s="444" t="s">
        <v>2140</v>
      </c>
      <c r="N10" s="444" t="s">
        <v>2140</v>
      </c>
      <c r="O10" s="445" t="s">
        <v>2140</v>
      </c>
      <c r="P10" s="445" t="s">
        <v>2140</v>
      </c>
      <c r="Q10" s="347" t="s">
        <v>2140</v>
      </c>
    </row>
    <row r="11" spans="1:17">
      <c r="A11" s="44" t="s">
        <v>1510</v>
      </c>
      <c r="B11" s="75" t="s">
        <v>1511</v>
      </c>
      <c r="C11" s="8" t="s">
        <v>1512</v>
      </c>
      <c r="E11" s="13" t="s">
        <v>2140</v>
      </c>
      <c r="F11" s="13" t="s">
        <v>2140</v>
      </c>
      <c r="G11" s="13" t="s">
        <v>2140</v>
      </c>
      <c r="H11" s="13" t="s">
        <v>2140</v>
      </c>
      <c r="I11" s="8">
        <v>62</v>
      </c>
      <c r="J11" s="133">
        <v>68</v>
      </c>
      <c r="K11" s="67">
        <v>67</v>
      </c>
      <c r="L11" s="67">
        <v>66</v>
      </c>
      <c r="M11" s="185">
        <v>67</v>
      </c>
      <c r="N11" s="422">
        <v>66</v>
      </c>
      <c r="O11" s="285">
        <v>67</v>
      </c>
      <c r="P11" s="422">
        <v>67</v>
      </c>
      <c r="Q11" s="351">
        <v>68</v>
      </c>
    </row>
    <row r="12" spans="1:17">
      <c r="A12" s="5" t="s">
        <v>1513</v>
      </c>
      <c r="B12" s="5" t="s">
        <v>1514</v>
      </c>
      <c r="C12" s="8">
        <v>1</v>
      </c>
      <c r="E12" s="8">
        <v>67</v>
      </c>
      <c r="F12" s="8">
        <v>69</v>
      </c>
      <c r="G12" s="8">
        <v>69</v>
      </c>
      <c r="H12" s="8">
        <v>69</v>
      </c>
      <c r="I12" s="8">
        <v>64</v>
      </c>
      <c r="J12" s="133">
        <v>75</v>
      </c>
      <c r="K12" s="67">
        <v>75</v>
      </c>
      <c r="L12" s="67">
        <v>76</v>
      </c>
      <c r="M12" s="185">
        <v>75</v>
      </c>
      <c r="N12" s="422">
        <v>74</v>
      </c>
      <c r="O12" s="285">
        <v>73</v>
      </c>
      <c r="P12" s="422">
        <v>74</v>
      </c>
      <c r="Q12" s="351">
        <v>72</v>
      </c>
    </row>
    <row r="13" spans="1:17">
      <c r="A13" s="5" t="s">
        <v>1515</v>
      </c>
      <c r="B13" s="5" t="s">
        <v>1516</v>
      </c>
      <c r="C13" s="8">
        <v>1</v>
      </c>
      <c r="E13" s="8">
        <v>68</v>
      </c>
      <c r="F13" s="8">
        <v>69</v>
      </c>
      <c r="G13" s="8">
        <v>70</v>
      </c>
      <c r="H13" s="8">
        <v>69</v>
      </c>
      <c r="I13" s="8">
        <v>70</v>
      </c>
      <c r="J13" s="133">
        <v>79</v>
      </c>
      <c r="K13" s="67">
        <v>80</v>
      </c>
      <c r="L13" s="67">
        <v>80</v>
      </c>
      <c r="M13" s="185">
        <v>79</v>
      </c>
      <c r="N13" s="422">
        <v>78</v>
      </c>
      <c r="O13" s="285">
        <v>76</v>
      </c>
      <c r="P13" s="422">
        <v>78</v>
      </c>
      <c r="Q13" s="351">
        <v>79</v>
      </c>
    </row>
    <row r="14" spans="1:17">
      <c r="A14" s="5" t="s">
        <v>1517</v>
      </c>
      <c r="B14" s="5" t="s">
        <v>1518</v>
      </c>
      <c r="C14" s="8">
        <v>1</v>
      </c>
      <c r="E14" s="8">
        <v>67</v>
      </c>
      <c r="F14" s="8">
        <v>67</v>
      </c>
      <c r="G14" s="8">
        <v>68</v>
      </c>
      <c r="H14" s="8">
        <v>68</v>
      </c>
      <c r="I14" s="8">
        <v>67</v>
      </c>
      <c r="J14" s="133">
        <v>74</v>
      </c>
      <c r="K14" s="67">
        <v>75</v>
      </c>
      <c r="L14" s="67">
        <v>75</v>
      </c>
      <c r="M14" s="185">
        <v>76</v>
      </c>
      <c r="N14" s="422">
        <v>76</v>
      </c>
      <c r="O14" s="285">
        <v>76</v>
      </c>
      <c r="P14" s="422">
        <v>76</v>
      </c>
      <c r="Q14" s="351">
        <v>75</v>
      </c>
    </row>
    <row r="15" spans="1:17">
      <c r="K15" s="118"/>
    </row>
    <row r="16" spans="1:17">
      <c r="B16" s="225"/>
      <c r="C16" s="225"/>
      <c r="D16" s="225"/>
      <c r="E16" s="225"/>
      <c r="F16" s="225"/>
      <c r="G16" s="225"/>
      <c r="H16" s="225"/>
      <c r="I16" s="67"/>
      <c r="J16" s="67"/>
      <c r="K16" s="118"/>
      <c r="L16" s="8"/>
      <c r="M16" s="8"/>
      <c r="N16" s="8"/>
      <c r="O16" s="13"/>
      <c r="P16" s="13"/>
    </row>
    <row r="17" spans="1:16">
      <c r="A17" s="207" t="s">
        <v>1519</v>
      </c>
      <c r="B17" s="207"/>
      <c r="C17" s="207"/>
      <c r="D17" s="207"/>
      <c r="E17" s="207"/>
      <c r="F17" s="207"/>
      <c r="G17" s="207"/>
      <c r="H17" s="207"/>
      <c r="I17" s="67"/>
      <c r="J17" s="67"/>
      <c r="K17" s="118"/>
      <c r="L17" s="8"/>
      <c r="M17" s="8"/>
      <c r="N17" s="8"/>
      <c r="O17" s="13"/>
      <c r="P17" s="13"/>
    </row>
    <row r="18" spans="1:16">
      <c r="A18" s="226" t="s">
        <v>1520</v>
      </c>
      <c r="K18" s="82"/>
    </row>
    <row r="19" spans="1:16">
      <c r="A19" s="210" t="s">
        <v>1521</v>
      </c>
      <c r="B19" s="4"/>
      <c r="C19" s="22"/>
      <c r="I19" s="22"/>
      <c r="J19" s="22"/>
      <c r="K19" s="82"/>
      <c r="L19" s="22"/>
      <c r="M19" s="22"/>
      <c r="N19" s="22"/>
      <c r="O19" s="22"/>
      <c r="P19" s="22"/>
    </row>
    <row r="20" spans="1:16">
      <c r="A20" s="5"/>
      <c r="B20" s="5"/>
      <c r="C20" s="8"/>
      <c r="I20" s="67"/>
      <c r="J20" s="67"/>
      <c r="K20" s="118"/>
      <c r="L20" s="8"/>
      <c r="M20" s="8"/>
      <c r="N20" s="8"/>
      <c r="O20" s="13"/>
      <c r="P20" s="13"/>
    </row>
    <row r="21" spans="1:16">
      <c r="A21" s="5"/>
      <c r="B21" s="5"/>
      <c r="C21" s="8"/>
      <c r="I21" s="67"/>
      <c r="J21" s="67"/>
      <c r="K21" s="118"/>
      <c r="L21" s="8"/>
      <c r="M21" s="8"/>
      <c r="N21" s="8"/>
      <c r="O21" s="13"/>
      <c r="P21" s="13"/>
    </row>
    <row r="22" spans="1:16">
      <c r="A22" s="5"/>
      <c r="B22" s="5"/>
      <c r="C22" s="8"/>
      <c r="I22" s="67"/>
      <c r="J22" s="67"/>
      <c r="K22" s="118"/>
      <c r="L22" s="8"/>
      <c r="M22" s="8"/>
      <c r="N22" s="8"/>
      <c r="O22" s="13"/>
      <c r="P22" s="13"/>
    </row>
    <row r="23" spans="1:16">
      <c r="A23" s="5"/>
      <c r="B23" s="5"/>
      <c r="C23" s="8"/>
      <c r="I23" s="67"/>
      <c r="J23" s="67"/>
      <c r="K23" s="118"/>
      <c r="L23" s="8"/>
      <c r="M23" s="8"/>
      <c r="N23" s="8"/>
      <c r="O23" s="13"/>
      <c r="P23" s="13"/>
    </row>
    <row r="24" spans="1:16">
      <c r="A24" s="44"/>
      <c r="B24" s="5"/>
      <c r="C24" s="8"/>
      <c r="E24" s="22"/>
      <c r="F24" s="22"/>
      <c r="I24" s="8"/>
      <c r="J24" s="8"/>
      <c r="K24" s="8"/>
      <c r="L24" s="8"/>
      <c r="M24" s="13"/>
      <c r="N24" s="8"/>
      <c r="O24" s="8"/>
      <c r="P24" s="8"/>
    </row>
    <row r="25" spans="1:16">
      <c r="A25" s="5"/>
      <c r="B25" s="5"/>
      <c r="C25" s="8"/>
      <c r="E25" s="22"/>
      <c r="F25" s="22"/>
      <c r="I25" s="8"/>
      <c r="J25" s="8"/>
      <c r="K25" s="8"/>
      <c r="L25" s="8"/>
      <c r="M25" s="13"/>
      <c r="N25" s="8"/>
      <c r="O25" s="8"/>
      <c r="P25" s="8"/>
    </row>
    <row r="26" spans="1:16">
      <c r="A26" s="5"/>
      <c r="B26" s="5"/>
      <c r="C26" s="8"/>
      <c r="E26" s="22"/>
      <c r="F26" s="22"/>
      <c r="I26" s="8"/>
      <c r="J26" s="8"/>
      <c r="K26" s="8"/>
      <c r="L26" s="8"/>
      <c r="M26" s="13"/>
      <c r="N26" s="8"/>
      <c r="O26" s="8"/>
      <c r="P26" s="8"/>
    </row>
    <row r="27" spans="1:16">
      <c r="A27" s="5"/>
      <c r="B27" s="5"/>
      <c r="C27" s="8"/>
      <c r="E27" s="22"/>
      <c r="F27" s="22"/>
      <c r="G27" s="25"/>
      <c r="H27" s="25"/>
      <c r="I27" s="8"/>
      <c r="J27" s="8"/>
      <c r="K27" s="8"/>
      <c r="L27" s="8"/>
      <c r="M27" s="13"/>
      <c r="N27" s="8"/>
      <c r="O27" s="8"/>
      <c r="P27" s="8"/>
    </row>
    <row r="28" spans="1:16">
      <c r="A28" s="5"/>
      <c r="B28" s="5"/>
      <c r="C28" s="8"/>
      <c r="E28" s="22"/>
      <c r="F28" s="22"/>
      <c r="G28" s="25"/>
      <c r="H28" s="25"/>
      <c r="I28" s="8"/>
      <c r="J28" s="8"/>
      <c r="K28" s="8"/>
      <c r="L28" s="8"/>
      <c r="M28" s="8"/>
      <c r="N28" s="8"/>
      <c r="O28" s="8"/>
      <c r="P28" s="8"/>
    </row>
    <row r="29" spans="1:16">
      <c r="E29" s="22"/>
      <c r="F29" s="22"/>
      <c r="G29" s="82"/>
      <c r="H29" s="82"/>
      <c r="I29" s="118"/>
      <c r="J29" s="118"/>
      <c r="K29" s="118"/>
      <c r="L29" s="118"/>
      <c r="M29" s="118"/>
      <c r="N29" s="118"/>
      <c r="O29" s="118"/>
      <c r="P29" s="118"/>
    </row>
    <row r="30" spans="1:16">
      <c r="A30" s="4"/>
      <c r="B30" s="5"/>
      <c r="C30" s="8"/>
      <c r="E30" s="22"/>
      <c r="F30" s="22"/>
      <c r="G30" s="67"/>
      <c r="I30" s="67"/>
      <c r="J30" s="67"/>
      <c r="K30" s="67"/>
      <c r="L30" s="67"/>
      <c r="M30" s="67"/>
      <c r="N30" s="67"/>
      <c r="O30" s="67"/>
      <c r="P30" s="67"/>
    </row>
    <row r="31" spans="1:16">
      <c r="A31" s="5"/>
      <c r="B31" s="5"/>
      <c r="C31" s="8"/>
      <c r="E31" s="22"/>
      <c r="F31" s="22"/>
      <c r="G31" s="67"/>
      <c r="I31" s="67"/>
      <c r="J31" s="67"/>
      <c r="K31" s="67"/>
      <c r="L31" s="67"/>
      <c r="M31" s="67"/>
      <c r="N31" s="67"/>
      <c r="O31" s="67"/>
      <c r="P31" s="67"/>
    </row>
    <row r="32" spans="1:16">
      <c r="A32" s="5"/>
      <c r="B32" s="5"/>
      <c r="C32" s="8"/>
      <c r="E32" s="22"/>
      <c r="G32" s="185"/>
      <c r="I32" s="185"/>
      <c r="J32" s="185"/>
      <c r="K32" s="185"/>
      <c r="L32" s="265"/>
      <c r="M32" s="185"/>
      <c r="N32" s="185"/>
      <c r="O32" s="185"/>
      <c r="P32" s="185"/>
    </row>
    <row r="33" spans="1:16">
      <c r="A33" s="5"/>
      <c r="B33" s="5"/>
      <c r="C33" s="8"/>
      <c r="E33" s="22"/>
      <c r="G33" s="264"/>
      <c r="H33" s="264"/>
      <c r="I33" s="264"/>
      <c r="J33" s="264"/>
      <c r="K33" s="264"/>
      <c r="L33" s="265"/>
      <c r="M33" s="264"/>
      <c r="N33" s="264"/>
      <c r="O33" s="264"/>
      <c r="P33" s="264"/>
    </row>
    <row r="34" spans="1:16">
      <c r="A34" s="5"/>
      <c r="B34" s="5"/>
      <c r="C34" s="8"/>
      <c r="E34" s="4"/>
      <c r="G34" s="285"/>
      <c r="H34" s="285"/>
      <c r="I34" s="285"/>
      <c r="J34" s="285"/>
      <c r="K34" s="285"/>
      <c r="L34" s="286"/>
      <c r="M34" s="285"/>
      <c r="N34" s="285"/>
      <c r="O34" s="285"/>
      <c r="P34" s="285"/>
    </row>
    <row r="35" spans="1:16">
      <c r="A35" s="44"/>
      <c r="B35" s="5"/>
      <c r="C35" s="8"/>
      <c r="E35" s="4"/>
      <c r="G35" s="336"/>
      <c r="H35" s="336"/>
      <c r="I35" s="336"/>
      <c r="J35" s="336"/>
      <c r="K35" s="336"/>
      <c r="L35" s="337"/>
      <c r="M35" s="336"/>
      <c r="N35" s="336"/>
      <c r="O35" s="336"/>
      <c r="P35" s="336"/>
    </row>
    <row r="36" spans="1:16">
      <c r="A36" s="5"/>
      <c r="B36" s="5"/>
      <c r="C36" s="8"/>
      <c r="I36" s="67"/>
      <c r="J36" s="67"/>
      <c r="K36" s="118"/>
      <c r="L36" s="8"/>
      <c r="M36" s="8"/>
      <c r="N36" s="8"/>
      <c r="O36" s="8"/>
      <c r="P36" s="8"/>
    </row>
    <row r="37" spans="1:16">
      <c r="A37" s="44"/>
      <c r="B37" s="5"/>
      <c r="C37" s="8"/>
      <c r="I37" s="67"/>
      <c r="J37" s="67"/>
      <c r="K37" s="118"/>
      <c r="L37" s="8"/>
      <c r="M37" s="8"/>
      <c r="N37" s="8"/>
      <c r="O37" s="8"/>
      <c r="P37" s="8"/>
    </row>
    <row r="38" spans="1:16">
      <c r="A38" s="5"/>
      <c r="B38" s="5"/>
      <c r="C38" s="8"/>
      <c r="I38" s="67"/>
      <c r="J38" s="67"/>
      <c r="K38" s="118"/>
      <c r="L38" s="8"/>
      <c r="M38" s="8"/>
      <c r="N38" s="8"/>
      <c r="O38" s="8"/>
      <c r="P38" s="8"/>
    </row>
    <row r="39" spans="1:16">
      <c r="A39" s="5"/>
      <c r="B39" s="5"/>
      <c r="C39" s="8"/>
      <c r="I39" s="67"/>
      <c r="J39" s="67"/>
      <c r="K39" s="13"/>
      <c r="L39" s="8"/>
      <c r="M39" s="8"/>
      <c r="N39" s="8"/>
      <c r="O39" s="13"/>
      <c r="P39" s="13"/>
    </row>
    <row r="40" spans="1:16">
      <c r="A40" s="5"/>
      <c r="B40" s="5"/>
      <c r="C40" s="8"/>
      <c r="I40" s="67"/>
      <c r="J40" s="67"/>
      <c r="K40" s="13"/>
      <c r="L40" s="8"/>
      <c r="M40" s="8"/>
      <c r="N40" s="8"/>
      <c r="O40" s="13"/>
      <c r="P40" s="13"/>
    </row>
    <row r="41" spans="1:16">
      <c r="A41" s="5"/>
      <c r="B41" s="5"/>
      <c r="C41" s="8"/>
    </row>
    <row r="42" spans="1:16">
      <c r="A42" s="5"/>
      <c r="B42" s="5"/>
      <c r="C42" s="8"/>
    </row>
    <row r="43" spans="1:16">
      <c r="A43" s="5"/>
      <c r="B43" s="5"/>
      <c r="C43" s="8"/>
    </row>
    <row r="44" spans="1:16">
      <c r="A44" s="5"/>
      <c r="B44" s="75"/>
      <c r="C44" s="8"/>
    </row>
    <row r="45" spans="1:16">
      <c r="A45" s="5"/>
      <c r="B45" s="75"/>
      <c r="C45" s="8"/>
    </row>
    <row r="46" spans="1:16">
      <c r="A46" s="5"/>
      <c r="B46" s="75"/>
      <c r="C46" s="8"/>
    </row>
    <row r="47" spans="1:16">
      <c r="A47" s="5"/>
      <c r="B47" s="75"/>
      <c r="C47" s="8"/>
    </row>
    <row r="48" spans="1:16">
      <c r="A48" s="5"/>
      <c r="B48" s="75"/>
      <c r="C48" s="8"/>
    </row>
    <row r="49" spans="1:19">
      <c r="A49" s="5"/>
      <c r="B49" s="75"/>
      <c r="C49" s="8"/>
    </row>
    <row r="50" spans="1:19">
      <c r="A50" s="5"/>
      <c r="B50" s="75"/>
      <c r="C50" s="8"/>
    </row>
    <row r="51" spans="1:19">
      <c r="A51" s="5"/>
      <c r="B51" s="75"/>
      <c r="C51" s="8"/>
    </row>
    <row r="53" spans="1:19">
      <c r="A53" s="121"/>
      <c r="B53" s="122"/>
      <c r="C53" s="123"/>
      <c r="I53" s="123"/>
      <c r="J53" s="123"/>
      <c r="K53" s="5"/>
      <c r="L53" s="5"/>
      <c r="M53" s="5"/>
      <c r="N53" s="5"/>
      <c r="O53" s="5"/>
      <c r="P53" s="5"/>
      <c r="Q53" s="5"/>
      <c r="R53" s="5"/>
      <c r="S53" s="5"/>
    </row>
  </sheetData>
  <phoneticPr fontId="17" type="noConversion"/>
  <conditionalFormatting sqref="K36:K38 K15:K23">
    <cfRule type="cellIs" dxfId="1853" priority="318" stopIfTrue="1" operator="equal">
      <formula>"-"</formula>
    </cfRule>
  </conditionalFormatting>
  <conditionalFormatting sqref="K20:K23">
    <cfRule type="cellIs" dxfId="1852" priority="316" stopIfTrue="1" operator="equal">
      <formula>"-"</formula>
    </cfRule>
  </conditionalFormatting>
  <conditionalFormatting sqref="K36:K38">
    <cfRule type="cellIs" dxfId="1851" priority="315" stopIfTrue="1" operator="equal">
      <formula>"-"</formula>
    </cfRule>
  </conditionalFormatting>
  <conditionalFormatting sqref="B53">
    <cfRule type="cellIs" dxfId="1850" priority="314" stopIfTrue="1" operator="equal">
      <formula>"-"</formula>
    </cfRule>
  </conditionalFormatting>
  <conditionalFormatting sqref="J16:J17">
    <cfRule type="cellIs" dxfId="1849" priority="304" stopIfTrue="1" operator="equal">
      <formula>"-"</formula>
    </cfRule>
    <cfRule type="containsText" dxfId="1848" priority="305" stopIfTrue="1" operator="containsText" text="leer">
      <formula>NOT(ISERROR(SEARCH("leer",J16)))</formula>
    </cfRule>
  </conditionalFormatting>
  <conditionalFormatting sqref="J16:J17">
    <cfRule type="cellIs" dxfId="1847" priority="302" stopIfTrue="1" operator="equal">
      <formula>"-"</formula>
    </cfRule>
    <cfRule type="containsText" dxfId="1846" priority="303" stopIfTrue="1" operator="containsText" text="leer">
      <formula>NOT(ISERROR(SEARCH("leer",J16)))</formula>
    </cfRule>
  </conditionalFormatting>
  <conditionalFormatting sqref="J20:J23">
    <cfRule type="cellIs" dxfId="1845" priority="300" stopIfTrue="1" operator="equal">
      <formula>"-"</formula>
    </cfRule>
    <cfRule type="containsText" dxfId="1844" priority="301" stopIfTrue="1" operator="containsText" text="leer">
      <formula>NOT(ISERROR(SEARCH("leer",J20)))</formula>
    </cfRule>
  </conditionalFormatting>
  <conditionalFormatting sqref="J20:J23">
    <cfRule type="cellIs" dxfId="1843" priority="298" stopIfTrue="1" operator="equal">
      <formula>"-"</formula>
    </cfRule>
    <cfRule type="containsText" dxfId="1842" priority="299" stopIfTrue="1" operator="containsText" text="leer">
      <formula>NOT(ISERROR(SEARCH("leer",J20)))</formula>
    </cfRule>
  </conditionalFormatting>
  <conditionalFormatting sqref="J36:J40">
    <cfRule type="cellIs" dxfId="1841" priority="296" stopIfTrue="1" operator="equal">
      <formula>"-"</formula>
    </cfRule>
    <cfRule type="containsText" dxfId="1840" priority="297" stopIfTrue="1" operator="containsText" text="leer">
      <formula>NOT(ISERROR(SEARCH("leer",J36)))</formula>
    </cfRule>
  </conditionalFormatting>
  <conditionalFormatting sqref="J36:J40">
    <cfRule type="cellIs" dxfId="1839" priority="294" stopIfTrue="1" operator="equal">
      <formula>"-"</formula>
    </cfRule>
    <cfRule type="containsText" dxfId="1838" priority="295" stopIfTrue="1" operator="containsText" text="leer">
      <formula>NOT(ISERROR(SEARCH("leer",J36)))</formula>
    </cfRule>
  </conditionalFormatting>
  <conditionalFormatting sqref="I16:I17">
    <cfRule type="cellIs" dxfId="1837" priority="290" stopIfTrue="1" operator="equal">
      <formula>"-"</formula>
    </cfRule>
    <cfRule type="containsText" dxfId="1836" priority="291" stopIfTrue="1" operator="containsText" text="leer">
      <formula>NOT(ISERROR(SEARCH("leer",I16)))</formula>
    </cfRule>
  </conditionalFormatting>
  <conditionalFormatting sqref="I16:I17">
    <cfRule type="cellIs" dxfId="1835" priority="288" stopIfTrue="1" operator="equal">
      <formula>"-"</formula>
    </cfRule>
    <cfRule type="containsText" dxfId="1834" priority="289" stopIfTrue="1" operator="containsText" text="leer">
      <formula>NOT(ISERROR(SEARCH("leer",I16)))</formula>
    </cfRule>
  </conditionalFormatting>
  <conditionalFormatting sqref="I20:I23">
    <cfRule type="cellIs" dxfId="1833" priority="286" stopIfTrue="1" operator="equal">
      <formula>"-"</formula>
    </cfRule>
    <cfRule type="containsText" dxfId="1832" priority="287" stopIfTrue="1" operator="containsText" text="leer">
      <formula>NOT(ISERROR(SEARCH("leer",I20)))</formula>
    </cfRule>
  </conditionalFormatting>
  <conditionalFormatting sqref="I20:I23">
    <cfRule type="cellIs" dxfId="1831" priority="284" stopIfTrue="1" operator="equal">
      <formula>"-"</formula>
    </cfRule>
    <cfRule type="containsText" dxfId="1830" priority="285" stopIfTrue="1" operator="containsText" text="leer">
      <formula>NOT(ISERROR(SEARCH("leer",I20)))</formula>
    </cfRule>
  </conditionalFormatting>
  <conditionalFormatting sqref="I36:I40">
    <cfRule type="cellIs" dxfId="1829" priority="282" stopIfTrue="1" operator="equal">
      <formula>"-"</formula>
    </cfRule>
    <cfRule type="containsText" dxfId="1828" priority="283" stopIfTrue="1" operator="containsText" text="leer">
      <formula>NOT(ISERROR(SEARCH("leer",I36)))</formula>
    </cfRule>
  </conditionalFormatting>
  <conditionalFormatting sqref="I36:I40">
    <cfRule type="cellIs" dxfId="1827" priority="280" stopIfTrue="1" operator="equal">
      <formula>"-"</formula>
    </cfRule>
    <cfRule type="containsText" dxfId="1826" priority="281" stopIfTrue="1" operator="containsText" text="leer">
      <formula>NOT(ISERROR(SEARCH("leer",I36)))</formula>
    </cfRule>
  </conditionalFormatting>
  <conditionalFormatting sqref="G30:P30">
    <cfRule type="cellIs" dxfId="1825" priority="213" stopIfTrue="1" operator="equal">
      <formula>"-"</formula>
    </cfRule>
  </conditionalFormatting>
  <conditionalFormatting sqref="I29:P29 G29">
    <cfRule type="cellIs" dxfId="1824" priority="211" stopIfTrue="1" operator="equal">
      <formula>"-"</formula>
    </cfRule>
    <cfRule type="containsText" dxfId="1823" priority="212" stopIfTrue="1" operator="containsText" text="leer">
      <formula>NOT(ISERROR(SEARCH("leer",G29)))</formula>
    </cfRule>
  </conditionalFormatting>
  <conditionalFormatting sqref="I28:P28 G28">
    <cfRule type="cellIs" dxfId="1822" priority="209" stopIfTrue="1" operator="equal">
      <formula>"-"</formula>
    </cfRule>
    <cfRule type="containsText" dxfId="1821" priority="210" stopIfTrue="1" operator="containsText" text="leer">
      <formula>NOT(ISERROR(SEARCH("leer",G28)))</formula>
    </cfRule>
  </conditionalFormatting>
  <conditionalFormatting sqref="G28">
    <cfRule type="cellIs" dxfId="1820" priority="207" stopIfTrue="1" operator="equal">
      <formula>"-"</formula>
    </cfRule>
    <cfRule type="containsText" dxfId="1819" priority="208" stopIfTrue="1" operator="containsText" text="leer">
      <formula>NOT(ISERROR(SEARCH("leer",G28)))</formula>
    </cfRule>
  </conditionalFormatting>
  <conditionalFormatting sqref="G28">
    <cfRule type="cellIs" dxfId="1818" priority="205" stopIfTrue="1" operator="equal">
      <formula>"-"</formula>
    </cfRule>
    <cfRule type="containsText" dxfId="1817" priority="206" stopIfTrue="1" operator="containsText" text="leer">
      <formula>NOT(ISERROR(SEARCH("leer",G28)))</formula>
    </cfRule>
  </conditionalFormatting>
  <conditionalFormatting sqref="G28">
    <cfRule type="cellIs" dxfId="1816" priority="203" stopIfTrue="1" operator="equal">
      <formula>"-"</formula>
    </cfRule>
    <cfRule type="containsText" dxfId="1815" priority="204" stopIfTrue="1" operator="containsText" text="leer">
      <formula>NOT(ISERROR(SEARCH("leer",G28)))</formula>
    </cfRule>
  </conditionalFormatting>
  <conditionalFormatting sqref="G28">
    <cfRule type="cellIs" dxfId="1814" priority="201" stopIfTrue="1" operator="equal">
      <formula>"-"</formula>
    </cfRule>
    <cfRule type="containsText" dxfId="1813" priority="202" stopIfTrue="1" operator="containsText" text="leer">
      <formula>NOT(ISERROR(SEARCH("leer",G28)))</formula>
    </cfRule>
  </conditionalFormatting>
  <conditionalFormatting sqref="G28">
    <cfRule type="cellIs" dxfId="1812" priority="199" stopIfTrue="1" operator="equal">
      <formula>"-"</formula>
    </cfRule>
    <cfRule type="containsText" dxfId="1811" priority="200" stopIfTrue="1" operator="containsText" text="leer">
      <formula>NOT(ISERROR(SEARCH("leer",G28)))</formula>
    </cfRule>
  </conditionalFormatting>
  <conditionalFormatting sqref="I28:P28">
    <cfRule type="cellIs" dxfId="1810" priority="197" stopIfTrue="1" operator="equal">
      <formula>"-"</formula>
    </cfRule>
    <cfRule type="containsText" dxfId="1809" priority="198" stopIfTrue="1" operator="containsText" text="leer">
      <formula>NOT(ISERROR(SEARCH("leer",I28)))</formula>
    </cfRule>
  </conditionalFormatting>
  <conditionalFormatting sqref="I28:P28">
    <cfRule type="cellIs" dxfId="1808" priority="195" stopIfTrue="1" operator="equal">
      <formula>"-"</formula>
    </cfRule>
    <cfRule type="containsText" dxfId="1807" priority="196" stopIfTrue="1" operator="containsText" text="leer">
      <formula>NOT(ISERROR(SEARCH("leer",I28)))</formula>
    </cfRule>
  </conditionalFormatting>
  <conditionalFormatting sqref="I28:P28">
    <cfRule type="cellIs" dxfId="1806" priority="193" stopIfTrue="1" operator="equal">
      <formula>"-"</formula>
    </cfRule>
    <cfRule type="containsText" dxfId="1805" priority="194" stopIfTrue="1" operator="containsText" text="leer">
      <formula>NOT(ISERROR(SEARCH("leer",I28)))</formula>
    </cfRule>
  </conditionalFormatting>
  <conditionalFormatting sqref="I28:P28">
    <cfRule type="cellIs" dxfId="1804" priority="191" stopIfTrue="1" operator="equal">
      <formula>"-"</formula>
    </cfRule>
    <cfRule type="containsText" dxfId="1803" priority="192" stopIfTrue="1" operator="containsText" text="leer">
      <formula>NOT(ISERROR(SEARCH("leer",I28)))</formula>
    </cfRule>
  </conditionalFormatting>
  <conditionalFormatting sqref="I28:P28">
    <cfRule type="cellIs" dxfId="1802" priority="189" stopIfTrue="1" operator="equal">
      <formula>"-"</formula>
    </cfRule>
    <cfRule type="containsText" dxfId="1801" priority="190" stopIfTrue="1" operator="containsText" text="leer">
      <formula>NOT(ISERROR(SEARCH("leer",I28)))</formula>
    </cfRule>
  </conditionalFormatting>
  <conditionalFormatting sqref="I28:P28 G28">
    <cfRule type="cellIs" dxfId="1800" priority="187" stopIfTrue="1" operator="equal">
      <formula>"-"</formula>
    </cfRule>
    <cfRule type="containsText" dxfId="1799" priority="188" stopIfTrue="1" operator="containsText" text="leer">
      <formula>NOT(ISERROR(SEARCH("leer",G28)))</formula>
    </cfRule>
  </conditionalFormatting>
  <conditionalFormatting sqref="G28">
    <cfRule type="cellIs" dxfId="1798" priority="185" stopIfTrue="1" operator="equal">
      <formula>"-"</formula>
    </cfRule>
    <cfRule type="containsText" dxfId="1797" priority="186" stopIfTrue="1" operator="containsText" text="leer">
      <formula>NOT(ISERROR(SEARCH("leer",G28)))</formula>
    </cfRule>
  </conditionalFormatting>
  <conditionalFormatting sqref="G28">
    <cfRule type="cellIs" dxfId="1796" priority="183" stopIfTrue="1" operator="equal">
      <formula>"-"</formula>
    </cfRule>
    <cfRule type="containsText" dxfId="1795" priority="184" stopIfTrue="1" operator="containsText" text="leer">
      <formula>NOT(ISERROR(SEARCH("leer",G28)))</formula>
    </cfRule>
  </conditionalFormatting>
  <conditionalFormatting sqref="G28">
    <cfRule type="cellIs" dxfId="1794" priority="181" stopIfTrue="1" operator="equal">
      <formula>"-"</formula>
    </cfRule>
    <cfRule type="containsText" dxfId="1793" priority="182" stopIfTrue="1" operator="containsText" text="leer">
      <formula>NOT(ISERROR(SEARCH("leer",G28)))</formula>
    </cfRule>
  </conditionalFormatting>
  <conditionalFormatting sqref="G28">
    <cfRule type="cellIs" dxfId="1792" priority="179" stopIfTrue="1" operator="equal">
      <formula>"-"</formula>
    </cfRule>
    <cfRule type="containsText" dxfId="1791" priority="180" stopIfTrue="1" operator="containsText" text="leer">
      <formula>NOT(ISERROR(SEARCH("leer",G28)))</formula>
    </cfRule>
  </conditionalFormatting>
  <conditionalFormatting sqref="G28">
    <cfRule type="cellIs" dxfId="1790" priority="177" stopIfTrue="1" operator="equal">
      <formula>"-"</formula>
    </cfRule>
    <cfRule type="containsText" dxfId="1789" priority="178" stopIfTrue="1" operator="containsText" text="leer">
      <formula>NOT(ISERROR(SEARCH("leer",G28)))</formula>
    </cfRule>
  </conditionalFormatting>
  <conditionalFormatting sqref="I28:P28">
    <cfRule type="cellIs" dxfId="1788" priority="175" stopIfTrue="1" operator="equal">
      <formula>"-"</formula>
    </cfRule>
    <cfRule type="containsText" dxfId="1787" priority="176" stopIfTrue="1" operator="containsText" text="leer">
      <formula>NOT(ISERROR(SEARCH("leer",I28)))</formula>
    </cfRule>
  </conditionalFormatting>
  <conditionalFormatting sqref="I28:P28">
    <cfRule type="cellIs" dxfId="1786" priority="173" stopIfTrue="1" operator="equal">
      <formula>"-"</formula>
    </cfRule>
    <cfRule type="containsText" dxfId="1785" priority="174" stopIfTrue="1" operator="containsText" text="leer">
      <formula>NOT(ISERROR(SEARCH("leer",I28)))</formula>
    </cfRule>
  </conditionalFormatting>
  <conditionalFormatting sqref="I28:P28">
    <cfRule type="cellIs" dxfId="1784" priority="171" stopIfTrue="1" operator="equal">
      <formula>"-"</formula>
    </cfRule>
    <cfRule type="containsText" dxfId="1783" priority="172" stopIfTrue="1" operator="containsText" text="leer">
      <formula>NOT(ISERROR(SEARCH("leer",I28)))</formula>
    </cfRule>
  </conditionalFormatting>
  <conditionalFormatting sqref="I28:P28">
    <cfRule type="cellIs" dxfId="1782" priority="169" stopIfTrue="1" operator="equal">
      <formula>"-"</formula>
    </cfRule>
    <cfRule type="containsText" dxfId="1781" priority="170" stopIfTrue="1" operator="containsText" text="leer">
      <formula>NOT(ISERROR(SEARCH("leer",I28)))</formula>
    </cfRule>
  </conditionalFormatting>
  <conditionalFormatting sqref="I28:P28">
    <cfRule type="cellIs" dxfId="1780" priority="167" stopIfTrue="1" operator="equal">
      <formula>"-"</formula>
    </cfRule>
    <cfRule type="containsText" dxfId="1779" priority="168" stopIfTrue="1" operator="containsText" text="leer">
      <formula>NOT(ISERROR(SEARCH("leer",I28)))</formula>
    </cfRule>
  </conditionalFormatting>
  <conditionalFormatting sqref="G27">
    <cfRule type="cellIs" dxfId="1778" priority="165" stopIfTrue="1" operator="equal">
      <formula>"-"</formula>
    </cfRule>
    <cfRule type="containsText" dxfId="1777" priority="166" stopIfTrue="1" operator="containsText" text="leer">
      <formula>NOT(ISERROR(SEARCH("leer",G27)))</formula>
    </cfRule>
  </conditionalFormatting>
  <conditionalFormatting sqref="G27">
    <cfRule type="cellIs" dxfId="1776" priority="164" stopIfTrue="1" operator="equal">
      <formula>"-"</formula>
    </cfRule>
  </conditionalFormatting>
  <conditionalFormatting sqref="G27">
    <cfRule type="cellIs" dxfId="1775" priority="162" stopIfTrue="1" operator="equal">
      <formula>"-"</formula>
    </cfRule>
    <cfRule type="containsText" dxfId="1774" priority="163" stopIfTrue="1" operator="containsText" text="leer">
      <formula>NOT(ISERROR(SEARCH("leer",G27)))</formula>
    </cfRule>
  </conditionalFormatting>
  <conditionalFormatting sqref="G27">
    <cfRule type="cellIs" dxfId="1773" priority="161" stopIfTrue="1" operator="equal">
      <formula>"-"</formula>
    </cfRule>
  </conditionalFormatting>
  <conditionalFormatting sqref="I27:K27 M27:P27">
    <cfRule type="cellIs" dxfId="1772" priority="159" stopIfTrue="1" operator="equal">
      <formula>"-"</formula>
    </cfRule>
    <cfRule type="containsText" dxfId="1771" priority="160" stopIfTrue="1" operator="containsText" text="leer">
      <formula>NOT(ISERROR(SEARCH("leer",I27)))</formula>
    </cfRule>
  </conditionalFormatting>
  <conditionalFormatting sqref="I27:K27 M27:P27">
    <cfRule type="cellIs" dxfId="1770" priority="158" stopIfTrue="1" operator="equal">
      <formula>"-"</formula>
    </cfRule>
  </conditionalFormatting>
  <conditionalFormatting sqref="I27:K27 M27:P27">
    <cfRule type="cellIs" dxfId="1769" priority="156" stopIfTrue="1" operator="equal">
      <formula>"-"</formula>
    </cfRule>
    <cfRule type="containsText" dxfId="1768" priority="157" stopIfTrue="1" operator="containsText" text="leer">
      <formula>NOT(ISERROR(SEARCH("leer",I27)))</formula>
    </cfRule>
  </conditionalFormatting>
  <conditionalFormatting sqref="I27:K27 M27:P27">
    <cfRule type="cellIs" dxfId="1767" priority="155" stopIfTrue="1" operator="equal">
      <formula>"-"</formula>
    </cfRule>
  </conditionalFormatting>
  <conditionalFormatting sqref="G27">
    <cfRule type="cellIs" dxfId="1766" priority="153" stopIfTrue="1" operator="equal">
      <formula>"-"</formula>
    </cfRule>
    <cfRule type="containsText" dxfId="1765" priority="154" stopIfTrue="1" operator="containsText" text="leer">
      <formula>NOT(ISERROR(SEARCH("leer",G27)))</formula>
    </cfRule>
  </conditionalFormatting>
  <conditionalFormatting sqref="G27">
    <cfRule type="cellIs" dxfId="1764" priority="152" stopIfTrue="1" operator="equal">
      <formula>"-"</formula>
    </cfRule>
  </conditionalFormatting>
  <conditionalFormatting sqref="G27">
    <cfRule type="cellIs" dxfId="1763" priority="150" stopIfTrue="1" operator="equal">
      <formula>"-"</formula>
    </cfRule>
    <cfRule type="containsText" dxfId="1762" priority="151" stopIfTrue="1" operator="containsText" text="leer">
      <formula>NOT(ISERROR(SEARCH("leer",G27)))</formula>
    </cfRule>
  </conditionalFormatting>
  <conditionalFormatting sqref="G27">
    <cfRule type="cellIs" dxfId="1761" priority="149" stopIfTrue="1" operator="equal">
      <formula>"-"</formula>
    </cfRule>
  </conditionalFormatting>
  <conditionalFormatting sqref="I27:K27 M27:P27">
    <cfRule type="cellIs" dxfId="1760" priority="147" stopIfTrue="1" operator="equal">
      <formula>"-"</formula>
    </cfRule>
    <cfRule type="containsText" dxfId="1759" priority="148" stopIfTrue="1" operator="containsText" text="leer">
      <formula>NOT(ISERROR(SEARCH("leer",I27)))</formula>
    </cfRule>
  </conditionalFormatting>
  <conditionalFormatting sqref="I27:K27 M27:P27">
    <cfRule type="cellIs" dxfId="1758" priority="146" stopIfTrue="1" operator="equal">
      <formula>"-"</formula>
    </cfRule>
  </conditionalFormatting>
  <conditionalFormatting sqref="I27:K27 M27:P27">
    <cfRule type="cellIs" dxfId="1757" priority="144" stopIfTrue="1" operator="equal">
      <formula>"-"</formula>
    </cfRule>
    <cfRule type="containsText" dxfId="1756" priority="145" stopIfTrue="1" operator="containsText" text="leer">
      <formula>NOT(ISERROR(SEARCH("leer",I27)))</formula>
    </cfRule>
  </conditionalFormatting>
  <conditionalFormatting sqref="I27:K27 M27:P27">
    <cfRule type="cellIs" dxfId="1755" priority="143" stopIfTrue="1" operator="equal">
      <formula>"-"</formula>
    </cfRule>
  </conditionalFormatting>
  <conditionalFormatting sqref="H7:H9 H12:H14">
    <cfRule type="cellIs" dxfId="1754" priority="1" stopIfTrue="1" operator="equal">
      <formula>"-"</formula>
    </cfRule>
  </conditionalFormatting>
  <conditionalFormatting sqref="K5:K14">
    <cfRule type="cellIs" dxfId="1753" priority="71" stopIfTrue="1" operator="equal">
      <formula>"-"</formula>
    </cfRule>
  </conditionalFormatting>
  <conditionalFormatting sqref="J7:J14 J5">
    <cfRule type="cellIs" dxfId="1752" priority="69" stopIfTrue="1" operator="equal">
      <formula>"-"</formula>
    </cfRule>
    <cfRule type="containsText" dxfId="1751" priority="70" stopIfTrue="1" operator="containsText" text="leer">
      <formula>NOT(ISERROR(SEARCH("leer",J5)))</formula>
    </cfRule>
  </conditionalFormatting>
  <conditionalFormatting sqref="I7:I14 I5">
    <cfRule type="cellIs" dxfId="1750" priority="67" stopIfTrue="1" operator="equal">
      <formula>"-"</formula>
    </cfRule>
    <cfRule type="containsText" dxfId="1749" priority="68" stopIfTrue="1" operator="containsText" text="leer">
      <formula>NOT(ISERROR(SEARCH("leer",I5)))</formula>
    </cfRule>
  </conditionalFormatting>
  <conditionalFormatting sqref="I5">
    <cfRule type="cellIs" dxfId="1748" priority="65" stopIfTrue="1" operator="equal">
      <formula>"-"</formula>
    </cfRule>
    <cfRule type="containsText" dxfId="1747" priority="66" stopIfTrue="1" operator="containsText" text="leer">
      <formula>NOT(ISERROR(SEARCH("leer",I5)))</formula>
    </cfRule>
  </conditionalFormatting>
  <conditionalFormatting sqref="I5">
    <cfRule type="cellIs" dxfId="1746" priority="63" stopIfTrue="1" operator="equal">
      <formula>"-"</formula>
    </cfRule>
    <cfRule type="containsText" dxfId="1745" priority="64" stopIfTrue="1" operator="containsText" text="leer">
      <formula>NOT(ISERROR(SEARCH("leer",I5)))</formula>
    </cfRule>
  </conditionalFormatting>
  <conditionalFormatting sqref="I5">
    <cfRule type="cellIs" dxfId="1744" priority="61" stopIfTrue="1" operator="equal">
      <formula>"-"</formula>
    </cfRule>
    <cfRule type="containsText" dxfId="1743" priority="62" stopIfTrue="1" operator="containsText" text="leer">
      <formula>NOT(ISERROR(SEARCH("leer",I5)))</formula>
    </cfRule>
  </conditionalFormatting>
  <conditionalFormatting sqref="I5">
    <cfRule type="cellIs" dxfId="1742" priority="59" stopIfTrue="1" operator="equal">
      <formula>"-"</formula>
    </cfRule>
    <cfRule type="containsText" dxfId="1741" priority="60" stopIfTrue="1" operator="containsText" text="leer">
      <formula>NOT(ISERROR(SEARCH("leer",I5)))</formula>
    </cfRule>
  </conditionalFormatting>
  <conditionalFormatting sqref="I5">
    <cfRule type="cellIs" dxfId="1740" priority="57" stopIfTrue="1" operator="equal">
      <formula>"-"</formula>
    </cfRule>
    <cfRule type="containsText" dxfId="1739" priority="58" stopIfTrue="1" operator="containsText" text="leer">
      <formula>NOT(ISERROR(SEARCH("leer",I5)))</formula>
    </cfRule>
  </conditionalFormatting>
  <conditionalFormatting sqref="I7:I14">
    <cfRule type="cellIs" dxfId="1738" priority="55" stopIfTrue="1" operator="equal">
      <formula>"-"</formula>
    </cfRule>
    <cfRule type="containsText" dxfId="1737" priority="56" stopIfTrue="1" operator="containsText" text="leer">
      <formula>NOT(ISERROR(SEARCH("leer",I7)))</formula>
    </cfRule>
  </conditionalFormatting>
  <conditionalFormatting sqref="I7:I14">
    <cfRule type="cellIs" dxfId="1736" priority="53" stopIfTrue="1" operator="equal">
      <formula>"-"</formula>
    </cfRule>
    <cfRule type="containsText" dxfId="1735" priority="54" stopIfTrue="1" operator="containsText" text="leer">
      <formula>NOT(ISERROR(SEARCH("leer",I7)))</formula>
    </cfRule>
  </conditionalFormatting>
  <conditionalFormatting sqref="I7:I14">
    <cfRule type="cellIs" dxfId="1734" priority="51" stopIfTrue="1" operator="equal">
      <formula>"-"</formula>
    </cfRule>
    <cfRule type="containsText" dxfId="1733" priority="52" stopIfTrue="1" operator="containsText" text="leer">
      <formula>NOT(ISERROR(SEARCH("leer",I7)))</formula>
    </cfRule>
  </conditionalFormatting>
  <conditionalFormatting sqref="I7:I14">
    <cfRule type="cellIs" dxfId="1732" priority="49" stopIfTrue="1" operator="equal">
      <formula>"-"</formula>
    </cfRule>
    <cfRule type="containsText" dxfId="1731" priority="50" stopIfTrue="1" operator="containsText" text="leer">
      <formula>NOT(ISERROR(SEARCH("leer",I7)))</formula>
    </cfRule>
  </conditionalFormatting>
  <conditionalFormatting sqref="I7:I14">
    <cfRule type="cellIs" dxfId="1730" priority="47" stopIfTrue="1" operator="equal">
      <formula>"-"</formula>
    </cfRule>
    <cfRule type="containsText" dxfId="1729" priority="48" stopIfTrue="1" operator="containsText" text="leer">
      <formula>NOT(ISERROR(SEARCH("leer",I7)))</formula>
    </cfRule>
  </conditionalFormatting>
  <conditionalFormatting sqref="I7:I14 I5">
    <cfRule type="cellIs" dxfId="1728" priority="45" stopIfTrue="1" operator="equal">
      <formula>"-"</formula>
    </cfRule>
    <cfRule type="containsText" dxfId="1727" priority="46" stopIfTrue="1" operator="containsText" text="leer">
      <formula>NOT(ISERROR(SEARCH("leer",I5)))</formula>
    </cfRule>
  </conditionalFormatting>
  <conditionalFormatting sqref="I5">
    <cfRule type="cellIs" dxfId="1726" priority="43" stopIfTrue="1" operator="equal">
      <formula>"-"</formula>
    </cfRule>
    <cfRule type="containsText" dxfId="1725" priority="44" stopIfTrue="1" operator="containsText" text="leer">
      <formula>NOT(ISERROR(SEARCH("leer",I5)))</formula>
    </cfRule>
  </conditionalFormatting>
  <conditionalFormatting sqref="I5">
    <cfRule type="cellIs" dxfId="1724" priority="41" stopIfTrue="1" operator="equal">
      <formula>"-"</formula>
    </cfRule>
    <cfRule type="containsText" dxfId="1723" priority="42" stopIfTrue="1" operator="containsText" text="leer">
      <formula>NOT(ISERROR(SEARCH("leer",I5)))</formula>
    </cfRule>
  </conditionalFormatting>
  <conditionalFormatting sqref="I5">
    <cfRule type="cellIs" dxfId="1722" priority="39" stopIfTrue="1" operator="equal">
      <formula>"-"</formula>
    </cfRule>
    <cfRule type="containsText" dxfId="1721" priority="40" stopIfTrue="1" operator="containsText" text="leer">
      <formula>NOT(ISERROR(SEARCH("leer",I5)))</formula>
    </cfRule>
  </conditionalFormatting>
  <conditionalFormatting sqref="I5">
    <cfRule type="cellIs" dxfId="1720" priority="37" stopIfTrue="1" operator="equal">
      <formula>"-"</formula>
    </cfRule>
    <cfRule type="containsText" dxfId="1719" priority="38" stopIfTrue="1" operator="containsText" text="leer">
      <formula>NOT(ISERROR(SEARCH("leer",I5)))</formula>
    </cfRule>
  </conditionalFormatting>
  <conditionalFormatting sqref="I5">
    <cfRule type="cellIs" dxfId="1718" priority="35" stopIfTrue="1" operator="equal">
      <formula>"-"</formula>
    </cfRule>
    <cfRule type="containsText" dxfId="1717" priority="36" stopIfTrue="1" operator="containsText" text="leer">
      <formula>NOT(ISERROR(SEARCH("leer",I5)))</formula>
    </cfRule>
  </conditionalFormatting>
  <conditionalFormatting sqref="I7:I14">
    <cfRule type="cellIs" dxfId="1716" priority="33" stopIfTrue="1" operator="equal">
      <formula>"-"</formula>
    </cfRule>
    <cfRule type="containsText" dxfId="1715" priority="34" stopIfTrue="1" operator="containsText" text="leer">
      <formula>NOT(ISERROR(SEARCH("leer",I7)))</formula>
    </cfRule>
  </conditionalFormatting>
  <conditionalFormatting sqref="I7:I14">
    <cfRule type="cellIs" dxfId="1714" priority="31" stopIfTrue="1" operator="equal">
      <formula>"-"</formula>
    </cfRule>
    <cfRule type="containsText" dxfId="1713" priority="32" stopIfTrue="1" operator="containsText" text="leer">
      <formula>NOT(ISERROR(SEARCH("leer",I7)))</formula>
    </cfRule>
  </conditionalFormatting>
  <conditionalFormatting sqref="I7:I14">
    <cfRule type="cellIs" dxfId="1712" priority="29" stopIfTrue="1" operator="equal">
      <formula>"-"</formula>
    </cfRule>
    <cfRule type="containsText" dxfId="1711" priority="30" stopIfTrue="1" operator="containsText" text="leer">
      <formula>NOT(ISERROR(SEARCH("leer",I7)))</formula>
    </cfRule>
  </conditionalFormatting>
  <conditionalFormatting sqref="I7:I14">
    <cfRule type="cellIs" dxfId="1710" priority="27" stopIfTrue="1" operator="equal">
      <formula>"-"</formula>
    </cfRule>
    <cfRule type="containsText" dxfId="1709" priority="28" stopIfTrue="1" operator="containsText" text="leer">
      <formula>NOT(ISERROR(SEARCH("leer",I7)))</formula>
    </cfRule>
  </conditionalFormatting>
  <conditionalFormatting sqref="I7:I14">
    <cfRule type="cellIs" dxfId="1708" priority="25" stopIfTrue="1" operator="equal">
      <formula>"-"</formula>
    </cfRule>
    <cfRule type="containsText" dxfId="1707" priority="26" stopIfTrue="1" operator="containsText" text="leer">
      <formula>NOT(ISERROR(SEARCH("leer",I7)))</formula>
    </cfRule>
  </conditionalFormatting>
  <conditionalFormatting sqref="H5">
    <cfRule type="cellIs" dxfId="1706" priority="23" stopIfTrue="1" operator="equal">
      <formula>"-"</formula>
    </cfRule>
    <cfRule type="containsText" dxfId="1705" priority="24" stopIfTrue="1" operator="containsText" text="leer">
      <formula>NOT(ISERROR(SEARCH("leer",H5)))</formula>
    </cfRule>
  </conditionalFormatting>
  <conditionalFormatting sqref="H5">
    <cfRule type="cellIs" dxfId="1704" priority="22" stopIfTrue="1" operator="equal">
      <formula>"-"</formula>
    </cfRule>
  </conditionalFormatting>
  <conditionalFormatting sqref="H5">
    <cfRule type="cellIs" dxfId="1703" priority="20" stopIfTrue="1" operator="equal">
      <formula>"-"</formula>
    </cfRule>
    <cfRule type="containsText" dxfId="1702" priority="21" stopIfTrue="1" operator="containsText" text="leer">
      <formula>NOT(ISERROR(SEARCH("leer",H5)))</formula>
    </cfRule>
  </conditionalFormatting>
  <conditionalFormatting sqref="H5">
    <cfRule type="cellIs" dxfId="1701" priority="19" stopIfTrue="1" operator="equal">
      <formula>"-"</formula>
    </cfRule>
  </conditionalFormatting>
  <conditionalFormatting sqref="H7:H9 H12:H14">
    <cfRule type="cellIs" dxfId="1700" priority="17" stopIfTrue="1" operator="equal">
      <formula>"-"</formula>
    </cfRule>
    <cfRule type="containsText" dxfId="1699" priority="18" stopIfTrue="1" operator="containsText" text="leer">
      <formula>NOT(ISERROR(SEARCH("leer",H7)))</formula>
    </cfRule>
  </conditionalFormatting>
  <conditionalFormatting sqref="H7:H9 H12:H14">
    <cfRule type="cellIs" dxfId="1698" priority="16" stopIfTrue="1" operator="equal">
      <formula>"-"</formula>
    </cfRule>
  </conditionalFormatting>
  <conditionalFormatting sqref="H7:H9 H12:H14">
    <cfRule type="cellIs" dxfId="1697" priority="14" stopIfTrue="1" operator="equal">
      <formula>"-"</formula>
    </cfRule>
    <cfRule type="containsText" dxfId="1696" priority="15" stopIfTrue="1" operator="containsText" text="leer">
      <formula>NOT(ISERROR(SEARCH("leer",H7)))</formula>
    </cfRule>
  </conditionalFormatting>
  <conditionalFormatting sqref="H7:H9 H12:H14">
    <cfRule type="cellIs" dxfId="1695" priority="13" stopIfTrue="1" operator="equal">
      <formula>"-"</formula>
    </cfRule>
  </conditionalFormatting>
  <conditionalFormatting sqref="H5">
    <cfRule type="cellIs" dxfId="1694" priority="11" stopIfTrue="1" operator="equal">
      <formula>"-"</formula>
    </cfRule>
    <cfRule type="containsText" dxfId="1693" priority="12" stopIfTrue="1" operator="containsText" text="leer">
      <formula>NOT(ISERROR(SEARCH("leer",H5)))</formula>
    </cfRule>
  </conditionalFormatting>
  <conditionalFormatting sqref="H5">
    <cfRule type="cellIs" dxfId="1692" priority="10" stopIfTrue="1" operator="equal">
      <formula>"-"</formula>
    </cfRule>
  </conditionalFormatting>
  <conditionalFormatting sqref="H5">
    <cfRule type="cellIs" dxfId="1691" priority="8" stopIfTrue="1" operator="equal">
      <formula>"-"</formula>
    </cfRule>
    <cfRule type="containsText" dxfId="1690" priority="9" stopIfTrue="1" operator="containsText" text="leer">
      <formula>NOT(ISERROR(SEARCH("leer",H5)))</formula>
    </cfRule>
  </conditionalFormatting>
  <conditionalFormatting sqref="H5">
    <cfRule type="cellIs" dxfId="1689" priority="7" stopIfTrue="1" operator="equal">
      <formula>"-"</formula>
    </cfRule>
  </conditionalFormatting>
  <conditionalFormatting sqref="H7:H9 H12:H14">
    <cfRule type="cellIs" dxfId="1688" priority="5" stopIfTrue="1" operator="equal">
      <formula>"-"</formula>
    </cfRule>
    <cfRule type="containsText" dxfId="1687" priority="6" stopIfTrue="1" operator="containsText" text="leer">
      <formula>NOT(ISERROR(SEARCH("leer",H7)))</formula>
    </cfRule>
  </conditionalFormatting>
  <conditionalFormatting sqref="H7:H9 H12:H14">
    <cfRule type="cellIs" dxfId="1686" priority="4" stopIfTrue="1" operator="equal">
      <formula>"-"</formula>
    </cfRule>
  </conditionalFormatting>
  <conditionalFormatting sqref="H7:H9 H12:H14">
    <cfRule type="cellIs" dxfId="1685" priority="2" stopIfTrue="1" operator="equal">
      <formula>"-"</formula>
    </cfRule>
    <cfRule type="containsText" dxfId="1684" priority="3" stopIfTrue="1" operator="containsText" text="leer">
      <formula>NOT(ISERROR(SEARCH("leer",H7)))</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L59"/>
  <sheetViews>
    <sheetView showRuler="0" zoomScaleNormal="100" workbookViewId="0"/>
  </sheetViews>
  <sheetFormatPr baseColWidth="10" defaultColWidth="10.7109375" defaultRowHeight="12.75"/>
  <cols>
    <col min="1" max="1" width="36.7109375" style="5" customWidth="1"/>
    <col min="2" max="2" width="5.140625" style="5" bestFit="1" customWidth="1"/>
    <col min="3" max="3" width="8.85546875" style="8" bestFit="1" customWidth="1"/>
    <col min="4" max="5" width="12.28515625" style="8" customWidth="1"/>
    <col min="6" max="16" width="11.42578125" style="8" customWidth="1"/>
    <col min="17" max="16384" width="10.7109375" style="5"/>
  </cols>
  <sheetData>
    <row r="1" spans="1:17">
      <c r="A1" s="90" t="s">
        <v>1522</v>
      </c>
      <c r="C1" s="5"/>
      <c r="D1" s="5"/>
      <c r="E1" s="5"/>
      <c r="F1" s="5"/>
      <c r="G1" s="5"/>
      <c r="H1" s="5"/>
      <c r="I1" s="5"/>
      <c r="J1" s="5"/>
      <c r="K1" s="5"/>
      <c r="L1" s="5"/>
      <c r="M1" s="5"/>
      <c r="N1" s="5"/>
      <c r="O1" s="5"/>
      <c r="P1" s="5"/>
    </row>
    <row r="2" spans="1:17">
      <c r="A2" s="90"/>
      <c r="C2" s="5"/>
      <c r="D2" s="5"/>
      <c r="E2" s="5"/>
      <c r="F2" s="5"/>
      <c r="G2" s="5"/>
      <c r="H2" s="5"/>
      <c r="I2" s="5"/>
      <c r="J2" s="5"/>
      <c r="K2" s="5"/>
      <c r="L2" s="5"/>
      <c r="M2" s="5"/>
      <c r="N2" s="5"/>
      <c r="O2" s="5"/>
      <c r="P2" s="5"/>
    </row>
    <row r="3" spans="1:17" s="4" customFormat="1">
      <c r="A3" s="4" t="s">
        <v>1523</v>
      </c>
      <c r="C3" s="5" t="s">
        <v>1524</v>
      </c>
      <c r="D3" s="5" t="s">
        <v>1525</v>
      </c>
      <c r="E3" s="22">
        <v>2004</v>
      </c>
      <c r="F3" s="22">
        <v>2005</v>
      </c>
      <c r="G3" s="22">
        <v>2006</v>
      </c>
      <c r="H3" s="22">
        <v>2007</v>
      </c>
      <c r="I3" s="22">
        <v>2008</v>
      </c>
      <c r="J3" s="22">
        <v>2009</v>
      </c>
      <c r="K3" s="22">
        <v>2010</v>
      </c>
      <c r="L3" s="22">
        <v>2011</v>
      </c>
      <c r="M3" s="22">
        <v>2012</v>
      </c>
      <c r="N3" s="22">
        <v>2013</v>
      </c>
      <c r="O3" s="4">
        <v>2014</v>
      </c>
      <c r="P3" s="4">
        <v>2015</v>
      </c>
      <c r="Q3" s="353">
        <v>2016</v>
      </c>
    </row>
    <row r="4" spans="1:17">
      <c r="A4" s="4"/>
      <c r="Q4" s="351"/>
    </row>
    <row r="5" spans="1:17">
      <c r="A5" s="44" t="s">
        <v>1526</v>
      </c>
      <c r="B5" s="5" t="s">
        <v>1527</v>
      </c>
      <c r="C5" s="3" t="s">
        <v>1528</v>
      </c>
      <c r="E5" s="8" t="s">
        <v>2175</v>
      </c>
      <c r="F5" s="8" t="s">
        <v>2175</v>
      </c>
      <c r="G5" s="8">
        <v>70</v>
      </c>
      <c r="H5" s="8">
        <v>70</v>
      </c>
      <c r="I5" s="8">
        <v>70</v>
      </c>
      <c r="J5" s="133">
        <v>83</v>
      </c>
      <c r="K5" s="67">
        <v>83</v>
      </c>
      <c r="L5" s="67">
        <v>83</v>
      </c>
      <c r="M5" s="13">
        <v>83</v>
      </c>
      <c r="N5" s="8">
        <v>82</v>
      </c>
      <c r="O5" s="8">
        <v>82</v>
      </c>
      <c r="P5" s="446">
        <v>82</v>
      </c>
      <c r="Q5" s="351">
        <v>82</v>
      </c>
    </row>
    <row r="6" spans="1:17">
      <c r="A6" s="5" t="s">
        <v>1529</v>
      </c>
      <c r="B6" s="5" t="s">
        <v>1530</v>
      </c>
      <c r="C6" s="3" t="s">
        <v>1531</v>
      </c>
      <c r="E6" s="8" t="s">
        <v>2175</v>
      </c>
      <c r="F6" s="8" t="s">
        <v>2175</v>
      </c>
      <c r="G6" s="8">
        <v>65</v>
      </c>
      <c r="H6" s="8">
        <v>68</v>
      </c>
      <c r="I6" s="8">
        <v>69</v>
      </c>
      <c r="J6" s="133">
        <v>71</v>
      </c>
      <c r="K6" s="67">
        <v>71</v>
      </c>
      <c r="L6" s="67">
        <v>72</v>
      </c>
      <c r="M6" s="13">
        <v>72</v>
      </c>
      <c r="N6" s="8">
        <v>72</v>
      </c>
      <c r="O6" s="8">
        <v>72</v>
      </c>
      <c r="P6" s="446">
        <v>73</v>
      </c>
      <c r="Q6" s="351">
        <v>73</v>
      </c>
    </row>
    <row r="7" spans="1:17">
      <c r="A7" s="5" t="s">
        <v>1532</v>
      </c>
      <c r="B7" s="5" t="s">
        <v>1533</v>
      </c>
      <c r="C7" s="3" t="s">
        <v>1534</v>
      </c>
      <c r="E7" s="8" t="s">
        <v>2175</v>
      </c>
      <c r="F7" s="8" t="s">
        <v>2175</v>
      </c>
      <c r="G7" s="8">
        <v>70</v>
      </c>
      <c r="H7" s="8">
        <v>70</v>
      </c>
      <c r="I7" s="8">
        <v>70</v>
      </c>
      <c r="J7" s="133">
        <v>75</v>
      </c>
      <c r="K7" s="67">
        <v>75</v>
      </c>
      <c r="L7" s="67">
        <v>75</v>
      </c>
      <c r="M7" s="13">
        <v>75</v>
      </c>
      <c r="N7" s="8">
        <v>75</v>
      </c>
      <c r="O7" s="8">
        <v>75</v>
      </c>
      <c r="P7" s="446">
        <v>76</v>
      </c>
      <c r="Q7" s="351">
        <v>76</v>
      </c>
    </row>
    <row r="8" spans="1:17">
      <c r="A8" s="27" t="s">
        <v>1535</v>
      </c>
      <c r="B8" s="5" t="s">
        <v>1536</v>
      </c>
      <c r="C8" s="3"/>
      <c r="E8" s="8">
        <v>63.8</v>
      </c>
      <c r="F8" s="8">
        <v>65.5</v>
      </c>
      <c r="G8" s="8">
        <v>66.7</v>
      </c>
      <c r="H8" s="25">
        <v>64</v>
      </c>
      <c r="I8" s="25">
        <v>68</v>
      </c>
      <c r="J8" s="67">
        <v>73.599999999999994</v>
      </c>
      <c r="K8" s="67">
        <v>74.900000000000006</v>
      </c>
      <c r="L8" s="67">
        <v>76.400000000000006</v>
      </c>
      <c r="M8" s="13">
        <v>75.2</v>
      </c>
      <c r="N8" s="8">
        <v>77.2</v>
      </c>
      <c r="O8" s="8">
        <v>78.599999999999994</v>
      </c>
      <c r="P8" s="446">
        <v>78.099999999999994</v>
      </c>
      <c r="Q8" s="351">
        <v>79.2</v>
      </c>
    </row>
    <row r="9" spans="1:17">
      <c r="C9" s="3"/>
      <c r="J9" s="67"/>
      <c r="P9" s="339"/>
      <c r="Q9" s="351"/>
    </row>
    <row r="10" spans="1:17">
      <c r="A10" s="4" t="s">
        <v>1537</v>
      </c>
      <c r="C10" s="6"/>
      <c r="J10" s="67"/>
      <c r="P10" s="339"/>
      <c r="Q10" s="351"/>
    </row>
    <row r="11" spans="1:17">
      <c r="A11" s="5" t="s">
        <v>1538</v>
      </c>
      <c r="B11" s="5" t="s">
        <v>1539</v>
      </c>
      <c r="C11" s="3" t="s">
        <v>1540</v>
      </c>
      <c r="E11" s="8" t="s">
        <v>2175</v>
      </c>
      <c r="F11" s="8" t="s">
        <v>2175</v>
      </c>
      <c r="G11" s="8">
        <v>68</v>
      </c>
      <c r="H11" s="8">
        <v>68</v>
      </c>
      <c r="I11" s="8">
        <v>69</v>
      </c>
      <c r="J11" s="133">
        <v>83</v>
      </c>
      <c r="K11" s="67">
        <v>83</v>
      </c>
      <c r="L11" s="67">
        <v>83</v>
      </c>
      <c r="M11" s="185">
        <v>84</v>
      </c>
      <c r="N11" s="8">
        <v>84</v>
      </c>
      <c r="O11" s="8">
        <v>84</v>
      </c>
      <c r="P11" s="446">
        <v>84</v>
      </c>
      <c r="Q11" s="351">
        <v>83</v>
      </c>
    </row>
    <row r="12" spans="1:17">
      <c r="A12" s="5" t="s">
        <v>1541</v>
      </c>
      <c r="B12" s="5" t="s">
        <v>1542</v>
      </c>
      <c r="C12" s="3" t="s">
        <v>1543</v>
      </c>
      <c r="E12" s="8" t="s">
        <v>2175</v>
      </c>
      <c r="F12" s="8" t="s">
        <v>2175</v>
      </c>
      <c r="G12" s="8">
        <v>65</v>
      </c>
      <c r="H12" s="8">
        <v>68</v>
      </c>
      <c r="I12" s="8">
        <v>69</v>
      </c>
      <c r="J12" s="133">
        <v>84</v>
      </c>
      <c r="K12" s="67">
        <v>81</v>
      </c>
      <c r="L12" s="67">
        <v>82</v>
      </c>
      <c r="M12" s="185">
        <v>83</v>
      </c>
      <c r="N12" s="8">
        <v>82</v>
      </c>
      <c r="O12" s="8">
        <v>82</v>
      </c>
      <c r="P12" s="446">
        <v>82</v>
      </c>
      <c r="Q12" s="351">
        <v>81</v>
      </c>
    </row>
    <row r="13" spans="1:17">
      <c r="A13" s="5" t="s">
        <v>1544</v>
      </c>
      <c r="B13" s="5" t="s">
        <v>1545</v>
      </c>
      <c r="C13" s="3" t="s">
        <v>1546</v>
      </c>
      <c r="E13" s="8" t="s">
        <v>2175</v>
      </c>
      <c r="F13" s="8" t="s">
        <v>2175</v>
      </c>
      <c r="G13" s="8">
        <v>69</v>
      </c>
      <c r="H13" s="8">
        <v>70</v>
      </c>
      <c r="I13" s="8">
        <v>71</v>
      </c>
      <c r="J13" s="133">
        <v>84</v>
      </c>
      <c r="K13" s="67">
        <v>84</v>
      </c>
      <c r="L13" s="67">
        <v>84</v>
      </c>
      <c r="M13" s="8" t="s">
        <v>2140</v>
      </c>
      <c r="N13" s="8" t="s">
        <v>2140</v>
      </c>
      <c r="O13" s="8" t="s">
        <v>2140</v>
      </c>
      <c r="P13" s="446" t="s">
        <v>2140</v>
      </c>
      <c r="Q13" s="347" t="s">
        <v>2140</v>
      </c>
    </row>
    <row r="14" spans="1:17">
      <c r="A14" s="44" t="s">
        <v>1547</v>
      </c>
      <c r="B14" s="5" t="s">
        <v>1548</v>
      </c>
      <c r="C14" s="3" t="s">
        <v>1549</v>
      </c>
      <c r="E14" s="8" t="s">
        <v>2175</v>
      </c>
      <c r="F14" s="8" t="s">
        <v>2175</v>
      </c>
      <c r="G14" s="13" t="s">
        <v>2140</v>
      </c>
      <c r="H14" s="13" t="s">
        <v>2140</v>
      </c>
      <c r="I14" s="8">
        <v>63</v>
      </c>
      <c r="J14" s="133">
        <v>81</v>
      </c>
      <c r="K14" s="67">
        <v>80</v>
      </c>
      <c r="L14" s="67">
        <v>79</v>
      </c>
      <c r="M14" s="185">
        <v>79</v>
      </c>
      <c r="N14" s="8">
        <v>77</v>
      </c>
      <c r="O14" s="8">
        <v>78</v>
      </c>
      <c r="P14" s="446">
        <v>77</v>
      </c>
      <c r="Q14" s="351">
        <v>78</v>
      </c>
    </row>
    <row r="15" spans="1:17">
      <c r="A15" s="5" t="s">
        <v>1550</v>
      </c>
      <c r="B15" s="5" t="s">
        <v>1551</v>
      </c>
      <c r="C15" s="3" t="s">
        <v>1552</v>
      </c>
      <c r="E15" s="8" t="s">
        <v>2175</v>
      </c>
      <c r="F15" s="8" t="s">
        <v>2175</v>
      </c>
      <c r="G15" s="8">
        <v>73</v>
      </c>
      <c r="H15" s="8">
        <v>72</v>
      </c>
      <c r="I15" s="8">
        <v>70</v>
      </c>
      <c r="J15" s="133">
        <v>80</v>
      </c>
      <c r="K15" s="67">
        <v>80</v>
      </c>
      <c r="L15" s="67">
        <v>81</v>
      </c>
      <c r="M15" s="185">
        <v>80</v>
      </c>
      <c r="N15" s="8">
        <v>79</v>
      </c>
      <c r="O15" s="8">
        <v>78</v>
      </c>
      <c r="P15" s="446">
        <v>78</v>
      </c>
      <c r="Q15" s="351">
        <v>77</v>
      </c>
    </row>
    <row r="16" spans="1:17">
      <c r="A16" s="5" t="s">
        <v>1553</v>
      </c>
      <c r="B16" s="5" t="s">
        <v>1554</v>
      </c>
      <c r="C16" s="3" t="s">
        <v>1555</v>
      </c>
      <c r="E16" s="8" t="s">
        <v>2175</v>
      </c>
      <c r="F16" s="8" t="s">
        <v>2175</v>
      </c>
      <c r="G16" s="8">
        <v>73</v>
      </c>
      <c r="H16" s="8">
        <v>73</v>
      </c>
      <c r="I16" s="8">
        <v>76</v>
      </c>
      <c r="J16" s="133">
        <v>87</v>
      </c>
      <c r="K16" s="67">
        <v>88</v>
      </c>
      <c r="L16" s="67">
        <v>88</v>
      </c>
      <c r="M16" s="185">
        <v>87</v>
      </c>
      <c r="N16" s="8">
        <v>86</v>
      </c>
      <c r="O16" s="8">
        <v>86</v>
      </c>
      <c r="P16" s="446">
        <v>87</v>
      </c>
      <c r="Q16" s="351">
        <v>88</v>
      </c>
    </row>
    <row r="17" spans="1:17">
      <c r="A17" s="5" t="s">
        <v>1556</v>
      </c>
      <c r="B17" s="5" t="s">
        <v>1557</v>
      </c>
      <c r="C17" s="3" t="s">
        <v>1558</v>
      </c>
      <c r="E17" s="8" t="s">
        <v>2175</v>
      </c>
      <c r="F17" s="8" t="s">
        <v>2175</v>
      </c>
      <c r="G17" s="8">
        <v>72</v>
      </c>
      <c r="H17" s="8">
        <v>70</v>
      </c>
      <c r="I17" s="8">
        <v>70</v>
      </c>
      <c r="J17" s="133">
        <v>84</v>
      </c>
      <c r="K17" s="67">
        <v>85</v>
      </c>
      <c r="L17" s="67">
        <v>85</v>
      </c>
      <c r="M17" s="185">
        <v>86</v>
      </c>
      <c r="N17" s="8">
        <v>86</v>
      </c>
      <c r="O17" s="8">
        <v>86</v>
      </c>
      <c r="P17" s="446">
        <v>86</v>
      </c>
      <c r="Q17" s="351">
        <v>85</v>
      </c>
    </row>
    <row r="18" spans="1:17">
      <c r="C18" s="3"/>
      <c r="J18" s="67"/>
      <c r="P18" s="339"/>
      <c r="Q18" s="351"/>
    </row>
    <row r="19" spans="1:17">
      <c r="A19" s="4" t="s">
        <v>1559</v>
      </c>
      <c r="C19" s="3"/>
      <c r="J19" s="67"/>
      <c r="P19" s="339"/>
      <c r="Q19" s="351"/>
    </row>
    <row r="20" spans="1:17">
      <c r="A20" s="63" t="s">
        <v>1560</v>
      </c>
      <c r="B20" s="5" t="s">
        <v>1561</v>
      </c>
      <c r="C20" s="3">
        <v>2</v>
      </c>
      <c r="E20" s="8">
        <v>60</v>
      </c>
      <c r="F20" s="8">
        <v>61</v>
      </c>
      <c r="G20" s="8">
        <v>64</v>
      </c>
      <c r="H20" s="8">
        <v>64</v>
      </c>
      <c r="I20" s="8">
        <v>65</v>
      </c>
      <c r="J20" s="133">
        <v>71</v>
      </c>
      <c r="K20" s="67">
        <v>71</v>
      </c>
      <c r="L20" s="67">
        <v>72</v>
      </c>
      <c r="M20" s="79">
        <v>72</v>
      </c>
      <c r="N20" s="8">
        <v>72</v>
      </c>
      <c r="O20" s="8">
        <v>72</v>
      </c>
      <c r="P20" s="446">
        <v>73</v>
      </c>
      <c r="Q20" s="351">
        <v>72</v>
      </c>
    </row>
    <row r="21" spans="1:17">
      <c r="A21" s="15" t="s">
        <v>1562</v>
      </c>
      <c r="B21" s="5" t="s">
        <v>1563</v>
      </c>
      <c r="C21" s="3" t="s">
        <v>1564</v>
      </c>
      <c r="E21" s="67" t="s">
        <v>2140</v>
      </c>
      <c r="F21" s="67" t="s">
        <v>2140</v>
      </c>
      <c r="G21" s="67" t="s">
        <v>2140</v>
      </c>
      <c r="H21" s="67" t="s">
        <v>2140</v>
      </c>
      <c r="I21" s="67" t="s">
        <v>2140</v>
      </c>
      <c r="J21" s="133">
        <v>65</v>
      </c>
      <c r="K21" s="67">
        <v>64</v>
      </c>
      <c r="L21" s="67">
        <v>68</v>
      </c>
      <c r="M21" s="79">
        <v>67</v>
      </c>
      <c r="N21" s="8">
        <v>68</v>
      </c>
      <c r="O21" s="8">
        <v>68</v>
      </c>
      <c r="P21" s="446">
        <v>68</v>
      </c>
      <c r="Q21" s="351">
        <v>67</v>
      </c>
    </row>
    <row r="22" spans="1:17">
      <c r="A22" s="15" t="s">
        <v>1565</v>
      </c>
      <c r="B22" s="5" t="s">
        <v>1566</v>
      </c>
      <c r="C22" s="3" t="s">
        <v>1567</v>
      </c>
      <c r="E22" s="67" t="s">
        <v>2140</v>
      </c>
      <c r="F22" s="67" t="s">
        <v>2140</v>
      </c>
      <c r="G22" s="67" t="s">
        <v>2140</v>
      </c>
      <c r="H22" s="67" t="s">
        <v>2140</v>
      </c>
      <c r="I22" s="67" t="s">
        <v>2140</v>
      </c>
      <c r="J22" s="133">
        <v>69</v>
      </c>
      <c r="K22" s="67">
        <v>69</v>
      </c>
      <c r="L22" s="67">
        <v>71</v>
      </c>
      <c r="M22" s="79">
        <v>71</v>
      </c>
      <c r="N22" s="8">
        <v>70</v>
      </c>
      <c r="O22" s="8">
        <v>71</v>
      </c>
      <c r="P22" s="446">
        <v>72</v>
      </c>
      <c r="Q22" s="351">
        <v>71</v>
      </c>
    </row>
    <row r="23" spans="1:17">
      <c r="A23" s="15" t="s">
        <v>1568</v>
      </c>
      <c r="B23" s="5" t="s">
        <v>1569</v>
      </c>
      <c r="C23" s="3" t="s">
        <v>1570</v>
      </c>
      <c r="E23" s="67" t="s">
        <v>2140</v>
      </c>
      <c r="F23" s="67" t="s">
        <v>2140</v>
      </c>
      <c r="G23" s="67" t="s">
        <v>2140</v>
      </c>
      <c r="H23" s="67" t="s">
        <v>2140</v>
      </c>
      <c r="I23" s="67" t="s">
        <v>2140</v>
      </c>
      <c r="J23" s="133">
        <v>74</v>
      </c>
      <c r="K23" s="67">
        <v>74</v>
      </c>
      <c r="L23" s="67">
        <v>75</v>
      </c>
      <c r="M23" s="79">
        <v>75</v>
      </c>
      <c r="N23" s="8">
        <v>75</v>
      </c>
      <c r="O23" s="8">
        <v>75</v>
      </c>
      <c r="P23" s="446">
        <v>75</v>
      </c>
      <c r="Q23" s="351">
        <v>76</v>
      </c>
    </row>
    <row r="24" spans="1:17">
      <c r="A24" s="15" t="s">
        <v>1571</v>
      </c>
      <c r="B24" s="5" t="s">
        <v>1572</v>
      </c>
      <c r="C24" s="3" t="s">
        <v>1573</v>
      </c>
      <c r="E24" s="67" t="s">
        <v>2140</v>
      </c>
      <c r="F24" s="67" t="s">
        <v>2140</v>
      </c>
      <c r="G24" s="67" t="s">
        <v>2140</v>
      </c>
      <c r="H24" s="67" t="s">
        <v>2140</v>
      </c>
      <c r="I24" s="67" t="s">
        <v>2140</v>
      </c>
      <c r="J24" s="133">
        <v>76</v>
      </c>
      <c r="K24" s="67">
        <v>76</v>
      </c>
      <c r="L24" s="67">
        <v>76</v>
      </c>
      <c r="M24" s="79">
        <v>76</v>
      </c>
      <c r="N24" s="8">
        <v>76</v>
      </c>
      <c r="O24" s="8">
        <v>77</v>
      </c>
      <c r="P24" s="446">
        <v>77</v>
      </c>
      <c r="Q24" s="351">
        <v>77</v>
      </c>
    </row>
    <row r="25" spans="1:17">
      <c r="A25" s="15" t="s">
        <v>1574</v>
      </c>
      <c r="B25" s="5" t="s">
        <v>1575</v>
      </c>
      <c r="C25" s="3" t="s">
        <v>1576</v>
      </c>
      <c r="E25" s="67" t="s">
        <v>2140</v>
      </c>
      <c r="F25" s="67" t="s">
        <v>2140</v>
      </c>
      <c r="G25" s="67" t="s">
        <v>2140</v>
      </c>
      <c r="H25" s="67" t="s">
        <v>2140</v>
      </c>
      <c r="I25" s="67" t="s">
        <v>2140</v>
      </c>
      <c r="J25" s="133">
        <v>71</v>
      </c>
      <c r="K25" s="67">
        <v>71</v>
      </c>
      <c r="L25" s="67">
        <v>72</v>
      </c>
      <c r="M25" s="79">
        <v>73</v>
      </c>
      <c r="N25" s="8">
        <v>72</v>
      </c>
      <c r="O25" s="8">
        <v>73</v>
      </c>
      <c r="P25" s="446">
        <v>73</v>
      </c>
      <c r="Q25" s="351">
        <v>73</v>
      </c>
    </row>
    <row r="26" spans="1:17">
      <c r="A26" s="15"/>
      <c r="C26" s="3"/>
      <c r="E26" s="67"/>
      <c r="F26" s="67"/>
      <c r="G26" s="67"/>
      <c r="H26" s="67"/>
      <c r="I26" s="67"/>
      <c r="J26" s="133"/>
      <c r="K26" s="67"/>
      <c r="L26" s="67"/>
      <c r="P26" s="339"/>
      <c r="Q26" s="351"/>
    </row>
    <row r="27" spans="1:17">
      <c r="A27" s="10" t="s">
        <v>1577</v>
      </c>
      <c r="C27" s="3"/>
      <c r="E27" s="67"/>
      <c r="F27" s="67"/>
      <c r="G27" s="67"/>
      <c r="H27" s="67"/>
      <c r="I27" s="67"/>
      <c r="J27" s="133"/>
      <c r="K27" s="67"/>
      <c r="L27" s="67"/>
      <c r="P27" s="339"/>
      <c r="Q27" s="351"/>
    </row>
    <row r="28" spans="1:17">
      <c r="A28" s="15" t="s">
        <v>1578</v>
      </c>
      <c r="B28" s="5" t="s">
        <v>1579</v>
      </c>
      <c r="C28" s="3">
        <v>2</v>
      </c>
      <c r="E28" s="8">
        <v>78</v>
      </c>
      <c r="F28" s="8">
        <v>79</v>
      </c>
      <c r="G28" s="8">
        <v>79</v>
      </c>
      <c r="H28" s="8">
        <v>79</v>
      </c>
      <c r="I28" s="8">
        <v>78</v>
      </c>
      <c r="J28" s="133">
        <v>81</v>
      </c>
      <c r="K28" s="67">
        <v>81</v>
      </c>
      <c r="L28" s="67">
        <v>81</v>
      </c>
      <c r="M28" s="79">
        <v>81</v>
      </c>
      <c r="N28" s="8">
        <v>81</v>
      </c>
      <c r="O28" s="8">
        <v>81</v>
      </c>
      <c r="P28" s="446">
        <v>81</v>
      </c>
      <c r="Q28" s="351">
        <v>81</v>
      </c>
    </row>
    <row r="29" spans="1:17">
      <c r="A29" s="15" t="s">
        <v>1580</v>
      </c>
      <c r="B29" s="5" t="s">
        <v>1581</v>
      </c>
      <c r="C29" s="3">
        <v>2</v>
      </c>
      <c r="E29" s="8">
        <v>66</v>
      </c>
      <c r="F29" s="8">
        <v>67</v>
      </c>
      <c r="G29" s="8">
        <v>69</v>
      </c>
      <c r="H29" s="8">
        <v>67</v>
      </c>
      <c r="I29" s="8">
        <v>66</v>
      </c>
      <c r="J29" s="133">
        <v>72</v>
      </c>
      <c r="K29" s="67">
        <v>71</v>
      </c>
      <c r="L29" s="67">
        <v>73</v>
      </c>
      <c r="M29" s="79">
        <v>73</v>
      </c>
      <c r="N29" s="8">
        <v>73</v>
      </c>
      <c r="O29" s="8">
        <v>73</v>
      </c>
      <c r="P29" s="446">
        <v>73</v>
      </c>
      <c r="Q29" s="351">
        <v>73</v>
      </c>
    </row>
    <row r="30" spans="1:17">
      <c r="A30" s="15" t="s">
        <v>1582</v>
      </c>
      <c r="B30" s="5" t="s">
        <v>1583</v>
      </c>
      <c r="C30" s="3">
        <v>2</v>
      </c>
      <c r="E30" s="8">
        <v>74</v>
      </c>
      <c r="F30" s="8">
        <v>75</v>
      </c>
      <c r="G30" s="8">
        <v>73</v>
      </c>
      <c r="H30" s="8">
        <v>74</v>
      </c>
      <c r="I30" s="8">
        <v>74</v>
      </c>
      <c r="J30" s="133">
        <v>78</v>
      </c>
      <c r="K30" s="67">
        <v>78</v>
      </c>
      <c r="L30" s="67">
        <v>78</v>
      </c>
      <c r="M30" s="79">
        <v>78</v>
      </c>
      <c r="N30" s="8">
        <v>78</v>
      </c>
      <c r="O30" s="8">
        <v>79</v>
      </c>
      <c r="P30" s="446">
        <v>79</v>
      </c>
      <c r="Q30" s="351">
        <v>79</v>
      </c>
    </row>
    <row r="31" spans="1:17">
      <c r="A31" s="15" t="s">
        <v>1584</v>
      </c>
      <c r="B31" s="5" t="s">
        <v>1585</v>
      </c>
      <c r="C31" s="3">
        <v>2</v>
      </c>
      <c r="E31" s="8">
        <v>72</v>
      </c>
      <c r="F31" s="8">
        <v>74</v>
      </c>
      <c r="G31" s="8">
        <v>72</v>
      </c>
      <c r="H31" s="8">
        <v>73</v>
      </c>
      <c r="I31" s="8">
        <v>74</v>
      </c>
      <c r="J31" s="133">
        <v>77</v>
      </c>
      <c r="K31" s="67">
        <v>77</v>
      </c>
      <c r="L31" s="67">
        <v>78</v>
      </c>
      <c r="M31" s="79">
        <v>78</v>
      </c>
      <c r="N31" s="8">
        <v>79</v>
      </c>
      <c r="O31" s="8">
        <v>79</v>
      </c>
      <c r="P31" s="446">
        <v>79</v>
      </c>
      <c r="Q31" s="351">
        <v>79</v>
      </c>
    </row>
    <row r="32" spans="1:17">
      <c r="A32" s="63" t="s">
        <v>1586</v>
      </c>
      <c r="B32" s="5" t="s">
        <v>1587</v>
      </c>
      <c r="C32" s="3">
        <v>2</v>
      </c>
      <c r="E32" s="8">
        <v>63</v>
      </c>
      <c r="F32" s="8">
        <v>64</v>
      </c>
      <c r="G32" s="8">
        <v>64</v>
      </c>
      <c r="H32" s="8">
        <v>64</v>
      </c>
      <c r="I32" s="8">
        <v>63</v>
      </c>
      <c r="J32" s="133">
        <v>66</v>
      </c>
      <c r="K32" s="67">
        <v>65</v>
      </c>
      <c r="L32" s="67">
        <v>65</v>
      </c>
      <c r="M32" s="79">
        <v>65</v>
      </c>
      <c r="N32" s="8">
        <v>65</v>
      </c>
      <c r="O32" s="8">
        <v>64</v>
      </c>
      <c r="P32" s="446">
        <v>69</v>
      </c>
      <c r="Q32" s="351">
        <v>67</v>
      </c>
    </row>
    <row r="33" spans="1:38">
      <c r="A33" s="15" t="s">
        <v>1588</v>
      </c>
      <c r="B33" s="5" t="s">
        <v>1589</v>
      </c>
      <c r="C33" s="3">
        <v>2</v>
      </c>
      <c r="E33" s="8">
        <v>71</v>
      </c>
      <c r="F33" s="8">
        <v>72</v>
      </c>
      <c r="G33" s="8">
        <v>68</v>
      </c>
      <c r="H33" s="8">
        <v>69</v>
      </c>
      <c r="I33" s="8">
        <v>68</v>
      </c>
      <c r="J33" s="133">
        <v>72</v>
      </c>
      <c r="K33" s="67">
        <v>72</v>
      </c>
      <c r="L33" s="67">
        <v>72</v>
      </c>
      <c r="M33" s="79">
        <v>73</v>
      </c>
      <c r="N33" s="8">
        <v>73</v>
      </c>
      <c r="O33" s="8">
        <v>73</v>
      </c>
      <c r="P33" s="446">
        <v>73</v>
      </c>
      <c r="Q33" s="351">
        <v>73</v>
      </c>
    </row>
    <row r="34" spans="1:38">
      <c r="A34" s="15" t="s">
        <v>1590</v>
      </c>
      <c r="B34" s="5" t="s">
        <v>1591</v>
      </c>
      <c r="C34" s="3" t="s">
        <v>1592</v>
      </c>
      <c r="E34" s="67" t="s">
        <v>2140</v>
      </c>
      <c r="F34" s="67" t="s">
        <v>2140</v>
      </c>
      <c r="G34" s="67" t="s">
        <v>2140</v>
      </c>
      <c r="H34" s="67" t="s">
        <v>2140</v>
      </c>
      <c r="I34" s="67" t="s">
        <v>2140</v>
      </c>
      <c r="J34" s="133">
        <v>79</v>
      </c>
      <c r="K34" s="67">
        <v>79</v>
      </c>
      <c r="L34" s="67">
        <v>80</v>
      </c>
      <c r="M34" s="79">
        <v>80</v>
      </c>
      <c r="N34" s="8">
        <v>80</v>
      </c>
      <c r="O34" s="8">
        <v>80</v>
      </c>
      <c r="P34" s="446">
        <v>80</v>
      </c>
      <c r="Q34" s="351">
        <v>80</v>
      </c>
    </row>
    <row r="35" spans="1:38">
      <c r="A35" s="15" t="s">
        <v>1593</v>
      </c>
      <c r="B35" s="5" t="s">
        <v>1594</v>
      </c>
      <c r="C35" s="3" t="s">
        <v>1595</v>
      </c>
      <c r="E35" s="67" t="s">
        <v>2140</v>
      </c>
      <c r="F35" s="67" t="s">
        <v>2140</v>
      </c>
      <c r="G35" s="67" t="s">
        <v>2140</v>
      </c>
      <c r="H35" s="67" t="s">
        <v>2140</v>
      </c>
      <c r="I35" s="67" t="s">
        <v>2140</v>
      </c>
      <c r="J35" s="133">
        <v>75</v>
      </c>
      <c r="K35" s="67">
        <v>75</v>
      </c>
      <c r="L35" s="67">
        <v>75</v>
      </c>
      <c r="M35" s="79">
        <v>76</v>
      </c>
      <c r="N35" s="8">
        <v>76</v>
      </c>
      <c r="O35" s="8">
        <v>76</v>
      </c>
      <c r="P35" s="446">
        <v>76</v>
      </c>
      <c r="Q35" s="351">
        <v>76</v>
      </c>
    </row>
    <row r="36" spans="1:38">
      <c r="A36" s="15" t="s">
        <v>1596</v>
      </c>
      <c r="B36" s="5" t="s">
        <v>1597</v>
      </c>
      <c r="C36" s="3" t="s">
        <v>1598</v>
      </c>
      <c r="E36" s="67" t="s">
        <v>2140</v>
      </c>
      <c r="F36" s="67" t="s">
        <v>2140</v>
      </c>
      <c r="G36" s="67" t="s">
        <v>2140</v>
      </c>
      <c r="H36" s="67" t="s">
        <v>2140</v>
      </c>
      <c r="I36" s="67" t="s">
        <v>2140</v>
      </c>
      <c r="J36" s="133">
        <v>74</v>
      </c>
      <c r="K36" s="67">
        <v>74</v>
      </c>
      <c r="L36" s="67">
        <v>75</v>
      </c>
      <c r="M36" s="79">
        <v>75</v>
      </c>
      <c r="N36" s="8">
        <v>75</v>
      </c>
      <c r="O36" s="8">
        <v>76</v>
      </c>
      <c r="P36" s="446">
        <v>76</v>
      </c>
      <c r="Q36" s="351">
        <v>76</v>
      </c>
    </row>
    <row r="39" spans="1:38">
      <c r="A39" s="132" t="s">
        <v>1599</v>
      </c>
      <c r="B39" s="132"/>
      <c r="C39" s="132"/>
    </row>
    <row r="40" spans="1:38" s="4" customFormat="1">
      <c r="A40" s="207" t="s">
        <v>1600</v>
      </c>
      <c r="B40" s="225"/>
      <c r="C40" s="225"/>
      <c r="D40" s="8"/>
      <c r="E40" s="8"/>
      <c r="F40" s="8"/>
      <c r="G40" s="8"/>
      <c r="H40" s="8"/>
      <c r="I40" s="22"/>
      <c r="J40" s="22"/>
      <c r="K40" s="22"/>
      <c r="L40" s="22"/>
      <c r="M40" s="22"/>
      <c r="N40" s="22"/>
      <c r="O40" s="22"/>
      <c r="P40" s="22"/>
    </row>
    <row r="41" spans="1:38">
      <c r="A41" s="226" t="s">
        <v>1601</v>
      </c>
      <c r="B41" s="132"/>
      <c r="C41" s="132"/>
    </row>
    <row r="42" spans="1:38">
      <c r="A42" s="132" t="s">
        <v>1602</v>
      </c>
      <c r="B42" s="207"/>
      <c r="C42" s="207"/>
      <c r="L42" s="70"/>
    </row>
    <row r="43" spans="1:38" ht="15">
      <c r="A43" s="132" t="s">
        <v>1603</v>
      </c>
      <c r="L43" s="70"/>
      <c r="Q43" s="76"/>
      <c r="W43" s="44"/>
      <c r="X43" s="44"/>
      <c r="Y43" s="44"/>
      <c r="Z43" s="44"/>
      <c r="AA43" s="44"/>
      <c r="AB43" s="44"/>
    </row>
    <row r="44" spans="1:38">
      <c r="L44" s="77"/>
      <c r="Q44" s="44"/>
    </row>
    <row r="45" spans="1:38">
      <c r="Q45" s="44"/>
      <c r="R45" s="44"/>
    </row>
    <row r="46" spans="1:38">
      <c r="A46" s="4"/>
    </row>
    <row r="48" spans="1:38">
      <c r="E48" s="22"/>
      <c r="Q48" s="8"/>
      <c r="R48" s="8"/>
      <c r="S48" s="8"/>
      <c r="T48" s="8"/>
      <c r="U48" s="8"/>
      <c r="V48" s="8"/>
      <c r="W48" s="60"/>
      <c r="X48" s="60"/>
      <c r="Y48" s="60"/>
      <c r="Z48" s="60"/>
      <c r="AA48" s="60"/>
      <c r="AB48" s="60"/>
      <c r="AC48" s="60"/>
      <c r="AD48" s="8"/>
      <c r="AE48" s="8"/>
      <c r="AF48" s="8"/>
      <c r="AG48" s="8"/>
      <c r="AH48" s="8"/>
      <c r="AI48" s="8"/>
      <c r="AJ48" s="60"/>
      <c r="AK48" s="60"/>
      <c r="AL48" s="60"/>
    </row>
    <row r="49" spans="5:38">
      <c r="E49" s="22"/>
      <c r="Q49" s="8"/>
      <c r="R49" s="8"/>
      <c r="S49" s="8"/>
      <c r="T49" s="8"/>
      <c r="U49" s="8"/>
      <c r="V49" s="8"/>
      <c r="W49" s="60"/>
      <c r="X49" s="60"/>
      <c r="Y49" s="60"/>
      <c r="Z49" s="60"/>
      <c r="AA49" s="60"/>
      <c r="AB49" s="60"/>
      <c r="AC49" s="60"/>
      <c r="AD49" s="8"/>
      <c r="AE49" s="8"/>
      <c r="AF49" s="8"/>
      <c r="AG49" s="8"/>
      <c r="AH49" s="8"/>
      <c r="AI49" s="8"/>
      <c r="AJ49" s="60"/>
      <c r="AK49" s="60"/>
      <c r="AL49" s="60"/>
    </row>
    <row r="50" spans="5:38">
      <c r="E50" s="22"/>
      <c r="P50" s="13"/>
      <c r="Q50" s="8"/>
      <c r="R50" s="8"/>
      <c r="S50" s="8"/>
      <c r="T50" s="8"/>
      <c r="U50" s="8"/>
      <c r="V50" s="8"/>
      <c r="W50" s="60"/>
      <c r="X50" s="60"/>
      <c r="Y50" s="60"/>
      <c r="Z50" s="60"/>
      <c r="AA50" s="60"/>
      <c r="AB50" s="60"/>
      <c r="AC50" s="60"/>
      <c r="AD50" s="8"/>
      <c r="AE50" s="8"/>
      <c r="AF50" s="8"/>
      <c r="AG50" s="8"/>
      <c r="AH50" s="8"/>
      <c r="AI50" s="8"/>
      <c r="AJ50" s="60"/>
      <c r="AK50" s="60"/>
      <c r="AL50" s="60"/>
    </row>
    <row r="51" spans="5:38">
      <c r="E51" s="22"/>
      <c r="J51" s="25"/>
      <c r="P51" s="13"/>
      <c r="Q51" s="8"/>
      <c r="R51" s="8"/>
      <c r="S51" s="8"/>
      <c r="T51" s="8"/>
      <c r="U51" s="8"/>
      <c r="V51" s="8"/>
      <c r="W51" s="60"/>
      <c r="X51" s="60"/>
      <c r="Y51" s="60"/>
      <c r="Z51" s="60"/>
      <c r="AA51" s="60"/>
      <c r="AB51" s="60"/>
      <c r="AC51" s="60"/>
      <c r="AD51" s="8"/>
      <c r="AE51" s="8"/>
      <c r="AF51" s="8"/>
      <c r="AG51" s="8"/>
      <c r="AH51" s="8"/>
      <c r="AI51" s="8"/>
      <c r="AJ51" s="60"/>
      <c r="AK51" s="60"/>
      <c r="AL51" s="60"/>
    </row>
    <row r="52" spans="5:38">
      <c r="E52" s="22"/>
      <c r="J52" s="25"/>
      <c r="Q52" s="8"/>
      <c r="R52" s="8"/>
      <c r="S52" s="8"/>
      <c r="T52" s="8"/>
      <c r="U52" s="8"/>
      <c r="V52" s="8"/>
      <c r="W52" s="60"/>
      <c r="X52" s="60"/>
      <c r="Y52" s="60"/>
      <c r="Z52" s="60"/>
      <c r="AA52" s="60"/>
      <c r="AB52" s="60"/>
      <c r="AC52" s="60"/>
      <c r="AD52" s="8"/>
      <c r="AE52" s="8"/>
      <c r="AF52" s="8"/>
      <c r="AG52" s="8"/>
      <c r="AH52" s="8"/>
      <c r="AI52" s="8"/>
      <c r="AJ52" s="60"/>
      <c r="AK52" s="60"/>
      <c r="AL52" s="60"/>
    </row>
    <row r="53" spans="5:38">
      <c r="E53" s="22"/>
      <c r="G53" s="118"/>
      <c r="H53" s="118"/>
      <c r="I53" s="118"/>
      <c r="J53" s="60"/>
      <c r="K53" s="60"/>
      <c r="L53" s="60"/>
      <c r="M53" s="118"/>
      <c r="N53" s="118"/>
      <c r="O53" s="118"/>
      <c r="P53" s="118"/>
      <c r="Q53" s="118"/>
      <c r="R53" s="118"/>
      <c r="S53" s="118"/>
      <c r="T53" s="60"/>
      <c r="U53" s="60"/>
      <c r="V53" s="118"/>
      <c r="W53" s="118"/>
      <c r="X53" s="118"/>
      <c r="Y53" s="118"/>
      <c r="Z53" s="118"/>
      <c r="AA53" s="118"/>
      <c r="AB53" s="118"/>
      <c r="AC53" s="118"/>
      <c r="AD53" s="118"/>
      <c r="AE53" s="118"/>
      <c r="AF53" s="118"/>
      <c r="AG53" s="118"/>
      <c r="AH53" s="118"/>
      <c r="AI53" s="118"/>
      <c r="AJ53" s="118"/>
      <c r="AK53" s="118"/>
      <c r="AL53" s="118"/>
    </row>
    <row r="54" spans="5:38">
      <c r="E54" s="22"/>
      <c r="G54" s="67"/>
      <c r="H54" s="67"/>
      <c r="I54" s="67"/>
      <c r="J54" s="67"/>
      <c r="M54" s="67"/>
      <c r="N54" s="67"/>
      <c r="O54" s="67"/>
      <c r="P54" s="67"/>
      <c r="Q54" s="67"/>
      <c r="R54" s="67"/>
      <c r="S54" s="67"/>
      <c r="T54" s="8"/>
      <c r="U54" s="8"/>
      <c r="V54" s="67"/>
      <c r="W54" s="67"/>
      <c r="X54" s="67"/>
      <c r="Y54" s="67"/>
      <c r="Z54" s="67"/>
      <c r="AA54" s="67"/>
      <c r="AB54" s="67"/>
      <c r="AC54" s="67"/>
      <c r="AD54" s="67"/>
      <c r="AE54" s="67"/>
      <c r="AF54" s="67"/>
      <c r="AG54" s="67"/>
      <c r="AH54" s="67"/>
      <c r="AI54" s="67"/>
      <c r="AJ54" s="67"/>
      <c r="AK54" s="67"/>
      <c r="AL54" s="67"/>
    </row>
    <row r="55" spans="5:38">
      <c r="E55" s="22"/>
      <c r="G55" s="67"/>
      <c r="H55" s="67"/>
      <c r="I55" s="67"/>
      <c r="J55" s="67"/>
      <c r="M55" s="67"/>
      <c r="N55" s="67"/>
      <c r="O55" s="67"/>
      <c r="P55" s="67"/>
      <c r="Q55" s="67"/>
      <c r="R55" s="67"/>
      <c r="S55" s="67"/>
      <c r="T55" s="8"/>
      <c r="U55" s="8"/>
      <c r="V55" s="67"/>
      <c r="W55" s="67"/>
      <c r="X55" s="67"/>
      <c r="Y55" s="67"/>
      <c r="Z55" s="67"/>
      <c r="AA55" s="67"/>
      <c r="AB55" s="67"/>
      <c r="AC55" s="67"/>
      <c r="AD55" s="67"/>
      <c r="AE55" s="67"/>
      <c r="AF55" s="67"/>
      <c r="AG55" s="67"/>
      <c r="AH55" s="67"/>
      <c r="AI55" s="67"/>
      <c r="AJ55" s="67"/>
      <c r="AK55" s="67"/>
      <c r="AL55" s="67"/>
    </row>
    <row r="56" spans="5:38">
      <c r="E56" s="22"/>
      <c r="G56" s="13"/>
      <c r="H56" s="13"/>
      <c r="I56" s="13"/>
      <c r="J56" s="13"/>
      <c r="M56" s="185"/>
      <c r="N56" s="185"/>
      <c r="P56" s="185"/>
      <c r="Q56" s="185"/>
      <c r="R56" s="185"/>
      <c r="S56" s="185"/>
      <c r="T56" s="8"/>
      <c r="U56" s="8"/>
      <c r="V56" s="79"/>
      <c r="W56" s="79"/>
      <c r="X56" s="79"/>
      <c r="Y56" s="79"/>
      <c r="Z56" s="79"/>
      <c r="AA56" s="79"/>
      <c r="AB56" s="8"/>
      <c r="AC56" s="8"/>
      <c r="AD56" s="79"/>
      <c r="AE56" s="79"/>
      <c r="AF56" s="79"/>
      <c r="AG56" s="79"/>
      <c r="AH56" s="79"/>
      <c r="AI56" s="79"/>
      <c r="AJ56" s="79"/>
      <c r="AK56" s="79"/>
      <c r="AL56" s="79"/>
    </row>
    <row r="57" spans="5:38">
      <c r="E57" s="22"/>
      <c r="Q57" s="8"/>
      <c r="R57" s="8"/>
      <c r="S57" s="8"/>
      <c r="T57" s="8"/>
      <c r="U57" s="8"/>
      <c r="V57" s="8"/>
      <c r="W57" s="8"/>
      <c r="X57" s="8"/>
      <c r="Y57" s="8"/>
      <c r="Z57" s="8"/>
      <c r="AA57" s="8"/>
      <c r="AB57" s="8"/>
      <c r="AC57" s="8"/>
      <c r="AD57" s="8"/>
      <c r="AE57" s="8"/>
      <c r="AF57" s="8"/>
      <c r="AG57" s="8"/>
      <c r="AH57" s="8"/>
      <c r="AI57" s="8"/>
      <c r="AJ57" s="8"/>
      <c r="AK57" s="8"/>
      <c r="AL57" s="8"/>
    </row>
    <row r="58" spans="5:38">
      <c r="E58" s="4"/>
      <c r="Q58" s="8"/>
      <c r="R58" s="8"/>
      <c r="S58" s="8"/>
      <c r="T58" s="8"/>
      <c r="U58" s="8"/>
      <c r="V58" s="8"/>
      <c r="W58" s="8"/>
      <c r="X58" s="8"/>
      <c r="Y58" s="8"/>
      <c r="Z58" s="8"/>
      <c r="AA58" s="8"/>
      <c r="AB58" s="8"/>
      <c r="AC58" s="8"/>
      <c r="AD58" s="8"/>
      <c r="AE58" s="8"/>
      <c r="AF58" s="8"/>
      <c r="AG58" s="8"/>
      <c r="AH58" s="8"/>
      <c r="AI58" s="8"/>
      <c r="AJ58" s="8"/>
      <c r="AK58" s="8"/>
      <c r="AL58" s="8"/>
    </row>
    <row r="59" spans="5:38">
      <c r="E59" s="4"/>
      <c r="G59" s="338"/>
      <c r="H59" s="338"/>
      <c r="I59" s="338"/>
      <c r="J59" s="338"/>
      <c r="K59" s="339"/>
      <c r="L59" s="339"/>
      <c r="M59" s="338"/>
      <c r="N59" s="338"/>
      <c r="O59" s="338"/>
      <c r="P59" s="338"/>
      <c r="Q59" s="338"/>
      <c r="R59" s="338"/>
      <c r="S59" s="338"/>
      <c r="T59" s="339"/>
      <c r="U59" s="339"/>
      <c r="V59" s="338"/>
      <c r="W59" s="338"/>
      <c r="X59" s="338"/>
      <c r="Y59" s="338"/>
      <c r="Z59" s="338"/>
      <c r="AA59" s="338"/>
      <c r="AB59" s="339"/>
      <c r="AC59" s="339"/>
      <c r="AD59" s="338"/>
      <c r="AE59" s="338"/>
      <c r="AF59" s="338"/>
      <c r="AG59" s="338"/>
      <c r="AH59" s="338"/>
      <c r="AI59" s="338"/>
      <c r="AJ59" s="338"/>
      <c r="AK59" s="338"/>
      <c r="AL59" s="338"/>
    </row>
  </sheetData>
  <customSheetViews>
    <customSheetView guid="{F0335B52-931C-4173-85AE-87F3D6604B59}" showPageBreaks="1" showRuler="0" topLeftCell="A130">
      <selection activeCell="K161" sqref="K161"/>
      <pageMargins left="0.7" right="0.7" top="0.78740157499999996" bottom="0.78740157499999996" header="0.3" footer="0.3"/>
      <headerFooter alignWithMargins="0"/>
    </customSheetView>
    <customSheetView guid="{A4328FE7-0B36-4A96-9E82-0C2C10ECE34E}" fitToPage="1" showRuler="0" topLeftCell="A130">
      <selection activeCell="D150" sqref="D150"/>
      <pageMargins left="0.7" right="0.7" top="0.78740157499999996" bottom="0.78740157499999996" header="0.3" footer="0.3"/>
      <headerFooter alignWithMargins="0"/>
    </customSheetView>
    <customSheetView guid="{09D980A6-7F22-44D6-B957-3B1FFC43B461}" fitToPage="1" showRuler="0" topLeftCell="A157">
      <selection activeCell="B171" sqref="B171"/>
      <pageMargins left="0.7" right="0.7" top="0.78740157499999996" bottom="0.78740157499999996" header="0.3" footer="0.3"/>
      <headerFooter alignWithMargins="0"/>
    </customSheetView>
    <customSheetView guid="{34161360-80E4-4153-B1A5-19E7BBEDD5ED}" fitToPage="1" showRuler="0" topLeftCell="A30">
      <selection activeCell="D186" sqref="D186"/>
      <pageMargins left="0.7" right="0.7" top="0.78740157499999996" bottom="0.78740157499999996" header="0.3" footer="0.3"/>
      <headerFooter alignWithMargins="0"/>
    </customSheetView>
    <customSheetView guid="{F90AD2DC-6F63-4FE7-9F4E-99C162A8727E}" showPageBreaks="1" fitToPage="1" showRuler="0">
      <selection activeCell="B12" sqref="B12"/>
      <pageMargins left="0.7" right="0.7" top="0.78740157499999996" bottom="0.78740157499999996" header="0.3" footer="0.3"/>
      <headerFooter alignWithMargins="0"/>
    </customSheetView>
    <customSheetView guid="{A8A9853C-301B-405A-92F6-9DCC8EB91B52}" fitToPage="1" showRuler="0">
      <selection activeCell="D148" sqref="D148"/>
      <pageMargins left="0.7" right="0.7" top="0.78740157499999996" bottom="0.78740157499999996" header="0.3" footer="0.3"/>
      <headerFooter alignWithMargins="0"/>
    </customSheetView>
    <customSheetView guid="{8144D8E7-8996-490F-8ACB-C7957A150DAC}" fitToPage="1" showRuler="0">
      <selection activeCell="B12" sqref="B12"/>
      <pageMargins left="0.7" right="0.7" top="0.78740157499999996" bottom="0.78740157499999996" header="0.3" footer="0.3"/>
      <headerFooter alignWithMargins="0"/>
    </customSheetView>
    <customSheetView guid="{4221DF2B-D9E6-40BE-9C37-8B5A92E46F7B}" showPageBreaks="1" fitToPage="1" showRuler="0" topLeftCell="A202">
      <selection activeCell="A245" sqref="A245:A250"/>
      <pageMargins left="0.7" right="0.7" top="0.78740157499999996" bottom="0.78740157499999996" header="0.3" footer="0.3"/>
      <headerFooter alignWithMargins="0"/>
    </customSheetView>
    <customSheetView guid="{595D07C0-E761-11DC-9357-001B6391840E}" fitToPage="1">
      <selection activeCell="D186" sqref="D186"/>
      <pageMargins left="0.7" right="0.7" top="0.78740157499999996" bottom="0.78740157499999996" header="0.3" footer="0.3"/>
      <headerFooter alignWithMargins="0"/>
    </customSheetView>
  </customSheetViews>
  <phoneticPr fontId="14" type="noConversion"/>
  <conditionalFormatting sqref="G54:AI54">
    <cfRule type="cellIs" dxfId="1683" priority="423" operator="equal">
      <formula>"-"</formula>
    </cfRule>
  </conditionalFormatting>
  <conditionalFormatting sqref="G53:J53 M53:S53 V53:AL53">
    <cfRule type="cellIs" dxfId="1682" priority="421" stopIfTrue="1" operator="equal">
      <formula>"-"</formula>
    </cfRule>
    <cfRule type="containsText" dxfId="1681" priority="422" stopIfTrue="1" operator="containsText" text="leer">
      <formula>NOT(ISERROR(SEARCH("leer",G53)))</formula>
    </cfRule>
  </conditionalFormatting>
  <conditionalFormatting sqref="G52:J52 M52:S52 V52:AL52">
    <cfRule type="cellIs" dxfId="1680" priority="419" stopIfTrue="1" operator="equal">
      <formula>"-"</formula>
    </cfRule>
    <cfRule type="containsText" dxfId="1679" priority="420" stopIfTrue="1" operator="containsText" text="leer">
      <formula>NOT(ISERROR(SEARCH("leer",G52)))</formula>
    </cfRule>
  </conditionalFormatting>
  <conditionalFormatting sqref="G52:J52">
    <cfRule type="cellIs" dxfId="1678" priority="417" stopIfTrue="1" operator="equal">
      <formula>"-"</formula>
    </cfRule>
    <cfRule type="containsText" dxfId="1677" priority="418" stopIfTrue="1" operator="containsText" text="leer">
      <formula>NOT(ISERROR(SEARCH("leer",G52)))</formula>
    </cfRule>
  </conditionalFormatting>
  <conditionalFormatting sqref="G52:J52">
    <cfRule type="cellIs" dxfId="1676" priority="415" stopIfTrue="1" operator="equal">
      <formula>"-"</formula>
    </cfRule>
    <cfRule type="containsText" dxfId="1675" priority="416" stopIfTrue="1" operator="containsText" text="leer">
      <formula>NOT(ISERROR(SEARCH("leer",G52)))</formula>
    </cfRule>
  </conditionalFormatting>
  <conditionalFormatting sqref="G52:J52">
    <cfRule type="cellIs" dxfId="1674" priority="413" stopIfTrue="1" operator="equal">
      <formula>"-"</formula>
    </cfRule>
    <cfRule type="containsText" dxfId="1673" priority="414" stopIfTrue="1" operator="containsText" text="leer">
      <formula>NOT(ISERROR(SEARCH("leer",G52)))</formula>
    </cfRule>
  </conditionalFormatting>
  <conditionalFormatting sqref="G52:J52">
    <cfRule type="cellIs" dxfId="1672" priority="411" stopIfTrue="1" operator="equal">
      <formula>"-"</formula>
    </cfRule>
    <cfRule type="containsText" dxfId="1671" priority="412" stopIfTrue="1" operator="containsText" text="leer">
      <formula>NOT(ISERROR(SEARCH("leer",G52)))</formula>
    </cfRule>
  </conditionalFormatting>
  <conditionalFormatting sqref="G52:J52">
    <cfRule type="cellIs" dxfId="1670" priority="409" stopIfTrue="1" operator="equal">
      <formula>"-"</formula>
    </cfRule>
    <cfRule type="containsText" dxfId="1669" priority="410" stopIfTrue="1" operator="containsText" text="leer">
      <formula>NOT(ISERROR(SEARCH("leer",G52)))</formula>
    </cfRule>
  </conditionalFormatting>
  <conditionalFormatting sqref="M52:S52">
    <cfRule type="cellIs" dxfId="1668" priority="407" stopIfTrue="1" operator="equal">
      <formula>"-"</formula>
    </cfRule>
    <cfRule type="containsText" dxfId="1667" priority="408" stopIfTrue="1" operator="containsText" text="leer">
      <formula>NOT(ISERROR(SEARCH("leer",M52)))</formula>
    </cfRule>
  </conditionalFormatting>
  <conditionalFormatting sqref="M52:S52">
    <cfRule type="cellIs" dxfId="1666" priority="405" stopIfTrue="1" operator="equal">
      <formula>"-"</formula>
    </cfRule>
    <cfRule type="containsText" dxfId="1665" priority="406" stopIfTrue="1" operator="containsText" text="leer">
      <formula>NOT(ISERROR(SEARCH("leer",M52)))</formula>
    </cfRule>
  </conditionalFormatting>
  <conditionalFormatting sqref="M52:S52">
    <cfRule type="cellIs" dxfId="1664" priority="403" stopIfTrue="1" operator="equal">
      <formula>"-"</formula>
    </cfRule>
    <cfRule type="containsText" dxfId="1663" priority="404" stopIfTrue="1" operator="containsText" text="leer">
      <formula>NOT(ISERROR(SEARCH("leer",M52)))</formula>
    </cfRule>
  </conditionalFormatting>
  <conditionalFormatting sqref="M52:S52">
    <cfRule type="cellIs" dxfId="1662" priority="401" stopIfTrue="1" operator="equal">
      <formula>"-"</formula>
    </cfRule>
    <cfRule type="containsText" dxfId="1661" priority="402" stopIfTrue="1" operator="containsText" text="leer">
      <formula>NOT(ISERROR(SEARCH("leer",M52)))</formula>
    </cfRule>
  </conditionalFormatting>
  <conditionalFormatting sqref="M52:S52">
    <cfRule type="cellIs" dxfId="1660" priority="399" stopIfTrue="1" operator="equal">
      <formula>"-"</formula>
    </cfRule>
    <cfRule type="containsText" dxfId="1659" priority="400" stopIfTrue="1" operator="containsText" text="leer">
      <formula>NOT(ISERROR(SEARCH("leer",M52)))</formula>
    </cfRule>
  </conditionalFormatting>
  <conditionalFormatting sqref="V52:AA52">
    <cfRule type="cellIs" dxfId="1658" priority="397" stopIfTrue="1" operator="equal">
      <formula>"-"</formula>
    </cfRule>
    <cfRule type="containsText" dxfId="1657" priority="398" stopIfTrue="1" operator="containsText" text="leer">
      <formula>NOT(ISERROR(SEARCH("leer",V52)))</formula>
    </cfRule>
  </conditionalFormatting>
  <conditionalFormatting sqref="V52:AA52">
    <cfRule type="cellIs" dxfId="1656" priority="395" stopIfTrue="1" operator="equal">
      <formula>"-"</formula>
    </cfRule>
    <cfRule type="containsText" dxfId="1655" priority="396" stopIfTrue="1" operator="containsText" text="leer">
      <formula>NOT(ISERROR(SEARCH("leer",V52)))</formula>
    </cfRule>
  </conditionalFormatting>
  <conditionalFormatting sqref="V52:AA52">
    <cfRule type="cellIs" dxfId="1654" priority="393" stopIfTrue="1" operator="equal">
      <formula>"-"</formula>
    </cfRule>
    <cfRule type="containsText" dxfId="1653" priority="394" stopIfTrue="1" operator="containsText" text="leer">
      <formula>NOT(ISERROR(SEARCH("leer",V52)))</formula>
    </cfRule>
  </conditionalFormatting>
  <conditionalFormatting sqref="V52:AA52">
    <cfRule type="cellIs" dxfId="1652" priority="391" stopIfTrue="1" operator="equal">
      <formula>"-"</formula>
    </cfRule>
    <cfRule type="containsText" dxfId="1651" priority="392" stopIfTrue="1" operator="containsText" text="leer">
      <formula>NOT(ISERROR(SEARCH("leer",V52)))</formula>
    </cfRule>
  </conditionalFormatting>
  <conditionalFormatting sqref="V52:AA52">
    <cfRule type="cellIs" dxfId="1650" priority="389" stopIfTrue="1" operator="equal">
      <formula>"-"</formula>
    </cfRule>
    <cfRule type="containsText" dxfId="1649" priority="390" stopIfTrue="1" operator="containsText" text="leer">
      <formula>NOT(ISERROR(SEARCH("leer",V52)))</formula>
    </cfRule>
  </conditionalFormatting>
  <conditionalFormatting sqref="AD52:AL52">
    <cfRule type="cellIs" dxfId="1648" priority="387" stopIfTrue="1" operator="equal">
      <formula>"-"</formula>
    </cfRule>
    <cfRule type="containsText" dxfId="1647" priority="388" stopIfTrue="1" operator="containsText" text="leer">
      <formula>NOT(ISERROR(SEARCH("leer",AD52)))</formula>
    </cfRule>
  </conditionalFormatting>
  <conditionalFormatting sqref="AD52:AL52">
    <cfRule type="cellIs" dxfId="1646" priority="385" stopIfTrue="1" operator="equal">
      <formula>"-"</formula>
    </cfRule>
    <cfRule type="containsText" dxfId="1645" priority="386" stopIfTrue="1" operator="containsText" text="leer">
      <formula>NOT(ISERROR(SEARCH("leer",AD52)))</formula>
    </cfRule>
  </conditionalFormatting>
  <conditionalFormatting sqref="AD52:AL52">
    <cfRule type="cellIs" dxfId="1644" priority="383" stopIfTrue="1" operator="equal">
      <formula>"-"</formula>
    </cfRule>
    <cfRule type="containsText" dxfId="1643" priority="384" stopIfTrue="1" operator="containsText" text="leer">
      <formula>NOT(ISERROR(SEARCH("leer",AD52)))</formula>
    </cfRule>
  </conditionalFormatting>
  <conditionalFormatting sqref="AD52:AL52">
    <cfRule type="cellIs" dxfId="1642" priority="381" stopIfTrue="1" operator="equal">
      <formula>"-"</formula>
    </cfRule>
    <cfRule type="containsText" dxfId="1641" priority="382" stopIfTrue="1" operator="containsText" text="leer">
      <formula>NOT(ISERROR(SEARCH("leer",AD52)))</formula>
    </cfRule>
  </conditionalFormatting>
  <conditionalFormatting sqref="AD52:AL52">
    <cfRule type="cellIs" dxfId="1640" priority="379" stopIfTrue="1" operator="equal">
      <formula>"-"</formula>
    </cfRule>
    <cfRule type="containsText" dxfId="1639" priority="380" stopIfTrue="1" operator="containsText" text="leer">
      <formula>NOT(ISERROR(SEARCH("leer",AD52)))</formula>
    </cfRule>
  </conditionalFormatting>
  <conditionalFormatting sqref="G52:J52 M52:S52 V52:AL52">
    <cfRule type="cellIs" dxfId="1638" priority="377" stopIfTrue="1" operator="equal">
      <formula>"-"</formula>
    </cfRule>
    <cfRule type="containsText" dxfId="1637" priority="378" stopIfTrue="1" operator="containsText" text="leer">
      <formula>NOT(ISERROR(SEARCH("leer",G52)))</formula>
    </cfRule>
  </conditionalFormatting>
  <conditionalFormatting sqref="G52:J52">
    <cfRule type="cellIs" dxfId="1636" priority="375" stopIfTrue="1" operator="equal">
      <formula>"-"</formula>
    </cfRule>
    <cfRule type="containsText" dxfId="1635" priority="376" stopIfTrue="1" operator="containsText" text="leer">
      <formula>NOT(ISERROR(SEARCH("leer",G52)))</formula>
    </cfRule>
  </conditionalFormatting>
  <conditionalFormatting sqref="G52:J52">
    <cfRule type="cellIs" dxfId="1634" priority="373" stopIfTrue="1" operator="equal">
      <formula>"-"</formula>
    </cfRule>
    <cfRule type="containsText" dxfId="1633" priority="374" stopIfTrue="1" operator="containsText" text="leer">
      <formula>NOT(ISERROR(SEARCH("leer",G52)))</formula>
    </cfRule>
  </conditionalFormatting>
  <conditionalFormatting sqref="G52:J52">
    <cfRule type="cellIs" dxfId="1632" priority="371" stopIfTrue="1" operator="equal">
      <formula>"-"</formula>
    </cfRule>
    <cfRule type="containsText" dxfId="1631" priority="372" stopIfTrue="1" operator="containsText" text="leer">
      <formula>NOT(ISERROR(SEARCH("leer",G52)))</formula>
    </cfRule>
  </conditionalFormatting>
  <conditionalFormatting sqref="G52:J52">
    <cfRule type="cellIs" dxfId="1630" priority="369" stopIfTrue="1" operator="equal">
      <formula>"-"</formula>
    </cfRule>
    <cfRule type="containsText" dxfId="1629" priority="370" stopIfTrue="1" operator="containsText" text="leer">
      <formula>NOT(ISERROR(SEARCH("leer",G52)))</formula>
    </cfRule>
  </conditionalFormatting>
  <conditionalFormatting sqref="G52:J52">
    <cfRule type="cellIs" dxfId="1628" priority="367" stopIfTrue="1" operator="equal">
      <formula>"-"</formula>
    </cfRule>
    <cfRule type="containsText" dxfId="1627" priority="368" stopIfTrue="1" operator="containsText" text="leer">
      <formula>NOT(ISERROR(SEARCH("leer",G52)))</formula>
    </cfRule>
  </conditionalFormatting>
  <conditionalFormatting sqref="M52:S52">
    <cfRule type="cellIs" dxfId="1626" priority="365" stopIfTrue="1" operator="equal">
      <formula>"-"</formula>
    </cfRule>
    <cfRule type="containsText" dxfId="1625" priority="366" stopIfTrue="1" operator="containsText" text="leer">
      <formula>NOT(ISERROR(SEARCH("leer",M52)))</formula>
    </cfRule>
  </conditionalFormatting>
  <conditionalFormatting sqref="M52:S52">
    <cfRule type="cellIs" dxfId="1624" priority="363" stopIfTrue="1" operator="equal">
      <formula>"-"</formula>
    </cfRule>
    <cfRule type="containsText" dxfId="1623" priority="364" stopIfTrue="1" operator="containsText" text="leer">
      <formula>NOT(ISERROR(SEARCH("leer",M52)))</formula>
    </cfRule>
  </conditionalFormatting>
  <conditionalFormatting sqref="M52:S52">
    <cfRule type="cellIs" dxfId="1622" priority="361" stopIfTrue="1" operator="equal">
      <formula>"-"</formula>
    </cfRule>
    <cfRule type="containsText" dxfId="1621" priority="362" stopIfTrue="1" operator="containsText" text="leer">
      <formula>NOT(ISERROR(SEARCH("leer",M52)))</formula>
    </cfRule>
  </conditionalFormatting>
  <conditionalFormatting sqref="M52:S52">
    <cfRule type="cellIs" dxfId="1620" priority="359" stopIfTrue="1" operator="equal">
      <formula>"-"</formula>
    </cfRule>
    <cfRule type="containsText" dxfId="1619" priority="360" stopIfTrue="1" operator="containsText" text="leer">
      <formula>NOT(ISERROR(SEARCH("leer",M52)))</formula>
    </cfRule>
  </conditionalFormatting>
  <conditionalFormatting sqref="M52:S52">
    <cfRule type="cellIs" dxfId="1618" priority="357" stopIfTrue="1" operator="equal">
      <formula>"-"</formula>
    </cfRule>
    <cfRule type="containsText" dxfId="1617" priority="358" stopIfTrue="1" operator="containsText" text="leer">
      <formula>NOT(ISERROR(SEARCH("leer",M52)))</formula>
    </cfRule>
  </conditionalFormatting>
  <conditionalFormatting sqref="V52:AA52">
    <cfRule type="cellIs" dxfId="1616" priority="355" stopIfTrue="1" operator="equal">
      <formula>"-"</formula>
    </cfRule>
    <cfRule type="containsText" dxfId="1615" priority="356" stopIfTrue="1" operator="containsText" text="leer">
      <formula>NOT(ISERROR(SEARCH("leer",V52)))</formula>
    </cfRule>
  </conditionalFormatting>
  <conditionalFormatting sqref="V52:AA52">
    <cfRule type="cellIs" dxfId="1614" priority="353" stopIfTrue="1" operator="equal">
      <formula>"-"</formula>
    </cfRule>
    <cfRule type="containsText" dxfId="1613" priority="354" stopIfTrue="1" operator="containsText" text="leer">
      <formula>NOT(ISERROR(SEARCH("leer",V52)))</formula>
    </cfRule>
  </conditionalFormatting>
  <conditionalFormatting sqref="V52:AA52">
    <cfRule type="cellIs" dxfId="1612" priority="351" stopIfTrue="1" operator="equal">
      <formula>"-"</formula>
    </cfRule>
    <cfRule type="containsText" dxfId="1611" priority="352" stopIfTrue="1" operator="containsText" text="leer">
      <formula>NOT(ISERROR(SEARCH("leer",V52)))</formula>
    </cfRule>
  </conditionalFormatting>
  <conditionalFormatting sqref="V52:AA52">
    <cfRule type="cellIs" dxfId="1610" priority="349" stopIfTrue="1" operator="equal">
      <formula>"-"</formula>
    </cfRule>
    <cfRule type="containsText" dxfId="1609" priority="350" stopIfTrue="1" operator="containsText" text="leer">
      <formula>NOT(ISERROR(SEARCH("leer",V52)))</formula>
    </cfRule>
  </conditionalFormatting>
  <conditionalFormatting sqref="V52:AA52">
    <cfRule type="cellIs" dxfId="1608" priority="347" stopIfTrue="1" operator="equal">
      <formula>"-"</formula>
    </cfRule>
    <cfRule type="containsText" dxfId="1607" priority="348" stopIfTrue="1" operator="containsText" text="leer">
      <formula>NOT(ISERROR(SEARCH("leer",V52)))</formula>
    </cfRule>
  </conditionalFormatting>
  <conditionalFormatting sqref="AD52:AL52">
    <cfRule type="cellIs" dxfId="1606" priority="345" stopIfTrue="1" operator="equal">
      <formula>"-"</formula>
    </cfRule>
    <cfRule type="containsText" dxfId="1605" priority="346" stopIfTrue="1" operator="containsText" text="leer">
      <formula>NOT(ISERROR(SEARCH("leer",AD52)))</formula>
    </cfRule>
  </conditionalFormatting>
  <conditionalFormatting sqref="AD52:AL52">
    <cfRule type="cellIs" dxfId="1604" priority="343" stopIfTrue="1" operator="equal">
      <formula>"-"</formula>
    </cfRule>
    <cfRule type="containsText" dxfId="1603" priority="344" stopIfTrue="1" operator="containsText" text="leer">
      <formula>NOT(ISERROR(SEARCH("leer",AD52)))</formula>
    </cfRule>
  </conditionalFormatting>
  <conditionalFormatting sqref="AD52:AL52">
    <cfRule type="cellIs" dxfId="1602" priority="341" stopIfTrue="1" operator="equal">
      <formula>"-"</formula>
    </cfRule>
    <cfRule type="containsText" dxfId="1601" priority="342" stopIfTrue="1" operator="containsText" text="leer">
      <formula>NOT(ISERROR(SEARCH("leer",AD52)))</formula>
    </cfRule>
  </conditionalFormatting>
  <conditionalFormatting sqref="AD52:AL52">
    <cfRule type="cellIs" dxfId="1600" priority="339" stopIfTrue="1" operator="equal">
      <formula>"-"</formula>
    </cfRule>
    <cfRule type="containsText" dxfId="1599" priority="340" stopIfTrue="1" operator="containsText" text="leer">
      <formula>NOT(ISERROR(SEARCH("leer",AD52)))</formula>
    </cfRule>
  </conditionalFormatting>
  <conditionalFormatting sqref="AD52:AL52">
    <cfRule type="cellIs" dxfId="1598" priority="337" stopIfTrue="1" operator="equal">
      <formula>"-"</formula>
    </cfRule>
    <cfRule type="containsText" dxfId="1597" priority="338" stopIfTrue="1" operator="containsText" text="leer">
      <formula>NOT(ISERROR(SEARCH("leer",AD52)))</formula>
    </cfRule>
  </conditionalFormatting>
  <conditionalFormatting sqref="G51:J51">
    <cfRule type="cellIs" dxfId="1596" priority="335" stopIfTrue="1" operator="equal">
      <formula>"-"</formula>
    </cfRule>
    <cfRule type="containsText" dxfId="1595" priority="336" stopIfTrue="1" operator="containsText" text="leer">
      <formula>NOT(ISERROR(SEARCH("leer",G51)))</formula>
    </cfRule>
  </conditionalFormatting>
  <conditionalFormatting sqref="G51:J51">
    <cfRule type="cellIs" dxfId="1594" priority="334" stopIfTrue="1" operator="equal">
      <formula>"-"</formula>
    </cfRule>
  </conditionalFormatting>
  <conditionalFormatting sqref="G51:J51">
    <cfRule type="cellIs" dxfId="1593" priority="332" stopIfTrue="1" operator="equal">
      <formula>"-"</formula>
    </cfRule>
    <cfRule type="containsText" dxfId="1592" priority="333" stopIfTrue="1" operator="containsText" text="leer">
      <formula>NOT(ISERROR(SEARCH("leer",G51)))</formula>
    </cfRule>
  </conditionalFormatting>
  <conditionalFormatting sqref="G51:J51">
    <cfRule type="cellIs" dxfId="1591" priority="331" stopIfTrue="1" operator="equal">
      <formula>"-"</formula>
    </cfRule>
  </conditionalFormatting>
  <conditionalFormatting sqref="M51:N51 P51:S51">
    <cfRule type="cellIs" dxfId="1590" priority="329" stopIfTrue="1" operator="equal">
      <formula>"-"</formula>
    </cfRule>
    <cfRule type="containsText" dxfId="1589" priority="330" stopIfTrue="1" operator="containsText" text="leer">
      <formula>NOT(ISERROR(SEARCH("leer",M51)))</formula>
    </cfRule>
  </conditionalFormatting>
  <conditionalFormatting sqref="M51:N51 P51:S51">
    <cfRule type="cellIs" dxfId="1588" priority="328" stopIfTrue="1" operator="equal">
      <formula>"-"</formula>
    </cfRule>
  </conditionalFormatting>
  <conditionalFormatting sqref="M51:N51 P51:S51">
    <cfRule type="cellIs" dxfId="1587" priority="326" stopIfTrue="1" operator="equal">
      <formula>"-"</formula>
    </cfRule>
    <cfRule type="containsText" dxfId="1586" priority="327" stopIfTrue="1" operator="containsText" text="leer">
      <formula>NOT(ISERROR(SEARCH("leer",M51)))</formula>
    </cfRule>
  </conditionalFormatting>
  <conditionalFormatting sqref="M51:N51 P51:S51">
    <cfRule type="cellIs" dxfId="1585" priority="325" stopIfTrue="1" operator="equal">
      <formula>"-"</formula>
    </cfRule>
  </conditionalFormatting>
  <conditionalFormatting sqref="V51:AA51">
    <cfRule type="cellIs" dxfId="1584" priority="323" stopIfTrue="1" operator="equal">
      <formula>"-"</formula>
    </cfRule>
    <cfRule type="containsText" dxfId="1583" priority="324" stopIfTrue="1" operator="containsText" text="leer">
      <formula>NOT(ISERROR(SEARCH("leer",V51)))</formula>
    </cfRule>
  </conditionalFormatting>
  <conditionalFormatting sqref="V51:AA51">
    <cfRule type="cellIs" dxfId="1582" priority="322" stopIfTrue="1" operator="equal">
      <formula>"-"</formula>
    </cfRule>
  </conditionalFormatting>
  <conditionalFormatting sqref="V51:AA51">
    <cfRule type="cellIs" dxfId="1581" priority="320" stopIfTrue="1" operator="equal">
      <formula>"-"</formula>
    </cfRule>
    <cfRule type="containsText" dxfId="1580" priority="321" stopIfTrue="1" operator="containsText" text="leer">
      <formula>NOT(ISERROR(SEARCH("leer",V51)))</formula>
    </cfRule>
  </conditionalFormatting>
  <conditionalFormatting sqref="V51:AA51">
    <cfRule type="cellIs" dxfId="1579" priority="319" stopIfTrue="1" operator="equal">
      <formula>"-"</formula>
    </cfRule>
  </conditionalFormatting>
  <conditionalFormatting sqref="AD51:AL51">
    <cfRule type="cellIs" dxfId="1578" priority="317" stopIfTrue="1" operator="equal">
      <formula>"-"</formula>
    </cfRule>
    <cfRule type="containsText" dxfId="1577" priority="318" stopIfTrue="1" operator="containsText" text="leer">
      <formula>NOT(ISERROR(SEARCH("leer",AD51)))</formula>
    </cfRule>
  </conditionalFormatting>
  <conditionalFormatting sqref="AD51:AL51">
    <cfRule type="cellIs" dxfId="1576" priority="316" stopIfTrue="1" operator="equal">
      <formula>"-"</formula>
    </cfRule>
  </conditionalFormatting>
  <conditionalFormatting sqref="AD51:AL51">
    <cfRule type="cellIs" dxfId="1575" priority="314" stopIfTrue="1" operator="equal">
      <formula>"-"</formula>
    </cfRule>
    <cfRule type="containsText" dxfId="1574" priority="315" stopIfTrue="1" operator="containsText" text="leer">
      <formula>NOT(ISERROR(SEARCH("leer",AD51)))</formula>
    </cfRule>
  </conditionalFormatting>
  <conditionalFormatting sqref="AD51:AL51">
    <cfRule type="cellIs" dxfId="1573" priority="313" stopIfTrue="1" operator="equal">
      <formula>"-"</formula>
    </cfRule>
  </conditionalFormatting>
  <conditionalFormatting sqref="G51:J51">
    <cfRule type="cellIs" dxfId="1572" priority="311" stopIfTrue="1" operator="equal">
      <formula>"-"</formula>
    </cfRule>
    <cfRule type="containsText" dxfId="1571" priority="312" stopIfTrue="1" operator="containsText" text="leer">
      <formula>NOT(ISERROR(SEARCH("leer",G51)))</formula>
    </cfRule>
  </conditionalFormatting>
  <conditionalFormatting sqref="G51:J51">
    <cfRule type="cellIs" dxfId="1570" priority="310" stopIfTrue="1" operator="equal">
      <formula>"-"</formula>
    </cfRule>
  </conditionalFormatting>
  <conditionalFormatting sqref="G51:J51">
    <cfRule type="cellIs" dxfId="1569" priority="308" stopIfTrue="1" operator="equal">
      <formula>"-"</formula>
    </cfRule>
    <cfRule type="containsText" dxfId="1568" priority="309" stopIfTrue="1" operator="containsText" text="leer">
      <formula>NOT(ISERROR(SEARCH("leer",G51)))</formula>
    </cfRule>
  </conditionalFormatting>
  <conditionalFormatting sqref="G51:J51">
    <cfRule type="cellIs" dxfId="1567" priority="307" stopIfTrue="1" operator="equal">
      <formula>"-"</formula>
    </cfRule>
  </conditionalFormatting>
  <conditionalFormatting sqref="M51:N51 P51:S51">
    <cfRule type="cellIs" dxfId="1566" priority="305" stopIfTrue="1" operator="equal">
      <formula>"-"</formula>
    </cfRule>
    <cfRule type="containsText" dxfId="1565" priority="306" stopIfTrue="1" operator="containsText" text="leer">
      <formula>NOT(ISERROR(SEARCH("leer",M51)))</formula>
    </cfRule>
  </conditionalFormatting>
  <conditionalFormatting sqref="M51:N51 P51:S51">
    <cfRule type="cellIs" dxfId="1564" priority="304" stopIfTrue="1" operator="equal">
      <formula>"-"</formula>
    </cfRule>
  </conditionalFormatting>
  <conditionalFormatting sqref="M51:N51 P51:S51">
    <cfRule type="cellIs" dxfId="1563" priority="302" stopIfTrue="1" operator="equal">
      <formula>"-"</formula>
    </cfRule>
    <cfRule type="containsText" dxfId="1562" priority="303" stopIfTrue="1" operator="containsText" text="leer">
      <formula>NOT(ISERROR(SEARCH("leer",M51)))</formula>
    </cfRule>
  </conditionalFormatting>
  <conditionalFormatting sqref="M51:N51 P51:S51">
    <cfRule type="cellIs" dxfId="1561" priority="301" stopIfTrue="1" operator="equal">
      <formula>"-"</formula>
    </cfRule>
  </conditionalFormatting>
  <conditionalFormatting sqref="V51:AA51">
    <cfRule type="cellIs" dxfId="1560" priority="299" stopIfTrue="1" operator="equal">
      <formula>"-"</formula>
    </cfRule>
    <cfRule type="containsText" dxfId="1559" priority="300" stopIfTrue="1" operator="containsText" text="leer">
      <formula>NOT(ISERROR(SEARCH("leer",V51)))</formula>
    </cfRule>
  </conditionalFormatting>
  <conditionalFormatting sqref="V51:AA51">
    <cfRule type="cellIs" dxfId="1558" priority="298" stopIfTrue="1" operator="equal">
      <formula>"-"</formula>
    </cfRule>
  </conditionalFormatting>
  <conditionalFormatting sqref="V51:AA51">
    <cfRule type="cellIs" dxfId="1557" priority="296" stopIfTrue="1" operator="equal">
      <formula>"-"</formula>
    </cfRule>
    <cfRule type="containsText" dxfId="1556" priority="297" stopIfTrue="1" operator="containsText" text="leer">
      <formula>NOT(ISERROR(SEARCH("leer",V51)))</formula>
    </cfRule>
  </conditionalFormatting>
  <conditionalFormatting sqref="V51:AA51">
    <cfRule type="cellIs" dxfId="1555" priority="295" stopIfTrue="1" operator="equal">
      <formula>"-"</formula>
    </cfRule>
  </conditionalFormatting>
  <conditionalFormatting sqref="AD51:AL51">
    <cfRule type="cellIs" dxfId="1554" priority="293" stopIfTrue="1" operator="equal">
      <formula>"-"</formula>
    </cfRule>
    <cfRule type="containsText" dxfId="1553" priority="294" stopIfTrue="1" operator="containsText" text="leer">
      <formula>NOT(ISERROR(SEARCH("leer",AD51)))</formula>
    </cfRule>
  </conditionalFormatting>
  <conditionalFormatting sqref="AD51:AL51">
    <cfRule type="cellIs" dxfId="1552" priority="292" stopIfTrue="1" operator="equal">
      <formula>"-"</formula>
    </cfRule>
  </conditionalFormatting>
  <conditionalFormatting sqref="AD51:AL51">
    <cfRule type="cellIs" dxfId="1551" priority="290" stopIfTrue="1" operator="equal">
      <formula>"-"</formula>
    </cfRule>
    <cfRule type="containsText" dxfId="1550" priority="291" stopIfTrue="1" operator="containsText" text="leer">
      <formula>NOT(ISERROR(SEARCH("leer",AD51)))</formula>
    </cfRule>
  </conditionalFormatting>
  <conditionalFormatting sqref="AD51:AL51">
    <cfRule type="cellIs" dxfId="1549" priority="289" stopIfTrue="1" operator="equal">
      <formula>"-"</formula>
    </cfRule>
  </conditionalFormatting>
  <conditionalFormatting sqref="AD51:AL51">
    <cfRule type="cellIs" dxfId="1548" priority="287" stopIfTrue="1" operator="equal">
      <formula>"-"</formula>
    </cfRule>
    <cfRule type="containsText" dxfId="1547" priority="288" stopIfTrue="1" operator="containsText" text="leer">
      <formula>NOT(ISERROR(SEARCH("leer",AD51)))</formula>
    </cfRule>
  </conditionalFormatting>
  <conditionalFormatting sqref="AD51:AL51">
    <cfRule type="cellIs" dxfId="1546" priority="286" stopIfTrue="1" operator="equal">
      <formula>"-"</formula>
    </cfRule>
  </conditionalFormatting>
  <conditionalFormatting sqref="AD51:AL51">
    <cfRule type="cellIs" dxfId="1545" priority="284" stopIfTrue="1" operator="equal">
      <formula>"-"</formula>
    </cfRule>
    <cfRule type="containsText" dxfId="1544" priority="285" stopIfTrue="1" operator="containsText" text="leer">
      <formula>NOT(ISERROR(SEARCH("leer",AD51)))</formula>
    </cfRule>
  </conditionalFormatting>
  <conditionalFormatting sqref="AD51:AL51">
    <cfRule type="cellIs" dxfId="1543" priority="283" stopIfTrue="1" operator="equal">
      <formula>"-"</formula>
    </cfRule>
  </conditionalFormatting>
  <conditionalFormatting sqref="H28:H33">
    <cfRule type="cellIs" dxfId="1542" priority="1" stopIfTrue="1" operator="equal">
      <formula>"-"</formula>
    </cfRule>
  </conditionalFormatting>
  <conditionalFormatting sqref="K5:K33">
    <cfRule type="cellIs" dxfId="1541" priority="141" operator="equal">
      <formula>"-"</formula>
    </cfRule>
  </conditionalFormatting>
  <conditionalFormatting sqref="J5:J8 J11:J17 J20:J36">
    <cfRule type="cellIs" dxfId="1540" priority="139" stopIfTrue="1" operator="equal">
      <formula>"-"</formula>
    </cfRule>
    <cfRule type="containsText" dxfId="1539" priority="140" stopIfTrue="1" operator="containsText" text="leer">
      <formula>NOT(ISERROR(SEARCH("leer",J5)))</formula>
    </cfRule>
  </conditionalFormatting>
  <conditionalFormatting sqref="I5:I8 I11:I17 I20 I26:I33">
    <cfRule type="cellIs" dxfId="1538" priority="137" stopIfTrue="1" operator="equal">
      <formula>"-"</formula>
    </cfRule>
    <cfRule type="containsText" dxfId="1537" priority="138" stopIfTrue="1" operator="containsText" text="leer">
      <formula>NOT(ISERROR(SEARCH("leer",I5)))</formula>
    </cfRule>
  </conditionalFormatting>
  <conditionalFormatting sqref="I5:I8">
    <cfRule type="cellIs" dxfId="1536" priority="135" stopIfTrue="1" operator="equal">
      <formula>"-"</formula>
    </cfRule>
    <cfRule type="containsText" dxfId="1535" priority="136" stopIfTrue="1" operator="containsText" text="leer">
      <formula>NOT(ISERROR(SEARCH("leer",I5)))</formula>
    </cfRule>
  </conditionalFormatting>
  <conditionalFormatting sqref="I5:I8">
    <cfRule type="cellIs" dxfId="1534" priority="133" stopIfTrue="1" operator="equal">
      <formula>"-"</formula>
    </cfRule>
    <cfRule type="containsText" dxfId="1533" priority="134" stopIfTrue="1" operator="containsText" text="leer">
      <formula>NOT(ISERROR(SEARCH("leer",I5)))</formula>
    </cfRule>
  </conditionalFormatting>
  <conditionalFormatting sqref="I5:I8">
    <cfRule type="cellIs" dxfId="1532" priority="131" stopIfTrue="1" operator="equal">
      <formula>"-"</formula>
    </cfRule>
    <cfRule type="containsText" dxfId="1531" priority="132" stopIfTrue="1" operator="containsText" text="leer">
      <formula>NOT(ISERROR(SEARCH("leer",I5)))</formula>
    </cfRule>
  </conditionalFormatting>
  <conditionalFormatting sqref="I5:I8">
    <cfRule type="cellIs" dxfId="1530" priority="129" stopIfTrue="1" operator="equal">
      <formula>"-"</formula>
    </cfRule>
    <cfRule type="containsText" dxfId="1529" priority="130" stopIfTrue="1" operator="containsText" text="leer">
      <formula>NOT(ISERROR(SEARCH("leer",I5)))</formula>
    </cfRule>
  </conditionalFormatting>
  <conditionalFormatting sqref="I5:I8">
    <cfRule type="cellIs" dxfId="1528" priority="127" stopIfTrue="1" operator="equal">
      <formula>"-"</formula>
    </cfRule>
    <cfRule type="containsText" dxfId="1527" priority="128" stopIfTrue="1" operator="containsText" text="leer">
      <formula>NOT(ISERROR(SEARCH("leer",I5)))</formula>
    </cfRule>
  </conditionalFormatting>
  <conditionalFormatting sqref="I11:I17">
    <cfRule type="cellIs" dxfId="1526" priority="125" stopIfTrue="1" operator="equal">
      <formula>"-"</formula>
    </cfRule>
    <cfRule type="containsText" dxfId="1525" priority="126" stopIfTrue="1" operator="containsText" text="leer">
      <formula>NOT(ISERROR(SEARCH("leer",I11)))</formula>
    </cfRule>
  </conditionalFormatting>
  <conditionalFormatting sqref="I11:I17">
    <cfRule type="cellIs" dxfId="1524" priority="123" stopIfTrue="1" operator="equal">
      <formula>"-"</formula>
    </cfRule>
    <cfRule type="containsText" dxfId="1523" priority="124" stopIfTrue="1" operator="containsText" text="leer">
      <formula>NOT(ISERROR(SEARCH("leer",I11)))</formula>
    </cfRule>
  </conditionalFormatting>
  <conditionalFormatting sqref="I11:I17">
    <cfRule type="cellIs" dxfId="1522" priority="121" stopIfTrue="1" operator="equal">
      <formula>"-"</formula>
    </cfRule>
    <cfRule type="containsText" dxfId="1521" priority="122" stopIfTrue="1" operator="containsText" text="leer">
      <formula>NOT(ISERROR(SEARCH("leer",I11)))</formula>
    </cfRule>
  </conditionalFormatting>
  <conditionalFormatting sqref="I11:I17">
    <cfRule type="cellIs" dxfId="1520" priority="119" stopIfTrue="1" operator="equal">
      <formula>"-"</formula>
    </cfRule>
    <cfRule type="containsText" dxfId="1519" priority="120" stopIfTrue="1" operator="containsText" text="leer">
      <formula>NOT(ISERROR(SEARCH("leer",I11)))</formula>
    </cfRule>
  </conditionalFormatting>
  <conditionalFormatting sqref="I11:I17">
    <cfRule type="cellIs" dxfId="1518" priority="117" stopIfTrue="1" operator="equal">
      <formula>"-"</formula>
    </cfRule>
    <cfRule type="containsText" dxfId="1517" priority="118" stopIfTrue="1" operator="containsText" text="leer">
      <formula>NOT(ISERROR(SEARCH("leer",I11)))</formula>
    </cfRule>
  </conditionalFormatting>
  <conditionalFormatting sqref="I20">
    <cfRule type="cellIs" dxfId="1516" priority="115" stopIfTrue="1" operator="equal">
      <formula>"-"</formula>
    </cfRule>
    <cfRule type="containsText" dxfId="1515" priority="116" stopIfTrue="1" operator="containsText" text="leer">
      <formula>NOT(ISERROR(SEARCH("leer",I20)))</formula>
    </cfRule>
  </conditionalFormatting>
  <conditionalFormatting sqref="I20">
    <cfRule type="cellIs" dxfId="1514" priority="113" stopIfTrue="1" operator="equal">
      <formula>"-"</formula>
    </cfRule>
    <cfRule type="containsText" dxfId="1513" priority="114" stopIfTrue="1" operator="containsText" text="leer">
      <formula>NOT(ISERROR(SEARCH("leer",I20)))</formula>
    </cfRule>
  </conditionalFormatting>
  <conditionalFormatting sqref="I20">
    <cfRule type="cellIs" dxfId="1512" priority="111" stopIfTrue="1" operator="equal">
      <formula>"-"</formula>
    </cfRule>
    <cfRule type="containsText" dxfId="1511" priority="112" stopIfTrue="1" operator="containsText" text="leer">
      <formula>NOT(ISERROR(SEARCH("leer",I20)))</formula>
    </cfRule>
  </conditionalFormatting>
  <conditionalFormatting sqref="I20">
    <cfRule type="cellIs" dxfId="1510" priority="109" stopIfTrue="1" operator="equal">
      <formula>"-"</formula>
    </cfRule>
    <cfRule type="containsText" dxfId="1509" priority="110" stopIfTrue="1" operator="containsText" text="leer">
      <formula>NOT(ISERROR(SEARCH("leer",I20)))</formula>
    </cfRule>
  </conditionalFormatting>
  <conditionalFormatting sqref="I20">
    <cfRule type="cellIs" dxfId="1508" priority="107" stopIfTrue="1" operator="equal">
      <formula>"-"</formula>
    </cfRule>
    <cfRule type="containsText" dxfId="1507" priority="108" stopIfTrue="1" operator="containsText" text="leer">
      <formula>NOT(ISERROR(SEARCH("leer",I20)))</formula>
    </cfRule>
  </conditionalFormatting>
  <conditionalFormatting sqref="I28:I33">
    <cfRule type="cellIs" dxfId="1506" priority="105" stopIfTrue="1" operator="equal">
      <formula>"-"</formula>
    </cfRule>
    <cfRule type="containsText" dxfId="1505" priority="106" stopIfTrue="1" operator="containsText" text="leer">
      <formula>NOT(ISERROR(SEARCH("leer",I28)))</formula>
    </cfRule>
  </conditionalFormatting>
  <conditionalFormatting sqref="I28:I33">
    <cfRule type="cellIs" dxfId="1504" priority="103" stopIfTrue="1" operator="equal">
      <formula>"-"</formula>
    </cfRule>
    <cfRule type="containsText" dxfId="1503" priority="104" stopIfTrue="1" operator="containsText" text="leer">
      <formula>NOT(ISERROR(SEARCH("leer",I28)))</formula>
    </cfRule>
  </conditionalFormatting>
  <conditionalFormatting sqref="I28:I33">
    <cfRule type="cellIs" dxfId="1502" priority="101" stopIfTrue="1" operator="equal">
      <formula>"-"</formula>
    </cfRule>
    <cfRule type="containsText" dxfId="1501" priority="102" stopIfTrue="1" operator="containsText" text="leer">
      <formula>NOT(ISERROR(SEARCH("leer",I28)))</formula>
    </cfRule>
  </conditionalFormatting>
  <conditionalFormatting sqref="I28:I33">
    <cfRule type="cellIs" dxfId="1500" priority="99" stopIfTrue="1" operator="equal">
      <formula>"-"</formula>
    </cfRule>
    <cfRule type="containsText" dxfId="1499" priority="100" stopIfTrue="1" operator="containsText" text="leer">
      <formula>NOT(ISERROR(SEARCH("leer",I28)))</formula>
    </cfRule>
  </conditionalFormatting>
  <conditionalFormatting sqref="I28:I33">
    <cfRule type="cellIs" dxfId="1498" priority="97" stopIfTrue="1" operator="equal">
      <formula>"-"</formula>
    </cfRule>
    <cfRule type="containsText" dxfId="1497" priority="98" stopIfTrue="1" operator="containsText" text="leer">
      <formula>NOT(ISERROR(SEARCH("leer",I28)))</formula>
    </cfRule>
  </conditionalFormatting>
  <conditionalFormatting sqref="I5:I8 I11:I17 I20 I26:I33">
    <cfRule type="cellIs" dxfId="1496" priority="95" stopIfTrue="1" operator="equal">
      <formula>"-"</formula>
    </cfRule>
    <cfRule type="containsText" dxfId="1495" priority="96" stopIfTrue="1" operator="containsText" text="leer">
      <formula>NOT(ISERROR(SEARCH("leer",I5)))</formula>
    </cfRule>
  </conditionalFormatting>
  <conditionalFormatting sqref="I5:I8">
    <cfRule type="cellIs" dxfId="1494" priority="93" stopIfTrue="1" operator="equal">
      <formula>"-"</formula>
    </cfRule>
    <cfRule type="containsText" dxfId="1493" priority="94" stopIfTrue="1" operator="containsText" text="leer">
      <formula>NOT(ISERROR(SEARCH("leer",I5)))</formula>
    </cfRule>
  </conditionalFormatting>
  <conditionalFormatting sqref="I5:I8">
    <cfRule type="cellIs" dxfId="1492" priority="91" stopIfTrue="1" operator="equal">
      <formula>"-"</formula>
    </cfRule>
    <cfRule type="containsText" dxfId="1491" priority="92" stopIfTrue="1" operator="containsText" text="leer">
      <formula>NOT(ISERROR(SEARCH("leer",I5)))</formula>
    </cfRule>
  </conditionalFormatting>
  <conditionalFormatting sqref="I5:I8">
    <cfRule type="cellIs" dxfId="1490" priority="89" stopIfTrue="1" operator="equal">
      <formula>"-"</formula>
    </cfRule>
    <cfRule type="containsText" dxfId="1489" priority="90" stopIfTrue="1" operator="containsText" text="leer">
      <formula>NOT(ISERROR(SEARCH("leer",I5)))</formula>
    </cfRule>
  </conditionalFormatting>
  <conditionalFormatting sqref="I5:I8">
    <cfRule type="cellIs" dxfId="1488" priority="87" stopIfTrue="1" operator="equal">
      <formula>"-"</formula>
    </cfRule>
    <cfRule type="containsText" dxfId="1487" priority="88" stopIfTrue="1" operator="containsText" text="leer">
      <formula>NOT(ISERROR(SEARCH("leer",I5)))</formula>
    </cfRule>
  </conditionalFormatting>
  <conditionalFormatting sqref="I5:I8">
    <cfRule type="cellIs" dxfId="1486" priority="85" stopIfTrue="1" operator="equal">
      <formula>"-"</formula>
    </cfRule>
    <cfRule type="containsText" dxfId="1485" priority="86" stopIfTrue="1" operator="containsText" text="leer">
      <formula>NOT(ISERROR(SEARCH("leer",I5)))</formula>
    </cfRule>
  </conditionalFormatting>
  <conditionalFormatting sqref="I11:I17">
    <cfRule type="cellIs" dxfId="1484" priority="83" stopIfTrue="1" operator="equal">
      <formula>"-"</formula>
    </cfRule>
    <cfRule type="containsText" dxfId="1483" priority="84" stopIfTrue="1" operator="containsText" text="leer">
      <formula>NOT(ISERROR(SEARCH("leer",I11)))</formula>
    </cfRule>
  </conditionalFormatting>
  <conditionalFormatting sqref="I11:I17">
    <cfRule type="cellIs" dxfId="1482" priority="81" stopIfTrue="1" operator="equal">
      <formula>"-"</formula>
    </cfRule>
    <cfRule type="containsText" dxfId="1481" priority="82" stopIfTrue="1" operator="containsText" text="leer">
      <formula>NOT(ISERROR(SEARCH("leer",I11)))</formula>
    </cfRule>
  </conditionalFormatting>
  <conditionalFormatting sqref="I11:I17">
    <cfRule type="cellIs" dxfId="1480" priority="79" stopIfTrue="1" operator="equal">
      <formula>"-"</formula>
    </cfRule>
    <cfRule type="containsText" dxfId="1479" priority="80" stopIfTrue="1" operator="containsText" text="leer">
      <formula>NOT(ISERROR(SEARCH("leer",I11)))</formula>
    </cfRule>
  </conditionalFormatting>
  <conditionalFormatting sqref="I11:I17">
    <cfRule type="cellIs" dxfId="1478" priority="77" stopIfTrue="1" operator="equal">
      <formula>"-"</formula>
    </cfRule>
    <cfRule type="containsText" dxfId="1477" priority="78" stopIfTrue="1" operator="containsText" text="leer">
      <formula>NOT(ISERROR(SEARCH("leer",I11)))</formula>
    </cfRule>
  </conditionalFormatting>
  <conditionalFormatting sqref="I11:I17">
    <cfRule type="cellIs" dxfId="1476" priority="75" stopIfTrue="1" operator="equal">
      <formula>"-"</formula>
    </cfRule>
    <cfRule type="containsText" dxfId="1475" priority="76" stopIfTrue="1" operator="containsText" text="leer">
      <formula>NOT(ISERROR(SEARCH("leer",I11)))</formula>
    </cfRule>
  </conditionalFormatting>
  <conditionalFormatting sqref="I20">
    <cfRule type="cellIs" dxfId="1474" priority="73" stopIfTrue="1" operator="equal">
      <formula>"-"</formula>
    </cfRule>
    <cfRule type="containsText" dxfId="1473" priority="74" stopIfTrue="1" operator="containsText" text="leer">
      <formula>NOT(ISERROR(SEARCH("leer",I20)))</formula>
    </cfRule>
  </conditionalFormatting>
  <conditionalFormatting sqref="I20">
    <cfRule type="cellIs" dxfId="1472" priority="71" stopIfTrue="1" operator="equal">
      <formula>"-"</formula>
    </cfRule>
    <cfRule type="containsText" dxfId="1471" priority="72" stopIfTrue="1" operator="containsText" text="leer">
      <formula>NOT(ISERROR(SEARCH("leer",I20)))</formula>
    </cfRule>
  </conditionalFormatting>
  <conditionalFormatting sqref="I20">
    <cfRule type="cellIs" dxfId="1470" priority="69" stopIfTrue="1" operator="equal">
      <formula>"-"</formula>
    </cfRule>
    <cfRule type="containsText" dxfId="1469" priority="70" stopIfTrue="1" operator="containsText" text="leer">
      <formula>NOT(ISERROR(SEARCH("leer",I20)))</formula>
    </cfRule>
  </conditionalFormatting>
  <conditionalFormatting sqref="I20">
    <cfRule type="cellIs" dxfId="1468" priority="67" stopIfTrue="1" operator="equal">
      <formula>"-"</formula>
    </cfRule>
    <cfRule type="containsText" dxfId="1467" priority="68" stopIfTrue="1" operator="containsText" text="leer">
      <formula>NOT(ISERROR(SEARCH("leer",I20)))</formula>
    </cfRule>
  </conditionalFormatting>
  <conditionalFormatting sqref="I20">
    <cfRule type="cellIs" dxfId="1466" priority="65" stopIfTrue="1" operator="equal">
      <formula>"-"</formula>
    </cfRule>
    <cfRule type="containsText" dxfId="1465" priority="66" stopIfTrue="1" operator="containsText" text="leer">
      <formula>NOT(ISERROR(SEARCH("leer",I20)))</formula>
    </cfRule>
  </conditionalFormatting>
  <conditionalFormatting sqref="I28:I33">
    <cfRule type="cellIs" dxfId="1464" priority="63" stopIfTrue="1" operator="equal">
      <formula>"-"</formula>
    </cfRule>
    <cfRule type="containsText" dxfId="1463" priority="64" stopIfTrue="1" operator="containsText" text="leer">
      <formula>NOT(ISERROR(SEARCH("leer",I28)))</formula>
    </cfRule>
  </conditionalFormatting>
  <conditionalFormatting sqref="I28:I33">
    <cfRule type="cellIs" dxfId="1462" priority="61" stopIfTrue="1" operator="equal">
      <formula>"-"</formula>
    </cfRule>
    <cfRule type="containsText" dxfId="1461" priority="62" stopIfTrue="1" operator="containsText" text="leer">
      <formula>NOT(ISERROR(SEARCH("leer",I28)))</formula>
    </cfRule>
  </conditionalFormatting>
  <conditionalFormatting sqref="I28:I33">
    <cfRule type="cellIs" dxfId="1460" priority="59" stopIfTrue="1" operator="equal">
      <formula>"-"</formula>
    </cfRule>
    <cfRule type="containsText" dxfId="1459" priority="60" stopIfTrue="1" operator="containsText" text="leer">
      <formula>NOT(ISERROR(SEARCH("leer",I28)))</formula>
    </cfRule>
  </conditionalFormatting>
  <conditionalFormatting sqref="I28:I33">
    <cfRule type="cellIs" dxfId="1458" priority="57" stopIfTrue="1" operator="equal">
      <formula>"-"</formula>
    </cfRule>
    <cfRule type="containsText" dxfId="1457" priority="58" stopIfTrue="1" operator="containsText" text="leer">
      <formula>NOT(ISERROR(SEARCH("leer",I28)))</formula>
    </cfRule>
  </conditionalFormatting>
  <conditionalFormatting sqref="I28:I33">
    <cfRule type="cellIs" dxfId="1456" priority="55" stopIfTrue="1" operator="equal">
      <formula>"-"</formula>
    </cfRule>
    <cfRule type="containsText" dxfId="1455" priority="56" stopIfTrue="1" operator="containsText" text="leer">
      <formula>NOT(ISERROR(SEARCH("leer",I28)))</formula>
    </cfRule>
  </conditionalFormatting>
  <conditionalFormatting sqref="H5:H8">
    <cfRule type="cellIs" dxfId="1454" priority="53" stopIfTrue="1" operator="equal">
      <formula>"-"</formula>
    </cfRule>
    <cfRule type="containsText" dxfId="1453" priority="54" stopIfTrue="1" operator="containsText" text="leer">
      <formula>NOT(ISERROR(SEARCH("leer",H5)))</formula>
    </cfRule>
  </conditionalFormatting>
  <conditionalFormatting sqref="H5:H8">
    <cfRule type="cellIs" dxfId="1452" priority="52" stopIfTrue="1" operator="equal">
      <formula>"-"</formula>
    </cfRule>
  </conditionalFormatting>
  <conditionalFormatting sqref="H5:H8">
    <cfRule type="cellIs" dxfId="1451" priority="50" stopIfTrue="1" operator="equal">
      <formula>"-"</formula>
    </cfRule>
    <cfRule type="containsText" dxfId="1450" priority="51" stopIfTrue="1" operator="containsText" text="leer">
      <formula>NOT(ISERROR(SEARCH("leer",H5)))</formula>
    </cfRule>
  </conditionalFormatting>
  <conditionalFormatting sqref="H5:H8">
    <cfRule type="cellIs" dxfId="1449" priority="49" stopIfTrue="1" operator="equal">
      <formula>"-"</formula>
    </cfRule>
  </conditionalFormatting>
  <conditionalFormatting sqref="H11:H12 H15:H17">
    <cfRule type="cellIs" dxfId="1448" priority="47" stopIfTrue="1" operator="equal">
      <formula>"-"</formula>
    </cfRule>
    <cfRule type="containsText" dxfId="1447" priority="48" stopIfTrue="1" operator="containsText" text="leer">
      <formula>NOT(ISERROR(SEARCH("leer",H11)))</formula>
    </cfRule>
  </conditionalFormatting>
  <conditionalFormatting sqref="H11:H12 H15:H17">
    <cfRule type="cellIs" dxfId="1446" priority="46" stopIfTrue="1" operator="equal">
      <formula>"-"</formula>
    </cfRule>
  </conditionalFormatting>
  <conditionalFormatting sqref="H11:H12 H15:H17">
    <cfRule type="cellIs" dxfId="1445" priority="44" stopIfTrue="1" operator="equal">
      <formula>"-"</formula>
    </cfRule>
    <cfRule type="containsText" dxfId="1444" priority="45" stopIfTrue="1" operator="containsText" text="leer">
      <formula>NOT(ISERROR(SEARCH("leer",H11)))</formula>
    </cfRule>
  </conditionalFormatting>
  <conditionalFormatting sqref="H11:H12 H15:H17">
    <cfRule type="cellIs" dxfId="1443" priority="43" stopIfTrue="1" operator="equal">
      <formula>"-"</formula>
    </cfRule>
  </conditionalFormatting>
  <conditionalFormatting sqref="H20">
    <cfRule type="cellIs" dxfId="1442" priority="41" stopIfTrue="1" operator="equal">
      <formula>"-"</formula>
    </cfRule>
    <cfRule type="containsText" dxfId="1441" priority="42" stopIfTrue="1" operator="containsText" text="leer">
      <formula>NOT(ISERROR(SEARCH("leer",H20)))</formula>
    </cfRule>
  </conditionalFormatting>
  <conditionalFormatting sqref="H20">
    <cfRule type="cellIs" dxfId="1440" priority="40" stopIfTrue="1" operator="equal">
      <formula>"-"</formula>
    </cfRule>
  </conditionalFormatting>
  <conditionalFormatting sqref="H20">
    <cfRule type="cellIs" dxfId="1439" priority="38" stopIfTrue="1" operator="equal">
      <formula>"-"</formula>
    </cfRule>
    <cfRule type="containsText" dxfId="1438" priority="39" stopIfTrue="1" operator="containsText" text="leer">
      <formula>NOT(ISERROR(SEARCH("leer",H20)))</formula>
    </cfRule>
  </conditionalFormatting>
  <conditionalFormatting sqref="H20">
    <cfRule type="cellIs" dxfId="1437" priority="37" stopIfTrue="1" operator="equal">
      <formula>"-"</formula>
    </cfRule>
  </conditionalFormatting>
  <conditionalFormatting sqref="H28:H33">
    <cfRule type="cellIs" dxfId="1436" priority="35" stopIfTrue="1" operator="equal">
      <formula>"-"</formula>
    </cfRule>
    <cfRule type="containsText" dxfId="1435" priority="36" stopIfTrue="1" operator="containsText" text="leer">
      <formula>NOT(ISERROR(SEARCH("leer",H28)))</formula>
    </cfRule>
  </conditionalFormatting>
  <conditionalFormatting sqref="H28:H33">
    <cfRule type="cellIs" dxfId="1434" priority="34" stopIfTrue="1" operator="equal">
      <formula>"-"</formula>
    </cfRule>
  </conditionalFormatting>
  <conditionalFormatting sqref="H28:H33">
    <cfRule type="cellIs" dxfId="1433" priority="32" stopIfTrue="1" operator="equal">
      <formula>"-"</formula>
    </cfRule>
    <cfRule type="containsText" dxfId="1432" priority="33" stopIfTrue="1" operator="containsText" text="leer">
      <formula>NOT(ISERROR(SEARCH("leer",H28)))</formula>
    </cfRule>
  </conditionalFormatting>
  <conditionalFormatting sqref="H28:H33">
    <cfRule type="cellIs" dxfId="1431" priority="31" stopIfTrue="1" operator="equal">
      <formula>"-"</formula>
    </cfRule>
  </conditionalFormatting>
  <conditionalFormatting sqref="H5:H8">
    <cfRule type="cellIs" dxfId="1430" priority="29" stopIfTrue="1" operator="equal">
      <formula>"-"</formula>
    </cfRule>
    <cfRule type="containsText" dxfId="1429" priority="30" stopIfTrue="1" operator="containsText" text="leer">
      <formula>NOT(ISERROR(SEARCH("leer",H5)))</formula>
    </cfRule>
  </conditionalFormatting>
  <conditionalFormatting sqref="H5:H8">
    <cfRule type="cellIs" dxfId="1428" priority="28" stopIfTrue="1" operator="equal">
      <formula>"-"</formula>
    </cfRule>
  </conditionalFormatting>
  <conditionalFormatting sqref="H5:H8">
    <cfRule type="cellIs" dxfId="1427" priority="26" stopIfTrue="1" operator="equal">
      <formula>"-"</formula>
    </cfRule>
    <cfRule type="containsText" dxfId="1426" priority="27" stopIfTrue="1" operator="containsText" text="leer">
      <formula>NOT(ISERROR(SEARCH("leer",H5)))</formula>
    </cfRule>
  </conditionalFormatting>
  <conditionalFormatting sqref="H5:H8">
    <cfRule type="cellIs" dxfId="1425" priority="25" stopIfTrue="1" operator="equal">
      <formula>"-"</formula>
    </cfRule>
  </conditionalFormatting>
  <conditionalFormatting sqref="H11:H12 H15:H17">
    <cfRule type="cellIs" dxfId="1424" priority="23" stopIfTrue="1" operator="equal">
      <formula>"-"</formula>
    </cfRule>
    <cfRule type="containsText" dxfId="1423" priority="24" stopIfTrue="1" operator="containsText" text="leer">
      <formula>NOT(ISERROR(SEARCH("leer",H11)))</formula>
    </cfRule>
  </conditionalFormatting>
  <conditionalFormatting sqref="H11:H12 H15:H17">
    <cfRule type="cellIs" dxfId="1422" priority="22" stopIfTrue="1" operator="equal">
      <formula>"-"</formula>
    </cfRule>
  </conditionalFormatting>
  <conditionalFormatting sqref="H11:H12 H15:H17">
    <cfRule type="cellIs" dxfId="1421" priority="20" stopIfTrue="1" operator="equal">
      <formula>"-"</formula>
    </cfRule>
    <cfRule type="containsText" dxfId="1420" priority="21" stopIfTrue="1" operator="containsText" text="leer">
      <formula>NOT(ISERROR(SEARCH("leer",H11)))</formula>
    </cfRule>
  </conditionalFormatting>
  <conditionalFormatting sqref="H11:H12 H15:H17">
    <cfRule type="cellIs" dxfId="1419" priority="19" stopIfTrue="1" operator="equal">
      <formula>"-"</formula>
    </cfRule>
  </conditionalFormatting>
  <conditionalFormatting sqref="H20">
    <cfRule type="cellIs" dxfId="1418" priority="17" stopIfTrue="1" operator="equal">
      <formula>"-"</formula>
    </cfRule>
    <cfRule type="containsText" dxfId="1417" priority="18" stopIfTrue="1" operator="containsText" text="leer">
      <formula>NOT(ISERROR(SEARCH("leer",H20)))</formula>
    </cfRule>
  </conditionalFormatting>
  <conditionalFormatting sqref="H20">
    <cfRule type="cellIs" dxfId="1416" priority="16" stopIfTrue="1" operator="equal">
      <formula>"-"</formula>
    </cfRule>
  </conditionalFormatting>
  <conditionalFormatting sqref="H20">
    <cfRule type="cellIs" dxfId="1415" priority="14" stopIfTrue="1" operator="equal">
      <formula>"-"</formula>
    </cfRule>
    <cfRule type="containsText" dxfId="1414" priority="15" stopIfTrue="1" operator="containsText" text="leer">
      <formula>NOT(ISERROR(SEARCH("leer",H20)))</formula>
    </cfRule>
  </conditionalFormatting>
  <conditionalFormatting sqref="H20">
    <cfRule type="cellIs" dxfId="1413" priority="13" stopIfTrue="1" operator="equal">
      <formula>"-"</formula>
    </cfRule>
  </conditionalFormatting>
  <conditionalFormatting sqref="H28:H33">
    <cfRule type="cellIs" dxfId="1412" priority="11" stopIfTrue="1" operator="equal">
      <formula>"-"</formula>
    </cfRule>
    <cfRule type="containsText" dxfId="1411" priority="12" stopIfTrue="1" operator="containsText" text="leer">
      <formula>NOT(ISERROR(SEARCH("leer",H28)))</formula>
    </cfRule>
  </conditionalFormatting>
  <conditionalFormatting sqref="H28:H33">
    <cfRule type="cellIs" dxfId="1410" priority="10" stopIfTrue="1" operator="equal">
      <formula>"-"</formula>
    </cfRule>
  </conditionalFormatting>
  <conditionalFormatting sqref="H28:H33">
    <cfRule type="cellIs" dxfId="1409" priority="8" stopIfTrue="1" operator="equal">
      <formula>"-"</formula>
    </cfRule>
    <cfRule type="containsText" dxfId="1408" priority="9" stopIfTrue="1" operator="containsText" text="leer">
      <formula>NOT(ISERROR(SEARCH("leer",H28)))</formula>
    </cfRule>
  </conditionalFormatting>
  <conditionalFormatting sqref="H28:H33">
    <cfRule type="cellIs" dxfId="1407" priority="7" stopIfTrue="1" operator="equal">
      <formula>"-"</formula>
    </cfRule>
  </conditionalFormatting>
  <conditionalFormatting sqref="H28:H33">
    <cfRule type="cellIs" dxfId="1406" priority="5" stopIfTrue="1" operator="equal">
      <formula>"-"</formula>
    </cfRule>
    <cfRule type="containsText" dxfId="1405" priority="6" stopIfTrue="1" operator="containsText" text="leer">
      <formula>NOT(ISERROR(SEARCH("leer",H28)))</formula>
    </cfRule>
  </conditionalFormatting>
  <conditionalFormatting sqref="H28:H33">
    <cfRule type="cellIs" dxfId="1404" priority="4" stopIfTrue="1" operator="equal">
      <formula>"-"</formula>
    </cfRule>
  </conditionalFormatting>
  <conditionalFormatting sqref="H28:H33">
    <cfRule type="cellIs" dxfId="1403" priority="2" stopIfTrue="1" operator="equal">
      <formula>"-"</formula>
    </cfRule>
    <cfRule type="containsText" dxfId="1402" priority="3" stopIfTrue="1" operator="containsText" text="leer">
      <formula>NOT(ISERROR(SEARCH("leer",H28)))</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ignoredErrors>
    <ignoredError sqref="C13:C14" twoDigitTextYear="1"/>
  </ignoredErrors>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227"/>
  <sheetViews>
    <sheetView showRuler="0" zoomScaleNormal="100" workbookViewId="0"/>
  </sheetViews>
  <sheetFormatPr baseColWidth="10" defaultColWidth="10.7109375" defaultRowHeight="12.75"/>
  <cols>
    <col min="1" max="1" width="31" style="5" bestFit="1" customWidth="1"/>
    <col min="2" max="2" width="10.28515625" style="5" bestFit="1" customWidth="1"/>
    <col min="3" max="3" width="8.85546875" style="8" bestFit="1" customWidth="1"/>
    <col min="4" max="5" width="12.28515625" style="8" customWidth="1"/>
    <col min="6" max="6" width="11.42578125" style="8" customWidth="1"/>
    <col min="7" max="7" width="12.28515625" style="8" customWidth="1"/>
    <col min="8" max="16" width="11.42578125" style="8" customWidth="1"/>
    <col min="17" max="16384" width="10.7109375" style="5"/>
  </cols>
  <sheetData>
    <row r="1" spans="1:19">
      <c r="A1" s="90" t="s">
        <v>1604</v>
      </c>
      <c r="C1" s="5"/>
      <c r="D1" s="5"/>
      <c r="E1" s="5"/>
      <c r="F1" s="5"/>
      <c r="G1" s="5"/>
      <c r="H1" s="5"/>
      <c r="I1" s="5"/>
      <c r="J1" s="5"/>
      <c r="K1" s="5"/>
      <c r="L1" s="5"/>
      <c r="M1" s="5"/>
      <c r="N1" s="5"/>
      <c r="O1" s="5"/>
      <c r="P1" s="5"/>
    </row>
    <row r="2" spans="1:19">
      <c r="A2" s="90"/>
      <c r="C2" s="5"/>
      <c r="D2" s="5"/>
      <c r="E2" s="5"/>
      <c r="F2" s="5"/>
      <c r="G2" s="5"/>
      <c r="H2" s="5"/>
      <c r="I2" s="5"/>
      <c r="J2" s="5"/>
      <c r="K2" s="5"/>
      <c r="L2" s="5"/>
      <c r="M2" s="5"/>
      <c r="N2" s="5"/>
      <c r="O2" s="5"/>
      <c r="P2" s="5"/>
    </row>
    <row r="3" spans="1:19" s="4" customFormat="1">
      <c r="A3" s="4" t="s">
        <v>1605</v>
      </c>
      <c r="C3" t="s">
        <v>1606</v>
      </c>
      <c r="D3" t="s">
        <v>1607</v>
      </c>
      <c r="E3" s="22">
        <v>2004</v>
      </c>
      <c r="F3" s="22">
        <v>2005</v>
      </c>
      <c r="G3" s="22">
        <v>2006</v>
      </c>
      <c r="H3" s="22">
        <v>2007</v>
      </c>
      <c r="I3" s="22">
        <v>2008</v>
      </c>
      <c r="J3" s="22">
        <v>2009</v>
      </c>
      <c r="K3" s="22">
        <v>2010</v>
      </c>
      <c r="L3" s="22">
        <v>2011</v>
      </c>
      <c r="M3" s="22">
        <v>2012</v>
      </c>
      <c r="N3" s="22">
        <v>2013</v>
      </c>
      <c r="O3" s="2">
        <v>2014</v>
      </c>
      <c r="P3" s="4">
        <v>2015</v>
      </c>
      <c r="Q3" s="352">
        <v>2016</v>
      </c>
      <c r="R3" s="22"/>
      <c r="S3" s="22"/>
    </row>
    <row r="4" spans="1:19">
      <c r="E4" s="7"/>
      <c r="F4" s="7"/>
      <c r="G4" s="7"/>
      <c r="H4" s="7"/>
      <c r="Q4" s="351"/>
    </row>
    <row r="5" spans="1:19">
      <c r="A5" s="5" t="s">
        <v>1608</v>
      </c>
      <c r="B5" s="5" t="s">
        <v>1609</v>
      </c>
      <c r="C5" s="8">
        <v>1</v>
      </c>
      <c r="E5" s="196">
        <v>1475</v>
      </c>
      <c r="F5" s="196">
        <v>1337</v>
      </c>
      <c r="G5" s="196">
        <v>1362</v>
      </c>
      <c r="H5" s="196">
        <v>1436</v>
      </c>
      <c r="I5" s="196">
        <v>716</v>
      </c>
      <c r="J5" s="162">
        <v>582</v>
      </c>
      <c r="K5" s="162">
        <v>562</v>
      </c>
      <c r="L5" s="162">
        <v>590</v>
      </c>
      <c r="M5" s="202">
        <v>687</v>
      </c>
      <c r="N5" s="8">
        <v>772</v>
      </c>
      <c r="O5" s="8">
        <v>822</v>
      </c>
      <c r="P5" s="8">
        <v>751</v>
      </c>
      <c r="Q5" s="383">
        <v>825</v>
      </c>
      <c r="R5" s="13"/>
      <c r="S5" s="13"/>
    </row>
    <row r="6" spans="1:19">
      <c r="A6" s="5" t="s">
        <v>1610</v>
      </c>
      <c r="B6" s="5" t="s">
        <v>1611</v>
      </c>
      <c r="C6" s="8">
        <v>1</v>
      </c>
      <c r="E6" s="194">
        <v>177</v>
      </c>
      <c r="F6" s="194">
        <v>126</v>
      </c>
      <c r="G6" s="194">
        <v>99</v>
      </c>
      <c r="H6" s="194">
        <v>102</v>
      </c>
      <c r="I6" s="196">
        <v>46</v>
      </c>
      <c r="J6" s="162">
        <v>54</v>
      </c>
      <c r="K6" s="162">
        <v>83</v>
      </c>
      <c r="L6" s="162">
        <v>50</v>
      </c>
      <c r="M6" s="255">
        <v>70</v>
      </c>
      <c r="N6" s="8">
        <v>74</v>
      </c>
      <c r="O6" s="8">
        <v>71</v>
      </c>
      <c r="P6" s="8">
        <f>(34*2)+3</f>
        <v>71</v>
      </c>
      <c r="Q6" s="383">
        <v>70</v>
      </c>
      <c r="R6" s="13"/>
      <c r="S6" s="13"/>
    </row>
    <row r="7" spans="1:19">
      <c r="A7" s="5" t="s">
        <v>1612</v>
      </c>
      <c r="B7" s="5" t="s">
        <v>1613</v>
      </c>
      <c r="C7" s="8">
        <v>1</v>
      </c>
      <c r="E7" s="194">
        <v>2388</v>
      </c>
      <c r="F7" s="194">
        <v>1762</v>
      </c>
      <c r="G7" s="194">
        <v>1497</v>
      </c>
      <c r="H7" s="194">
        <v>1309</v>
      </c>
      <c r="I7" s="196">
        <v>792</v>
      </c>
      <c r="J7" s="162">
        <v>834</v>
      </c>
      <c r="K7" s="162">
        <v>1393</v>
      </c>
      <c r="L7" s="162">
        <v>870</v>
      </c>
      <c r="M7" s="255">
        <v>1230</v>
      </c>
      <c r="N7" s="196">
        <v>1188</v>
      </c>
      <c r="O7" s="196">
        <v>1173</v>
      </c>
      <c r="P7" s="196">
        <v>1208</v>
      </c>
      <c r="Q7" s="464">
        <v>1248</v>
      </c>
      <c r="R7" s="13"/>
      <c r="S7" s="13"/>
    </row>
    <row r="8" spans="1:19">
      <c r="M8" s="5"/>
      <c r="N8" s="5"/>
      <c r="O8" s="5"/>
      <c r="P8" s="5"/>
      <c r="Q8" s="8"/>
      <c r="R8" s="8"/>
      <c r="S8" s="8"/>
    </row>
    <row r="9" spans="1:19">
      <c r="D9" s="22"/>
      <c r="E9" s="22"/>
      <c r="F9" s="22"/>
      <c r="G9" s="22"/>
      <c r="H9" s="22"/>
      <c r="M9" s="5"/>
      <c r="N9" s="5"/>
      <c r="O9" s="5"/>
      <c r="P9" s="5"/>
      <c r="Q9" s="8"/>
      <c r="R9" s="8"/>
      <c r="S9" s="8"/>
    </row>
    <row r="10" spans="1:19">
      <c r="A10" s="223" t="s">
        <v>1614</v>
      </c>
      <c r="B10" s="132"/>
      <c r="C10" s="132"/>
      <c r="L10" s="7"/>
      <c r="M10" s="5"/>
      <c r="N10" s="5"/>
      <c r="O10" s="5"/>
      <c r="P10" s="5"/>
      <c r="Q10" s="8"/>
      <c r="R10" s="8"/>
      <c r="S10" s="8"/>
    </row>
    <row r="11" spans="1:19">
      <c r="M11" s="5"/>
      <c r="N11" s="5"/>
      <c r="O11" s="5"/>
      <c r="P11" s="5"/>
      <c r="Q11" s="8"/>
      <c r="R11" s="8"/>
      <c r="S11" s="8"/>
    </row>
    <row r="12" spans="1:19">
      <c r="M12" s="5"/>
      <c r="N12" s="5"/>
      <c r="O12" s="5"/>
      <c r="P12" s="5"/>
      <c r="Q12" s="8"/>
      <c r="R12" s="8"/>
      <c r="S12" s="8"/>
    </row>
    <row r="13" spans="1:19">
      <c r="M13" s="5"/>
      <c r="N13" s="5"/>
      <c r="O13" s="5"/>
      <c r="P13" s="5"/>
      <c r="Q13" s="8"/>
      <c r="R13" s="8"/>
      <c r="S13" s="8"/>
    </row>
    <row r="14" spans="1:19">
      <c r="E14" s="22"/>
      <c r="F14" s="7"/>
      <c r="G14" s="196"/>
      <c r="H14" s="194"/>
      <c r="I14" s="194"/>
      <c r="M14" s="5"/>
      <c r="N14" s="5"/>
      <c r="O14" s="5"/>
      <c r="P14" s="5"/>
      <c r="Q14" s="8"/>
      <c r="R14" s="8"/>
      <c r="S14" s="8"/>
    </row>
    <row r="15" spans="1:19" s="27" customFormat="1">
      <c r="B15" s="14"/>
      <c r="C15" s="17"/>
      <c r="D15" s="8"/>
      <c r="E15" s="22"/>
      <c r="F15" s="7"/>
      <c r="G15" s="196"/>
      <c r="H15" s="194"/>
      <c r="I15" s="194"/>
      <c r="J15" s="17"/>
      <c r="K15" s="17"/>
      <c r="L15" s="17"/>
      <c r="M15" s="28"/>
      <c r="N15" s="24"/>
      <c r="O15" s="24"/>
      <c r="P15" s="24"/>
      <c r="Q15" s="24"/>
      <c r="R15" s="24"/>
      <c r="S15" s="24"/>
    </row>
    <row r="16" spans="1:19">
      <c r="E16" s="22"/>
      <c r="F16" s="7"/>
      <c r="G16" s="196"/>
      <c r="H16" s="194"/>
      <c r="I16" s="194"/>
      <c r="M16" s="5"/>
      <c r="N16" s="5"/>
      <c r="O16" s="5"/>
      <c r="P16" s="5"/>
      <c r="Q16" s="8"/>
      <c r="R16" s="8"/>
      <c r="S16" s="8"/>
    </row>
    <row r="17" spans="1:21">
      <c r="E17" s="22"/>
      <c r="F17" s="7"/>
      <c r="G17" s="196"/>
      <c r="H17" s="194"/>
      <c r="I17" s="194"/>
      <c r="M17" s="5"/>
      <c r="N17" s="5"/>
      <c r="O17" s="5"/>
      <c r="P17" s="5"/>
      <c r="Q17" s="8"/>
      <c r="R17" s="8"/>
      <c r="S17" s="8"/>
    </row>
    <row r="18" spans="1:21">
      <c r="A18" s="4"/>
      <c r="E18" s="22"/>
      <c r="G18" s="196"/>
      <c r="H18" s="196"/>
      <c r="I18" s="196"/>
      <c r="L18" s="94"/>
      <c r="M18" s="5"/>
      <c r="N18" s="5"/>
      <c r="O18" s="5"/>
      <c r="P18" s="5"/>
      <c r="Q18" s="8"/>
      <c r="R18" s="8"/>
      <c r="S18" s="8"/>
    </row>
    <row r="19" spans="1:21">
      <c r="E19" s="22"/>
      <c r="G19" s="237"/>
      <c r="H19" s="237"/>
      <c r="I19" s="237"/>
      <c r="L19" s="25"/>
      <c r="M19" s="5"/>
      <c r="N19" s="5"/>
      <c r="O19" s="5"/>
      <c r="P19" s="5"/>
      <c r="Q19" s="8"/>
      <c r="R19" s="8"/>
      <c r="S19" s="8"/>
    </row>
    <row r="20" spans="1:21">
      <c r="E20" s="22"/>
      <c r="G20" s="162"/>
      <c r="H20" s="162"/>
      <c r="I20" s="162"/>
      <c r="M20" s="5"/>
      <c r="N20" s="5"/>
      <c r="O20" s="5"/>
      <c r="P20" s="5"/>
      <c r="Q20" s="8"/>
      <c r="R20" s="8"/>
      <c r="S20" s="8"/>
    </row>
    <row r="21" spans="1:21">
      <c r="E21" s="22"/>
      <c r="G21" s="162"/>
      <c r="H21" s="162"/>
      <c r="I21" s="162"/>
      <c r="M21" s="5"/>
      <c r="N21" s="5"/>
      <c r="O21" s="5"/>
      <c r="P21" s="5"/>
      <c r="Q21" s="8"/>
      <c r="R21" s="8"/>
      <c r="S21" s="8"/>
    </row>
    <row r="22" spans="1:21">
      <c r="A22" s="4"/>
      <c r="E22" s="22"/>
      <c r="G22" s="202"/>
      <c r="H22" s="255"/>
      <c r="I22" s="255"/>
      <c r="L22" s="94"/>
      <c r="M22" s="5"/>
      <c r="N22" s="5"/>
      <c r="O22" s="5"/>
      <c r="P22" s="5"/>
      <c r="Q22" s="8"/>
      <c r="R22" s="8"/>
      <c r="S22" s="8"/>
    </row>
    <row r="23" spans="1:21">
      <c r="E23" s="22"/>
      <c r="M23" s="29"/>
      <c r="N23" s="5"/>
      <c r="O23" s="16"/>
      <c r="P23" s="5"/>
      <c r="Q23" s="13"/>
      <c r="R23" s="13"/>
      <c r="S23" s="13"/>
    </row>
    <row r="24" spans="1:21">
      <c r="A24" s="15"/>
      <c r="E24" s="2"/>
      <c r="M24" s="29"/>
      <c r="N24" s="5"/>
      <c r="O24" s="5"/>
      <c r="P24" s="5"/>
      <c r="Q24" s="13"/>
      <c r="R24" s="13"/>
      <c r="S24" s="13"/>
    </row>
    <row r="25" spans="1:21">
      <c r="A25" s="15"/>
      <c r="E25" s="2"/>
      <c r="M25" s="29"/>
      <c r="N25" s="5"/>
      <c r="O25" s="5"/>
      <c r="P25" s="5"/>
      <c r="Q25" s="13"/>
      <c r="R25" s="13"/>
      <c r="S25" s="13"/>
    </row>
    <row r="26" spans="1:21">
      <c r="A26" s="15"/>
      <c r="M26" s="29"/>
      <c r="N26" s="5"/>
      <c r="O26" s="5"/>
      <c r="P26" s="5"/>
      <c r="Q26" s="13"/>
      <c r="R26" s="13"/>
      <c r="S26" s="13"/>
    </row>
    <row r="27" spans="1:21">
      <c r="A27" s="15"/>
      <c r="M27" s="29"/>
      <c r="N27" s="5"/>
      <c r="O27" s="16"/>
      <c r="P27" s="5"/>
      <c r="Q27" s="13"/>
      <c r="R27" s="13"/>
      <c r="S27" s="13"/>
    </row>
    <row r="28" spans="1:21">
      <c r="M28" s="29"/>
      <c r="N28" s="5"/>
      <c r="O28" s="5"/>
      <c r="P28" s="5"/>
      <c r="Q28" s="13"/>
      <c r="R28" s="13"/>
      <c r="S28" s="13"/>
    </row>
    <row r="31" spans="1:21">
      <c r="A31" s="4"/>
      <c r="Q31" s="8"/>
      <c r="R31" s="8"/>
      <c r="S31" s="8"/>
      <c r="T31" s="8"/>
    </row>
    <row r="32" spans="1:21" s="4" customFormat="1">
      <c r="C32" s="22"/>
      <c r="D32" s="8"/>
      <c r="Q32" s="22"/>
      <c r="R32" s="22"/>
      <c r="S32" s="22"/>
      <c r="T32" s="22"/>
      <c r="U32" s="22"/>
    </row>
    <row r="33" spans="1:21">
      <c r="A33" s="4"/>
      <c r="Q33" s="7"/>
    </row>
    <row r="34" spans="1:21">
      <c r="M34" s="30"/>
      <c r="N34" s="5"/>
      <c r="O34" s="41"/>
      <c r="P34" s="5"/>
      <c r="Q34" s="30"/>
      <c r="S34" s="30"/>
      <c r="U34" s="30"/>
    </row>
    <row r="35" spans="1:21">
      <c r="M35" s="30"/>
      <c r="N35" s="5"/>
      <c r="O35" s="41"/>
      <c r="P35" s="5"/>
      <c r="Q35" s="30"/>
      <c r="S35" s="30"/>
      <c r="U35" s="30"/>
    </row>
    <row r="36" spans="1:21">
      <c r="M36" s="30"/>
      <c r="N36" s="5"/>
      <c r="O36" s="41"/>
      <c r="P36" s="5"/>
      <c r="Q36" s="30"/>
      <c r="S36" s="30"/>
      <c r="U36" s="30"/>
    </row>
    <row r="37" spans="1:21">
      <c r="M37" s="30"/>
      <c r="N37" s="5"/>
      <c r="O37" s="41"/>
      <c r="P37" s="5"/>
      <c r="Q37" s="30"/>
      <c r="S37" s="30"/>
      <c r="U37" s="30"/>
    </row>
    <row r="38" spans="1:21">
      <c r="M38" s="30"/>
      <c r="N38" s="5"/>
      <c r="O38" s="41"/>
      <c r="P38" s="5"/>
      <c r="Q38" s="30"/>
      <c r="S38" s="30"/>
      <c r="U38" s="30"/>
    </row>
    <row r="39" spans="1:21">
      <c r="M39" s="30"/>
      <c r="N39" s="5"/>
      <c r="O39" s="41"/>
      <c r="P39" s="5"/>
      <c r="Q39" s="30"/>
      <c r="S39" s="30"/>
      <c r="U39" s="30"/>
    </row>
    <row r="40" spans="1:21">
      <c r="M40" s="30"/>
      <c r="N40" s="5"/>
      <c r="O40" s="41"/>
      <c r="P40" s="5"/>
      <c r="Q40" s="30"/>
      <c r="S40" s="30"/>
      <c r="U40" s="30"/>
    </row>
    <row r="41" spans="1:21">
      <c r="A41" s="15"/>
      <c r="M41" s="30"/>
      <c r="N41" s="5"/>
      <c r="O41" s="41"/>
      <c r="P41" s="5"/>
      <c r="Q41" s="30"/>
      <c r="S41" s="30"/>
      <c r="U41" s="30"/>
    </row>
    <row r="42" spans="1:21">
      <c r="A42" s="15"/>
      <c r="M42" s="30"/>
      <c r="N42" s="5"/>
      <c r="O42" s="41"/>
      <c r="P42" s="5"/>
      <c r="Q42" s="30"/>
      <c r="S42" s="30"/>
      <c r="U42" s="30"/>
    </row>
    <row r="43" spans="1:21">
      <c r="A43" s="4"/>
      <c r="M43" s="30"/>
      <c r="N43" s="5"/>
      <c r="O43" s="41"/>
      <c r="P43" s="4"/>
      <c r="Q43" s="31"/>
      <c r="R43" s="4"/>
      <c r="S43" s="31"/>
      <c r="T43" s="4"/>
      <c r="U43" s="31"/>
    </row>
    <row r="44" spans="1:21">
      <c r="A44" s="15"/>
      <c r="M44" s="30"/>
      <c r="N44" s="5"/>
      <c r="O44" s="41"/>
      <c r="P44" s="5"/>
      <c r="Q44" s="30"/>
      <c r="S44" s="30"/>
      <c r="U44" s="30"/>
    </row>
    <row r="45" spans="1:21">
      <c r="L45" s="21"/>
      <c r="M45" s="5"/>
      <c r="N45" s="42"/>
      <c r="O45" s="5"/>
      <c r="P45" s="5"/>
      <c r="Q45" s="30"/>
      <c r="S45" s="30"/>
      <c r="U45" s="30"/>
    </row>
    <row r="46" spans="1:21">
      <c r="M46" s="5"/>
      <c r="N46" s="5"/>
      <c r="O46" s="5"/>
      <c r="P46" s="30"/>
      <c r="R46" s="30"/>
      <c r="T46" s="30"/>
    </row>
    <row r="47" spans="1:21">
      <c r="A47" s="4"/>
      <c r="M47" s="5"/>
      <c r="N47" s="5"/>
      <c r="O47" s="5"/>
      <c r="P47" s="30"/>
      <c r="R47" s="30"/>
      <c r="T47" s="30"/>
    </row>
    <row r="48" spans="1:21">
      <c r="M48" s="30"/>
      <c r="N48" s="5"/>
      <c r="O48" s="41"/>
      <c r="P48" s="5"/>
      <c r="Q48" s="30"/>
      <c r="S48" s="30"/>
      <c r="U48" s="30"/>
    </row>
    <row r="49" spans="1:21">
      <c r="M49" s="30"/>
      <c r="N49" s="5"/>
      <c r="O49" s="41"/>
      <c r="P49" s="5"/>
      <c r="Q49" s="30"/>
      <c r="S49" s="30"/>
      <c r="U49" s="30"/>
    </row>
    <row r="50" spans="1:21">
      <c r="M50" s="30"/>
      <c r="N50" s="5"/>
      <c r="O50" s="41"/>
      <c r="P50" s="5"/>
      <c r="Q50" s="30"/>
      <c r="S50" s="30"/>
      <c r="U50" s="30"/>
    </row>
    <row r="51" spans="1:21">
      <c r="M51" s="30"/>
      <c r="N51" s="5"/>
      <c r="O51" s="41"/>
      <c r="P51" s="5"/>
      <c r="Q51" s="30"/>
      <c r="S51" s="30"/>
      <c r="U51" s="30"/>
    </row>
    <row r="52" spans="1:21">
      <c r="M52" s="30"/>
      <c r="N52" s="5"/>
      <c r="O52" s="41"/>
      <c r="P52" s="5"/>
      <c r="Q52" s="30"/>
      <c r="S52" s="30"/>
      <c r="U52" s="30"/>
    </row>
    <row r="53" spans="1:21">
      <c r="M53" s="30"/>
      <c r="N53" s="5"/>
      <c r="O53" s="41"/>
      <c r="P53" s="5"/>
      <c r="Q53" s="30"/>
      <c r="S53" s="30"/>
      <c r="U53" s="30"/>
    </row>
    <row r="54" spans="1:21">
      <c r="M54" s="30"/>
      <c r="N54" s="5"/>
      <c r="O54" s="41"/>
      <c r="P54" s="5"/>
      <c r="Q54" s="30"/>
      <c r="S54" s="30"/>
      <c r="U54" s="30"/>
    </row>
    <row r="55" spans="1:21">
      <c r="A55" s="15"/>
      <c r="M55" s="30"/>
      <c r="N55" s="5"/>
      <c r="O55" s="41"/>
      <c r="P55" s="5"/>
      <c r="Q55" s="30"/>
      <c r="S55" s="30"/>
      <c r="U55" s="30"/>
    </row>
    <row r="56" spans="1:21">
      <c r="A56" s="15"/>
      <c r="M56" s="30"/>
      <c r="N56" s="5"/>
      <c r="O56" s="41"/>
      <c r="P56" s="5"/>
      <c r="Q56" s="30"/>
      <c r="S56" s="30"/>
      <c r="U56" s="30"/>
    </row>
    <row r="57" spans="1:21">
      <c r="A57" s="4"/>
      <c r="L57" s="21"/>
      <c r="M57" s="30"/>
      <c r="N57" s="95"/>
      <c r="O57" s="41"/>
      <c r="P57" s="4"/>
      <c r="Q57" s="31"/>
      <c r="R57" s="4"/>
      <c r="S57" s="31"/>
      <c r="T57" s="4"/>
      <c r="U57" s="31"/>
    </row>
    <row r="58" spans="1:21">
      <c r="A58" s="15"/>
      <c r="M58" s="30"/>
      <c r="N58" s="5"/>
      <c r="O58" s="41"/>
      <c r="P58" s="5"/>
      <c r="Q58" s="30"/>
      <c r="S58" s="30"/>
      <c r="U58" s="30"/>
    </row>
    <row r="59" spans="1:21">
      <c r="L59" s="11"/>
      <c r="M59" s="5"/>
      <c r="N59" s="16"/>
      <c r="O59" s="41"/>
      <c r="P59" s="5"/>
      <c r="Q59" s="30"/>
      <c r="S59" s="30"/>
      <c r="U59" s="30"/>
    </row>
    <row r="60" spans="1:21">
      <c r="L60" s="78"/>
      <c r="M60" s="5"/>
      <c r="N60" s="19"/>
      <c r="O60" s="18"/>
      <c r="P60" s="43"/>
      <c r="Q60" s="32"/>
      <c r="R60" s="32"/>
      <c r="S60" s="32"/>
      <c r="T60" s="32"/>
      <c r="U60" s="18"/>
    </row>
    <row r="61" spans="1:21">
      <c r="M61" s="5"/>
      <c r="N61" s="44"/>
      <c r="O61" s="44"/>
      <c r="P61" s="45"/>
      <c r="Q61" s="27"/>
      <c r="R61" s="27"/>
      <c r="S61" s="27"/>
      <c r="T61" s="27"/>
    </row>
    <row r="62" spans="1:21">
      <c r="M62" s="5"/>
      <c r="N62" s="5"/>
      <c r="O62" s="5"/>
      <c r="P62" s="5"/>
    </row>
    <row r="63" spans="1:21" s="4" customFormat="1">
      <c r="C63" s="22"/>
      <c r="D63" s="8"/>
      <c r="E63" s="8"/>
      <c r="F63" s="8"/>
      <c r="G63" s="8"/>
      <c r="H63" s="8"/>
      <c r="I63" s="22"/>
      <c r="J63" s="22"/>
      <c r="K63" s="22"/>
      <c r="L63" s="22"/>
      <c r="M63" s="22"/>
      <c r="N63" s="22"/>
      <c r="O63" s="22"/>
      <c r="P63" s="22"/>
      <c r="R63" s="22"/>
      <c r="S63" s="22"/>
    </row>
    <row r="64" spans="1:21">
      <c r="A64" s="4"/>
      <c r="M64" s="7"/>
      <c r="N64" s="7"/>
      <c r="O64" s="7"/>
      <c r="P64" s="7"/>
    </row>
    <row r="65" spans="1:16">
      <c r="L65" s="78"/>
      <c r="M65" s="33"/>
      <c r="N65" s="5"/>
      <c r="O65" s="5"/>
      <c r="P65" s="5"/>
    </row>
    <row r="66" spans="1:16">
      <c r="L66" s="78"/>
      <c r="M66" s="96"/>
      <c r="N66" s="5"/>
      <c r="O66" s="5"/>
      <c r="P66" s="5"/>
    </row>
    <row r="67" spans="1:16">
      <c r="L67" s="78"/>
      <c r="M67" s="33"/>
      <c r="N67" s="5"/>
      <c r="O67" s="5"/>
      <c r="P67" s="5"/>
    </row>
    <row r="68" spans="1:16">
      <c r="L68" s="78"/>
      <c r="M68" s="33"/>
      <c r="N68" s="5"/>
      <c r="O68" s="5"/>
      <c r="P68" s="5"/>
    </row>
    <row r="69" spans="1:16">
      <c r="M69" s="5"/>
      <c r="N69" s="5"/>
      <c r="O69" s="5"/>
      <c r="P69" s="5"/>
    </row>
    <row r="70" spans="1:16">
      <c r="M70" s="5"/>
      <c r="N70" s="5"/>
      <c r="O70" s="5"/>
      <c r="P70" s="5"/>
    </row>
    <row r="71" spans="1:16">
      <c r="A71" s="4"/>
      <c r="M71" s="5"/>
      <c r="N71" s="5"/>
      <c r="O71" s="5"/>
      <c r="P71" s="5"/>
    </row>
    <row r="72" spans="1:16">
      <c r="L72" s="78"/>
      <c r="M72" s="33"/>
      <c r="N72" s="5"/>
      <c r="O72" s="5"/>
      <c r="P72" s="5"/>
    </row>
    <row r="73" spans="1:16">
      <c r="L73" s="78"/>
      <c r="M73" s="33"/>
      <c r="N73" s="5"/>
      <c r="O73" s="5"/>
      <c r="P73" s="5"/>
    </row>
    <row r="74" spans="1:16">
      <c r="L74" s="78"/>
      <c r="M74" s="33"/>
      <c r="N74" s="5"/>
      <c r="O74" s="5"/>
      <c r="P74" s="5"/>
    </row>
    <row r="75" spans="1:16">
      <c r="L75" s="78"/>
      <c r="M75" s="33"/>
      <c r="N75" s="5"/>
      <c r="O75" s="5"/>
      <c r="P75" s="5"/>
    </row>
    <row r="76" spans="1:16">
      <c r="L76" s="11"/>
      <c r="M76" s="97"/>
      <c r="N76" s="5"/>
      <c r="O76" s="5"/>
      <c r="P76" s="5"/>
    </row>
    <row r="77" spans="1:16">
      <c r="M77" s="5"/>
      <c r="N77" s="5"/>
      <c r="O77" s="5"/>
      <c r="P77" s="5"/>
    </row>
    <row r="78" spans="1:16">
      <c r="A78" s="4"/>
      <c r="M78" s="5"/>
      <c r="N78" s="5"/>
      <c r="O78" s="5"/>
      <c r="P78" s="5"/>
    </row>
    <row r="79" spans="1:16">
      <c r="L79" s="7"/>
      <c r="M79" s="34"/>
      <c r="N79" s="5"/>
      <c r="O79" s="13"/>
      <c r="P79" s="13"/>
    </row>
    <row r="80" spans="1:16">
      <c r="L80" s="7"/>
      <c r="M80" s="34"/>
      <c r="N80" s="5"/>
      <c r="O80" s="13"/>
      <c r="P80" s="13"/>
    </row>
    <row r="81" spans="1:16">
      <c r="L81" s="7"/>
      <c r="M81" s="34"/>
      <c r="N81" s="5"/>
      <c r="O81" s="13"/>
      <c r="P81" s="13"/>
    </row>
    <row r="82" spans="1:16">
      <c r="L82" s="7"/>
      <c r="M82" s="34"/>
      <c r="N82" s="5"/>
      <c r="O82" s="13"/>
      <c r="P82" s="13"/>
    </row>
    <row r="83" spans="1:16">
      <c r="L83" s="7"/>
      <c r="M83" s="34"/>
      <c r="N83" s="5"/>
      <c r="O83" s="13"/>
      <c r="P83" s="13"/>
    </row>
    <row r="84" spans="1:16">
      <c r="L84" s="7"/>
      <c r="M84" s="34"/>
      <c r="N84" s="5"/>
      <c r="O84" s="13"/>
      <c r="P84" s="13"/>
    </row>
    <row r="85" spans="1:16">
      <c r="L85" s="7"/>
      <c r="M85" s="34"/>
      <c r="N85" s="5"/>
      <c r="O85" s="13"/>
      <c r="P85" s="13"/>
    </row>
    <row r="86" spans="1:16">
      <c r="A86" s="4"/>
      <c r="L86" s="7"/>
      <c r="M86" s="34"/>
      <c r="N86" s="5"/>
      <c r="O86" s="13"/>
      <c r="P86" s="13"/>
    </row>
    <row r="87" spans="1:16">
      <c r="L87" s="21"/>
      <c r="M87" s="33"/>
      <c r="N87" s="5"/>
      <c r="O87" s="13"/>
      <c r="P87" s="13"/>
    </row>
    <row r="88" spans="1:16">
      <c r="L88" s="25"/>
      <c r="M88" s="16"/>
      <c r="N88" s="16"/>
      <c r="O88" s="13"/>
      <c r="P88" s="13"/>
    </row>
    <row r="89" spans="1:16">
      <c r="M89" s="5"/>
      <c r="N89" s="5"/>
    </row>
    <row r="90" spans="1:16">
      <c r="A90" s="4"/>
      <c r="M90" s="5"/>
      <c r="N90" s="5"/>
    </row>
    <row r="91" spans="1:16">
      <c r="M91" s="16"/>
      <c r="N91" s="16"/>
      <c r="O91" s="25"/>
      <c r="P91" s="35"/>
    </row>
    <row r="92" spans="1:16">
      <c r="L92" s="11"/>
      <c r="M92" s="5"/>
      <c r="N92" s="16"/>
      <c r="O92" s="25"/>
      <c r="P92" s="35"/>
    </row>
    <row r="93" spans="1:16">
      <c r="M93" s="16"/>
      <c r="N93" s="16"/>
      <c r="O93" s="25"/>
      <c r="P93" s="35"/>
    </row>
    <row r="94" spans="1:16">
      <c r="L94" s="5"/>
      <c r="M94" s="5"/>
      <c r="N94" s="16"/>
      <c r="O94" s="25"/>
      <c r="P94" s="35"/>
    </row>
    <row r="95" spans="1:16">
      <c r="M95" s="16"/>
      <c r="N95" s="16"/>
      <c r="O95" s="16"/>
      <c r="P95" s="5"/>
    </row>
    <row r="96" spans="1:16">
      <c r="A96" s="4"/>
      <c r="M96" s="16"/>
      <c r="N96" s="16"/>
      <c r="O96" s="16"/>
      <c r="P96" s="5"/>
    </row>
    <row r="97" spans="1:16">
      <c r="L97" s="25"/>
      <c r="M97" s="98"/>
      <c r="N97" s="16"/>
      <c r="O97" s="16"/>
      <c r="P97" s="16"/>
    </row>
    <row r="98" spans="1:16">
      <c r="L98" s="25"/>
      <c r="M98" s="5"/>
      <c r="N98" s="16"/>
      <c r="O98" s="16"/>
      <c r="P98" s="16"/>
    </row>
    <row r="99" spans="1:16">
      <c r="M99" s="5"/>
      <c r="N99" s="16"/>
      <c r="O99" s="16"/>
      <c r="P99" s="16"/>
    </row>
    <row r="100" spans="1:16">
      <c r="M100" s="5"/>
      <c r="N100" s="16"/>
      <c r="O100" s="16"/>
      <c r="P100" s="16"/>
    </row>
    <row r="101" spans="1:16">
      <c r="M101" s="5"/>
      <c r="N101" s="5"/>
      <c r="O101" s="5"/>
      <c r="P101" s="5"/>
    </row>
    <row r="102" spans="1:16">
      <c r="A102" s="4"/>
      <c r="M102" s="5"/>
      <c r="N102" s="5"/>
      <c r="O102" s="5"/>
      <c r="P102" s="5"/>
    </row>
    <row r="103" spans="1:16">
      <c r="L103" s="21"/>
      <c r="M103" s="5"/>
      <c r="N103" s="16"/>
      <c r="O103" s="13"/>
      <c r="P103" s="13"/>
    </row>
    <row r="104" spans="1:16">
      <c r="L104" s="21"/>
      <c r="M104" s="5"/>
      <c r="N104" s="16"/>
      <c r="O104" s="13"/>
      <c r="P104" s="13"/>
    </row>
    <row r="105" spans="1:16">
      <c r="M105" s="16"/>
      <c r="N105" s="16"/>
      <c r="O105" s="13"/>
      <c r="P105" s="13"/>
    </row>
    <row r="106" spans="1:16">
      <c r="M106" s="5"/>
      <c r="N106" s="5"/>
      <c r="O106" s="5"/>
      <c r="P106" s="5"/>
    </row>
    <row r="107" spans="1:16">
      <c r="A107" s="4"/>
      <c r="M107" s="5"/>
      <c r="N107" s="5"/>
      <c r="O107" s="5"/>
      <c r="P107" s="5"/>
    </row>
    <row r="108" spans="1:16">
      <c r="L108" s="78"/>
      <c r="M108" s="36"/>
      <c r="N108" s="37"/>
    </row>
    <row r="109" spans="1:16">
      <c r="L109" s="17"/>
      <c r="M109" s="13"/>
      <c r="N109" s="13"/>
    </row>
    <row r="110" spans="1:16">
      <c r="M110" s="5"/>
      <c r="N110" s="5"/>
      <c r="O110" s="5"/>
      <c r="P110" s="5"/>
    </row>
    <row r="111" spans="1:16">
      <c r="A111" s="4"/>
      <c r="M111" s="5"/>
      <c r="N111" s="5"/>
      <c r="O111" s="5"/>
      <c r="P111" s="5"/>
    </row>
    <row r="112" spans="1:16">
      <c r="L112" s="78"/>
      <c r="M112" s="36"/>
      <c r="N112" s="36"/>
      <c r="O112" s="5"/>
      <c r="P112" s="5"/>
    </row>
    <row r="113" spans="1:16">
      <c r="M113" s="36"/>
      <c r="N113" s="5"/>
      <c r="O113" s="5"/>
      <c r="P113" s="5"/>
    </row>
    <row r="114" spans="1:16">
      <c r="M114" s="36"/>
      <c r="N114" s="5"/>
      <c r="O114" s="5"/>
      <c r="P114" s="5"/>
    </row>
    <row r="115" spans="1:16">
      <c r="M115" s="5"/>
      <c r="N115" s="5"/>
      <c r="O115" s="5"/>
      <c r="P115" s="5"/>
    </row>
    <row r="116" spans="1:16">
      <c r="M116" s="5"/>
      <c r="N116" s="5"/>
      <c r="O116" s="5"/>
      <c r="P116" s="5"/>
    </row>
    <row r="117" spans="1:16">
      <c r="M117" s="5"/>
      <c r="N117" s="5"/>
      <c r="O117" s="5"/>
      <c r="P117" s="5"/>
    </row>
    <row r="118" spans="1:16">
      <c r="M118" s="5"/>
      <c r="N118" s="5"/>
      <c r="O118" s="5"/>
      <c r="P118" s="5"/>
    </row>
    <row r="119" spans="1:16">
      <c r="M119" s="5"/>
      <c r="N119" s="5"/>
      <c r="O119" s="5"/>
      <c r="P119" s="5"/>
    </row>
    <row r="120" spans="1:16">
      <c r="M120" s="5"/>
      <c r="N120" s="5"/>
      <c r="O120" s="5"/>
      <c r="P120" s="5"/>
    </row>
    <row r="121" spans="1:16">
      <c r="M121" s="5"/>
      <c r="N121" s="5"/>
      <c r="O121" s="5"/>
      <c r="P121" s="5"/>
    </row>
    <row r="122" spans="1:16">
      <c r="M122" s="5"/>
      <c r="N122" s="5"/>
      <c r="O122" s="5"/>
      <c r="P122" s="5"/>
    </row>
    <row r="123" spans="1:16">
      <c r="A123" s="14"/>
      <c r="M123" s="5"/>
      <c r="N123" s="5"/>
      <c r="O123" s="5"/>
      <c r="P123" s="5"/>
    </row>
    <row r="124" spans="1:16">
      <c r="M124" s="5"/>
      <c r="N124" s="5"/>
      <c r="O124" s="5"/>
      <c r="P124" s="5"/>
    </row>
    <row r="125" spans="1:16">
      <c r="M125" s="5"/>
      <c r="N125" s="5"/>
      <c r="O125" s="5"/>
      <c r="P125" s="5"/>
    </row>
    <row r="126" spans="1:16">
      <c r="A126" s="14"/>
      <c r="M126" s="5"/>
      <c r="N126" s="5"/>
      <c r="O126" s="5"/>
      <c r="P126" s="5"/>
    </row>
    <row r="127" spans="1:16">
      <c r="M127" s="5"/>
      <c r="N127" s="5"/>
      <c r="O127" s="5"/>
      <c r="P127" s="5"/>
    </row>
    <row r="128" spans="1:16">
      <c r="M128" s="5"/>
      <c r="N128" s="5"/>
      <c r="O128" s="5"/>
      <c r="P128" s="5"/>
    </row>
    <row r="129" spans="13:16">
      <c r="M129" s="5"/>
      <c r="N129" s="5"/>
      <c r="O129" s="5"/>
      <c r="P129" s="5"/>
    </row>
    <row r="130" spans="13:16">
      <c r="M130" s="5"/>
      <c r="N130" s="5"/>
      <c r="O130" s="5"/>
      <c r="P130" s="5"/>
    </row>
    <row r="131" spans="13:16">
      <c r="M131" s="5"/>
      <c r="N131" s="5"/>
      <c r="O131" s="5"/>
      <c r="P131" s="5"/>
    </row>
    <row r="132" spans="13:16">
      <c r="M132" s="5"/>
      <c r="N132" s="5"/>
      <c r="O132" s="5"/>
      <c r="P132" s="5"/>
    </row>
    <row r="133" spans="13:16">
      <c r="M133" s="5"/>
      <c r="N133" s="5"/>
      <c r="O133" s="5"/>
      <c r="P133" s="5"/>
    </row>
    <row r="134" spans="13:16">
      <c r="M134" s="5"/>
      <c r="N134" s="5"/>
      <c r="O134" s="5"/>
      <c r="P134" s="5"/>
    </row>
    <row r="135" spans="13:16">
      <c r="M135" s="5"/>
      <c r="N135" s="5"/>
      <c r="O135" s="5"/>
      <c r="P135" s="5"/>
    </row>
    <row r="136" spans="13:16">
      <c r="M136" s="5"/>
      <c r="N136" s="5"/>
      <c r="O136" s="5"/>
      <c r="P136" s="5"/>
    </row>
    <row r="137" spans="13:16">
      <c r="M137" s="5"/>
      <c r="N137" s="5"/>
      <c r="O137" s="5"/>
      <c r="P137" s="5"/>
    </row>
    <row r="138" spans="13:16">
      <c r="M138" s="5"/>
      <c r="N138" s="5"/>
      <c r="O138" s="5"/>
      <c r="P138" s="5"/>
    </row>
    <row r="139" spans="13:16">
      <c r="M139" s="5"/>
      <c r="N139" s="5"/>
      <c r="O139" s="5"/>
      <c r="P139" s="5"/>
    </row>
    <row r="140" spans="13:16">
      <c r="M140" s="5"/>
      <c r="N140" s="5"/>
      <c r="O140" s="5"/>
      <c r="P140" s="5"/>
    </row>
    <row r="141" spans="13:16">
      <c r="M141" s="5"/>
      <c r="N141" s="5"/>
      <c r="O141" s="5"/>
      <c r="P141" s="5"/>
    </row>
    <row r="142" spans="13:16">
      <c r="M142" s="5"/>
      <c r="N142" s="5"/>
      <c r="O142" s="5"/>
      <c r="P142" s="5"/>
    </row>
    <row r="143" spans="13:16">
      <c r="M143" s="5"/>
      <c r="N143" s="5"/>
      <c r="O143" s="5"/>
      <c r="P143" s="5"/>
    </row>
    <row r="144" spans="13:16">
      <c r="M144" s="5"/>
      <c r="N144" s="5"/>
      <c r="O144" s="5"/>
      <c r="P144" s="5"/>
    </row>
    <row r="145" spans="13:16">
      <c r="M145" s="5"/>
      <c r="N145" s="5"/>
      <c r="O145" s="5"/>
      <c r="P145" s="5"/>
    </row>
    <row r="146" spans="13:16">
      <c r="M146" s="5"/>
      <c r="N146" s="5"/>
      <c r="O146" s="5"/>
      <c r="P146" s="5"/>
    </row>
    <row r="147" spans="13:16">
      <c r="M147" s="5"/>
      <c r="N147" s="5"/>
      <c r="O147" s="5"/>
      <c r="P147" s="5"/>
    </row>
    <row r="148" spans="13:16">
      <c r="M148" s="5"/>
      <c r="N148" s="5"/>
      <c r="O148" s="5"/>
      <c r="P148" s="5"/>
    </row>
    <row r="149" spans="13:16">
      <c r="M149" s="5"/>
      <c r="N149" s="5"/>
      <c r="O149" s="5"/>
      <c r="P149" s="5"/>
    </row>
    <row r="150" spans="13:16">
      <c r="M150" s="5"/>
      <c r="N150" s="5"/>
      <c r="O150" s="5"/>
      <c r="P150" s="5"/>
    </row>
    <row r="151" spans="13:16">
      <c r="M151" s="5"/>
      <c r="N151" s="5"/>
      <c r="O151" s="5"/>
      <c r="P151" s="5"/>
    </row>
    <row r="152" spans="13:16">
      <c r="M152" s="5"/>
      <c r="N152" s="5"/>
      <c r="O152" s="5"/>
      <c r="P152" s="5"/>
    </row>
    <row r="153" spans="13:16">
      <c r="M153" s="5"/>
      <c r="N153" s="5"/>
      <c r="O153" s="5"/>
      <c r="P153" s="5"/>
    </row>
    <row r="154" spans="13:16">
      <c r="M154" s="5"/>
      <c r="N154" s="5"/>
      <c r="O154" s="5"/>
      <c r="P154" s="5"/>
    </row>
    <row r="155" spans="13:16">
      <c r="M155" s="5"/>
      <c r="N155" s="5"/>
      <c r="O155" s="5"/>
      <c r="P155" s="5"/>
    </row>
    <row r="156" spans="13:16">
      <c r="M156" s="5"/>
      <c r="N156" s="5"/>
      <c r="O156" s="5"/>
      <c r="P156" s="5"/>
    </row>
    <row r="157" spans="13:16">
      <c r="M157" s="5"/>
      <c r="N157" s="5"/>
      <c r="O157" s="5"/>
      <c r="P157" s="5"/>
    </row>
    <row r="158" spans="13:16">
      <c r="M158" s="5"/>
      <c r="N158" s="5"/>
      <c r="O158" s="5"/>
      <c r="P158" s="5"/>
    </row>
    <row r="159" spans="13:16">
      <c r="M159" s="5"/>
      <c r="N159" s="5"/>
      <c r="O159" s="5"/>
      <c r="P159" s="5"/>
    </row>
    <row r="160" spans="13:16">
      <c r="M160" s="5"/>
      <c r="N160" s="5"/>
      <c r="O160" s="5"/>
      <c r="P160" s="5"/>
    </row>
    <row r="161" spans="13:16">
      <c r="M161" s="5"/>
      <c r="N161" s="5"/>
      <c r="O161" s="5"/>
      <c r="P161" s="5"/>
    </row>
    <row r="162" spans="13:16">
      <c r="M162" s="5"/>
      <c r="N162" s="5"/>
      <c r="O162" s="5"/>
      <c r="P162" s="5"/>
    </row>
    <row r="163" spans="13:16">
      <c r="M163" s="5"/>
      <c r="N163" s="5"/>
      <c r="O163" s="5"/>
      <c r="P163" s="5"/>
    </row>
    <row r="164" spans="13:16">
      <c r="M164" s="5"/>
      <c r="N164" s="5"/>
      <c r="O164" s="5"/>
      <c r="P164" s="5"/>
    </row>
    <row r="165" spans="13:16">
      <c r="M165" s="5"/>
      <c r="N165" s="5"/>
      <c r="O165" s="5"/>
      <c r="P165" s="5"/>
    </row>
    <row r="166" spans="13:16">
      <c r="M166" s="5"/>
      <c r="N166" s="5"/>
      <c r="O166" s="5"/>
      <c r="P166" s="5"/>
    </row>
    <row r="167" spans="13:16">
      <c r="M167" s="5"/>
      <c r="N167" s="5"/>
      <c r="O167" s="5"/>
      <c r="P167" s="5"/>
    </row>
    <row r="168" spans="13:16">
      <c r="M168" s="5"/>
      <c r="N168" s="5"/>
      <c r="O168" s="5"/>
      <c r="P168" s="5"/>
    </row>
    <row r="169" spans="13:16">
      <c r="M169" s="5"/>
      <c r="N169" s="5"/>
      <c r="O169" s="5"/>
      <c r="P169" s="5"/>
    </row>
    <row r="170" spans="13:16">
      <c r="M170" s="5"/>
      <c r="N170" s="5"/>
      <c r="O170" s="5"/>
      <c r="P170" s="5"/>
    </row>
    <row r="171" spans="13:16">
      <c r="M171" s="5"/>
      <c r="N171" s="5"/>
      <c r="O171" s="5"/>
      <c r="P171" s="5"/>
    </row>
    <row r="172" spans="13:16">
      <c r="M172" s="5"/>
      <c r="N172" s="5"/>
      <c r="O172" s="5"/>
      <c r="P172" s="5"/>
    </row>
    <row r="173" spans="13:16">
      <c r="M173" s="5"/>
      <c r="N173" s="5"/>
      <c r="O173" s="5"/>
      <c r="P173" s="5"/>
    </row>
    <row r="174" spans="13:16">
      <c r="M174" s="5"/>
      <c r="N174" s="5"/>
      <c r="O174" s="5"/>
      <c r="P174" s="5"/>
    </row>
    <row r="175" spans="13:16">
      <c r="M175" s="5"/>
      <c r="N175" s="5"/>
      <c r="O175" s="5"/>
      <c r="P175" s="5"/>
    </row>
    <row r="176" spans="13:16">
      <c r="M176" s="5"/>
      <c r="N176" s="5"/>
      <c r="O176" s="5"/>
      <c r="P176" s="5"/>
    </row>
    <row r="177" spans="13:16">
      <c r="M177" s="5"/>
      <c r="N177" s="5"/>
      <c r="O177" s="5"/>
      <c r="P177" s="5"/>
    </row>
    <row r="178" spans="13:16">
      <c r="M178" s="5"/>
      <c r="N178" s="5"/>
      <c r="O178" s="5"/>
      <c r="P178" s="5"/>
    </row>
    <row r="179" spans="13:16">
      <c r="M179" s="5"/>
      <c r="N179" s="5"/>
      <c r="O179" s="5"/>
      <c r="P179" s="5"/>
    </row>
    <row r="180" spans="13:16">
      <c r="M180" s="5"/>
      <c r="N180" s="5"/>
      <c r="O180" s="5"/>
      <c r="P180" s="5"/>
    </row>
    <row r="181" spans="13:16">
      <c r="M181" s="5"/>
      <c r="N181" s="5"/>
      <c r="O181" s="5"/>
      <c r="P181" s="5"/>
    </row>
    <row r="182" spans="13:16">
      <c r="M182" s="5"/>
      <c r="N182" s="5"/>
      <c r="O182" s="5"/>
      <c r="P182" s="5"/>
    </row>
    <row r="183" spans="13:16">
      <c r="M183" s="5"/>
      <c r="N183" s="5"/>
      <c r="O183" s="5"/>
      <c r="P183" s="5"/>
    </row>
    <row r="184" spans="13:16">
      <c r="M184" s="5"/>
      <c r="N184" s="5"/>
      <c r="O184" s="5"/>
      <c r="P184" s="5"/>
    </row>
    <row r="185" spans="13:16">
      <c r="M185" s="5"/>
      <c r="N185" s="5"/>
      <c r="O185" s="5"/>
      <c r="P185" s="5"/>
    </row>
    <row r="186" spans="13:16">
      <c r="M186" s="5"/>
      <c r="N186" s="5"/>
      <c r="O186" s="5"/>
      <c r="P186" s="5"/>
    </row>
    <row r="187" spans="13:16">
      <c r="M187" s="5"/>
      <c r="N187" s="5"/>
      <c r="O187" s="5"/>
      <c r="P187" s="5"/>
    </row>
    <row r="188" spans="13:16">
      <c r="M188" s="5"/>
      <c r="N188" s="5"/>
      <c r="O188" s="5"/>
      <c r="P188" s="5"/>
    </row>
    <row r="189" spans="13:16">
      <c r="M189" s="5"/>
      <c r="N189" s="5"/>
      <c r="O189" s="5"/>
      <c r="P189" s="5"/>
    </row>
    <row r="190" spans="13:16">
      <c r="M190" s="5"/>
      <c r="N190" s="5"/>
      <c r="O190" s="5"/>
      <c r="P190" s="5"/>
    </row>
    <row r="191" spans="13:16">
      <c r="M191" s="5"/>
      <c r="N191" s="5"/>
      <c r="O191" s="5"/>
      <c r="P191" s="5"/>
    </row>
    <row r="192" spans="13:16">
      <c r="M192" s="5"/>
      <c r="N192" s="5"/>
      <c r="O192" s="5"/>
      <c r="P192" s="5"/>
    </row>
    <row r="193" spans="13:16">
      <c r="M193" s="5"/>
      <c r="N193" s="5"/>
      <c r="O193" s="5"/>
      <c r="P193" s="5"/>
    </row>
    <row r="194" spans="13:16">
      <c r="M194" s="5"/>
      <c r="N194" s="5"/>
      <c r="O194" s="5"/>
      <c r="P194" s="5"/>
    </row>
    <row r="195" spans="13:16">
      <c r="M195" s="5"/>
      <c r="N195" s="5"/>
      <c r="O195" s="5"/>
      <c r="P195" s="5"/>
    </row>
    <row r="196" spans="13:16">
      <c r="M196" s="5"/>
      <c r="N196" s="5"/>
      <c r="O196" s="5"/>
      <c r="P196" s="5"/>
    </row>
    <row r="197" spans="13:16">
      <c r="M197" s="5"/>
      <c r="N197" s="5"/>
      <c r="O197" s="5"/>
      <c r="P197" s="5"/>
    </row>
    <row r="198" spans="13:16">
      <c r="M198" s="5"/>
      <c r="N198" s="5"/>
      <c r="O198" s="5"/>
      <c r="P198" s="5"/>
    </row>
    <row r="199" spans="13:16">
      <c r="M199" s="5"/>
      <c r="N199" s="5"/>
      <c r="O199" s="5"/>
      <c r="P199" s="5"/>
    </row>
    <row r="200" spans="13:16">
      <c r="M200" s="5"/>
      <c r="N200" s="5"/>
      <c r="O200" s="5"/>
      <c r="P200" s="5"/>
    </row>
    <row r="201" spans="13:16">
      <c r="M201" s="5"/>
      <c r="N201" s="5"/>
      <c r="O201" s="5"/>
      <c r="P201" s="5"/>
    </row>
    <row r="202" spans="13:16">
      <c r="M202" s="5"/>
      <c r="N202" s="5"/>
      <c r="O202" s="5"/>
      <c r="P202" s="5"/>
    </row>
    <row r="203" spans="13:16">
      <c r="M203" s="5"/>
      <c r="N203" s="5"/>
      <c r="O203" s="5"/>
      <c r="P203" s="5"/>
    </row>
    <row r="204" spans="13:16">
      <c r="M204" s="5"/>
      <c r="N204" s="5"/>
      <c r="O204" s="5"/>
      <c r="P204" s="5"/>
    </row>
    <row r="205" spans="13:16">
      <c r="M205" s="5"/>
      <c r="N205" s="5"/>
      <c r="O205" s="5"/>
      <c r="P205" s="5"/>
    </row>
    <row r="206" spans="13:16">
      <c r="M206" s="5"/>
      <c r="N206" s="5"/>
      <c r="O206" s="5"/>
      <c r="P206" s="5"/>
    </row>
    <row r="207" spans="13:16">
      <c r="M207" s="5"/>
      <c r="N207" s="5"/>
      <c r="O207" s="5"/>
      <c r="P207" s="5"/>
    </row>
    <row r="208" spans="13:16">
      <c r="M208" s="5"/>
      <c r="N208" s="5"/>
      <c r="O208" s="5"/>
      <c r="P208" s="5"/>
    </row>
    <row r="209" spans="13:16">
      <c r="M209" s="5"/>
      <c r="N209" s="5"/>
      <c r="O209" s="5"/>
      <c r="P209" s="5"/>
    </row>
    <row r="210" spans="13:16">
      <c r="M210" s="5"/>
      <c r="N210" s="5"/>
      <c r="O210" s="5"/>
      <c r="P210" s="5"/>
    </row>
    <row r="211" spans="13:16">
      <c r="M211" s="5"/>
      <c r="N211" s="5"/>
      <c r="O211" s="5"/>
      <c r="P211" s="5"/>
    </row>
    <row r="212" spans="13:16">
      <c r="M212" s="5"/>
      <c r="N212" s="5"/>
      <c r="O212" s="5"/>
      <c r="P212" s="5"/>
    </row>
    <row r="213" spans="13:16">
      <c r="M213" s="5"/>
      <c r="N213" s="5"/>
      <c r="O213" s="5"/>
      <c r="P213" s="5"/>
    </row>
    <row r="214" spans="13:16">
      <c r="M214" s="5"/>
      <c r="N214" s="5"/>
      <c r="O214" s="5"/>
      <c r="P214" s="5"/>
    </row>
    <row r="215" spans="13:16">
      <c r="M215" s="5"/>
      <c r="N215" s="5"/>
      <c r="O215" s="5"/>
      <c r="P215" s="5"/>
    </row>
    <row r="216" spans="13:16">
      <c r="M216" s="5"/>
      <c r="N216" s="5"/>
      <c r="O216" s="5"/>
      <c r="P216" s="5"/>
    </row>
    <row r="217" spans="13:16">
      <c r="M217" s="5"/>
      <c r="N217" s="5"/>
      <c r="O217" s="5"/>
      <c r="P217" s="5"/>
    </row>
    <row r="218" spans="13:16">
      <c r="M218" s="5"/>
      <c r="N218" s="5"/>
      <c r="O218" s="5"/>
      <c r="P218" s="5"/>
    </row>
    <row r="219" spans="13:16">
      <c r="M219" s="5"/>
      <c r="N219" s="5"/>
      <c r="O219" s="5"/>
      <c r="P219" s="5"/>
    </row>
    <row r="220" spans="13:16">
      <c r="M220" s="5"/>
      <c r="N220" s="5"/>
      <c r="O220" s="5"/>
      <c r="P220" s="5"/>
    </row>
    <row r="221" spans="13:16">
      <c r="M221" s="5"/>
      <c r="N221" s="5"/>
      <c r="O221" s="5"/>
      <c r="P221" s="5"/>
    </row>
    <row r="222" spans="13:16">
      <c r="M222" s="5"/>
      <c r="N222" s="5"/>
      <c r="O222" s="5"/>
      <c r="P222" s="5"/>
    </row>
    <row r="223" spans="13:16">
      <c r="M223" s="5"/>
      <c r="N223" s="5"/>
      <c r="O223" s="5"/>
      <c r="P223" s="5"/>
    </row>
    <row r="224" spans="13:16">
      <c r="M224" s="5"/>
      <c r="N224" s="5"/>
      <c r="O224" s="5"/>
      <c r="P224" s="5"/>
    </row>
    <row r="225" spans="13:16">
      <c r="M225" s="5"/>
      <c r="N225" s="5"/>
      <c r="O225" s="5"/>
      <c r="P225" s="5"/>
    </row>
    <row r="226" spans="13:16">
      <c r="M226" s="5"/>
      <c r="N226" s="5"/>
      <c r="O226" s="5"/>
      <c r="P226" s="5"/>
    </row>
    <row r="227" spans="13:16">
      <c r="M227" s="5"/>
      <c r="N227" s="5"/>
      <c r="O227" s="5"/>
      <c r="P227" s="5"/>
    </row>
  </sheetData>
  <phoneticPr fontId="17" type="noConversion"/>
  <conditionalFormatting sqref="G20:I20">
    <cfRule type="cellIs" dxfId="1401" priority="186" operator="equal">
      <formula>"-"</formula>
    </cfRule>
  </conditionalFormatting>
  <conditionalFormatting sqref="G20:I20">
    <cfRule type="cellIs" dxfId="1400" priority="185" operator="equal">
      <formula>"-"</formula>
    </cfRule>
  </conditionalFormatting>
  <conditionalFormatting sqref="G19:I19">
    <cfRule type="cellIs" dxfId="1399" priority="183" stopIfTrue="1" operator="equal">
      <formula>"-"</formula>
    </cfRule>
    <cfRule type="containsText" dxfId="1398" priority="184" stopIfTrue="1" operator="containsText" text="leer">
      <formula>NOT(ISERROR(SEARCH("leer",G19)))</formula>
    </cfRule>
  </conditionalFormatting>
  <conditionalFormatting sqref="G19:I19">
    <cfRule type="cellIs" dxfId="1397" priority="181" stopIfTrue="1" operator="equal">
      <formula>"-"</formula>
    </cfRule>
    <cfRule type="containsText" dxfId="1396" priority="182" stopIfTrue="1" operator="containsText" text="leer">
      <formula>NOT(ISERROR(SEARCH("leer",G19)))</formula>
    </cfRule>
  </conditionalFormatting>
  <conditionalFormatting sqref="G18:I18">
    <cfRule type="cellIs" dxfId="1395" priority="179" stopIfTrue="1" operator="equal">
      <formula>"-"</formula>
    </cfRule>
    <cfRule type="containsText" dxfId="1394" priority="180" stopIfTrue="1" operator="containsText" text="leer">
      <formula>NOT(ISERROR(SEARCH("leer",G18)))</formula>
    </cfRule>
  </conditionalFormatting>
  <conditionalFormatting sqref="G18:I18">
    <cfRule type="cellIs" dxfId="1393" priority="177" stopIfTrue="1" operator="equal">
      <formula>"-"</formula>
    </cfRule>
    <cfRule type="containsText" dxfId="1392" priority="178" stopIfTrue="1" operator="containsText" text="leer">
      <formula>NOT(ISERROR(SEARCH("leer",G18)))</formula>
    </cfRule>
  </conditionalFormatting>
  <conditionalFormatting sqref="G18:I18">
    <cfRule type="cellIs" dxfId="1391" priority="175" stopIfTrue="1" operator="equal">
      <formula>"-"</formula>
    </cfRule>
    <cfRule type="containsText" dxfId="1390" priority="176" stopIfTrue="1" operator="containsText" text="leer">
      <formula>NOT(ISERROR(SEARCH("leer",G18)))</formula>
    </cfRule>
  </conditionalFormatting>
  <conditionalFormatting sqref="G18:I18">
    <cfRule type="cellIs" dxfId="1389" priority="173" stopIfTrue="1" operator="equal">
      <formula>"-"</formula>
    </cfRule>
    <cfRule type="containsText" dxfId="1388" priority="174" stopIfTrue="1" operator="containsText" text="leer">
      <formula>NOT(ISERROR(SEARCH("leer",G18)))</formula>
    </cfRule>
  </conditionalFormatting>
  <conditionalFormatting sqref="G18:I18">
    <cfRule type="cellIs" dxfId="1387" priority="171" stopIfTrue="1" operator="equal">
      <formula>"-"</formula>
    </cfRule>
    <cfRule type="containsText" dxfId="1386" priority="172" stopIfTrue="1" operator="containsText" text="leer">
      <formula>NOT(ISERROR(SEARCH("leer",G18)))</formula>
    </cfRule>
  </conditionalFormatting>
  <conditionalFormatting sqref="G18:I18">
    <cfRule type="cellIs" dxfId="1385" priority="169" stopIfTrue="1" operator="equal">
      <formula>"-"</formula>
    </cfRule>
    <cfRule type="containsText" dxfId="1384" priority="170" stopIfTrue="1" operator="containsText" text="leer">
      <formula>NOT(ISERROR(SEARCH("leer",G18)))</formula>
    </cfRule>
  </conditionalFormatting>
  <conditionalFormatting sqref="G18:I18">
    <cfRule type="cellIs" dxfId="1383" priority="167" stopIfTrue="1" operator="equal">
      <formula>"-"</formula>
    </cfRule>
    <cfRule type="containsText" dxfId="1382" priority="168" stopIfTrue="1" operator="containsText" text="leer">
      <formula>NOT(ISERROR(SEARCH("leer",G18)))</formula>
    </cfRule>
  </conditionalFormatting>
  <conditionalFormatting sqref="G18:I18">
    <cfRule type="cellIs" dxfId="1381" priority="165" stopIfTrue="1" operator="equal">
      <formula>"-"</formula>
    </cfRule>
    <cfRule type="containsText" dxfId="1380" priority="166" stopIfTrue="1" operator="containsText" text="leer">
      <formula>NOT(ISERROR(SEARCH("leer",G18)))</formula>
    </cfRule>
  </conditionalFormatting>
  <conditionalFormatting sqref="G18:I18">
    <cfRule type="cellIs" dxfId="1379" priority="163" stopIfTrue="1" operator="equal">
      <formula>"-"</formula>
    </cfRule>
    <cfRule type="containsText" dxfId="1378" priority="164" stopIfTrue="1" operator="containsText" text="leer">
      <formula>NOT(ISERROR(SEARCH("leer",G18)))</formula>
    </cfRule>
  </conditionalFormatting>
  <conditionalFormatting sqref="G18:I18">
    <cfRule type="cellIs" dxfId="1377" priority="161" stopIfTrue="1" operator="equal">
      <formula>"-"</formula>
    </cfRule>
    <cfRule type="containsText" dxfId="1376" priority="162" stopIfTrue="1" operator="containsText" text="leer">
      <formula>NOT(ISERROR(SEARCH("leer",G18)))</formula>
    </cfRule>
  </conditionalFormatting>
  <conditionalFormatting sqref="G18:I18">
    <cfRule type="cellIs" dxfId="1375" priority="159" stopIfTrue="1" operator="equal">
      <formula>"-"</formula>
    </cfRule>
    <cfRule type="containsText" dxfId="1374" priority="160" stopIfTrue="1" operator="containsText" text="leer">
      <formula>NOT(ISERROR(SEARCH("leer",G18)))</formula>
    </cfRule>
  </conditionalFormatting>
  <conditionalFormatting sqref="G18:I18">
    <cfRule type="cellIs" dxfId="1373" priority="157" stopIfTrue="1" operator="equal">
      <formula>"-"</formula>
    </cfRule>
    <cfRule type="containsText" dxfId="1372" priority="158" stopIfTrue="1" operator="containsText" text="leer">
      <formula>NOT(ISERROR(SEARCH("leer",G18)))</formula>
    </cfRule>
  </conditionalFormatting>
  <conditionalFormatting sqref="G18:I18">
    <cfRule type="cellIs" dxfId="1371" priority="155" stopIfTrue="1" operator="equal">
      <formula>"-"</formula>
    </cfRule>
    <cfRule type="containsText" dxfId="1370" priority="156" stopIfTrue="1" operator="containsText" text="leer">
      <formula>NOT(ISERROR(SEARCH("leer",G18)))</formula>
    </cfRule>
  </conditionalFormatting>
  <conditionalFormatting sqref="G18:I18">
    <cfRule type="cellIs" dxfId="1369" priority="153" stopIfTrue="1" operator="equal">
      <formula>"-"</formula>
    </cfRule>
    <cfRule type="containsText" dxfId="1368" priority="154" stopIfTrue="1" operator="containsText" text="leer">
      <formula>NOT(ISERROR(SEARCH("leer",G18)))</formula>
    </cfRule>
  </conditionalFormatting>
  <conditionalFormatting sqref="G18:I18">
    <cfRule type="cellIs" dxfId="1367" priority="151" stopIfTrue="1" operator="equal">
      <formula>"-"</formula>
    </cfRule>
    <cfRule type="containsText" dxfId="1366" priority="152" stopIfTrue="1" operator="containsText" text="leer">
      <formula>NOT(ISERROR(SEARCH("leer",G18)))</formula>
    </cfRule>
  </conditionalFormatting>
  <conditionalFormatting sqref="G18:I18">
    <cfRule type="cellIs" dxfId="1365" priority="149" stopIfTrue="1" operator="equal">
      <formula>"-"</formula>
    </cfRule>
    <cfRule type="containsText" dxfId="1364" priority="150" stopIfTrue="1" operator="containsText" text="leer">
      <formula>NOT(ISERROR(SEARCH("leer",G18)))</formula>
    </cfRule>
  </conditionalFormatting>
  <conditionalFormatting sqref="G18:I18">
    <cfRule type="cellIs" dxfId="1363" priority="147" stopIfTrue="1" operator="equal">
      <formula>"-"</formula>
    </cfRule>
    <cfRule type="containsText" dxfId="1362" priority="148" stopIfTrue="1" operator="containsText" text="leer">
      <formula>NOT(ISERROR(SEARCH("leer",G18)))</formula>
    </cfRule>
  </conditionalFormatting>
  <conditionalFormatting sqref="G18:I18">
    <cfRule type="cellIs" dxfId="1361" priority="145" stopIfTrue="1" operator="equal">
      <formula>"-"</formula>
    </cfRule>
    <cfRule type="containsText" dxfId="1360" priority="146" stopIfTrue="1" operator="containsText" text="leer">
      <formula>NOT(ISERROR(SEARCH("leer",G18)))</formula>
    </cfRule>
  </conditionalFormatting>
  <conditionalFormatting sqref="G18:I18">
    <cfRule type="cellIs" dxfId="1359" priority="143" stopIfTrue="1" operator="equal">
      <formula>"-"</formula>
    </cfRule>
    <cfRule type="containsText" dxfId="1358" priority="144" stopIfTrue="1" operator="containsText" text="leer">
      <formula>NOT(ISERROR(SEARCH("leer",G18)))</formula>
    </cfRule>
  </conditionalFormatting>
  <conditionalFormatting sqref="G18:I18">
    <cfRule type="cellIs" dxfId="1357" priority="141" stopIfTrue="1" operator="equal">
      <formula>"-"</formula>
    </cfRule>
    <cfRule type="containsText" dxfId="1356" priority="142" stopIfTrue="1" operator="containsText" text="leer">
      <formula>NOT(ISERROR(SEARCH("leer",G18)))</formula>
    </cfRule>
  </conditionalFormatting>
  <conditionalFormatting sqref="G18:I18">
    <cfRule type="cellIs" dxfId="1355" priority="139" stopIfTrue="1" operator="equal">
      <formula>"-"</formula>
    </cfRule>
    <cfRule type="containsText" dxfId="1354" priority="140" stopIfTrue="1" operator="containsText" text="leer">
      <formula>NOT(ISERROR(SEARCH("leer",G18)))</formula>
    </cfRule>
  </conditionalFormatting>
  <conditionalFormatting sqref="G18:I18">
    <cfRule type="cellIs" dxfId="1353" priority="137" stopIfTrue="1" operator="equal">
      <formula>"-"</formula>
    </cfRule>
    <cfRule type="containsText" dxfId="1352" priority="138" stopIfTrue="1" operator="containsText" text="leer">
      <formula>NOT(ISERROR(SEARCH("leer",G18)))</formula>
    </cfRule>
  </conditionalFormatting>
  <conditionalFormatting sqref="G17:I17">
    <cfRule type="cellIs" dxfId="1351" priority="135" stopIfTrue="1" operator="equal">
      <formula>"-"</formula>
    </cfRule>
    <cfRule type="containsText" dxfId="1350" priority="136" stopIfTrue="1" operator="containsText" text="leer">
      <formula>NOT(ISERROR(SEARCH("leer",G17)))</formula>
    </cfRule>
  </conditionalFormatting>
  <conditionalFormatting sqref="G17:I17">
    <cfRule type="cellIs" dxfId="1349" priority="134" stopIfTrue="1" operator="equal">
      <formula>"-"</formula>
    </cfRule>
  </conditionalFormatting>
  <conditionalFormatting sqref="G17:I17">
    <cfRule type="cellIs" dxfId="1348" priority="132" stopIfTrue="1" operator="equal">
      <formula>"-"</formula>
    </cfRule>
    <cfRule type="containsText" dxfId="1347" priority="133" stopIfTrue="1" operator="containsText" text="leer">
      <formula>NOT(ISERROR(SEARCH("leer",G17)))</formula>
    </cfRule>
  </conditionalFormatting>
  <conditionalFormatting sqref="G17:I17">
    <cfRule type="cellIs" dxfId="1346" priority="131" stopIfTrue="1" operator="equal">
      <formula>"-"</formula>
    </cfRule>
  </conditionalFormatting>
  <conditionalFormatting sqref="G17:I17">
    <cfRule type="cellIs" dxfId="1345" priority="129" stopIfTrue="1" operator="equal">
      <formula>"-"</formula>
    </cfRule>
    <cfRule type="containsText" dxfId="1344" priority="130" stopIfTrue="1" operator="containsText" text="leer">
      <formula>NOT(ISERROR(SEARCH("leer",G17)))</formula>
    </cfRule>
  </conditionalFormatting>
  <conditionalFormatting sqref="G17:I17">
    <cfRule type="cellIs" dxfId="1343" priority="128" stopIfTrue="1" operator="equal">
      <formula>"-"</formula>
    </cfRule>
  </conditionalFormatting>
  <conditionalFormatting sqref="G17:I17">
    <cfRule type="cellIs" dxfId="1342" priority="126" stopIfTrue="1" operator="equal">
      <formula>"-"</formula>
    </cfRule>
    <cfRule type="containsText" dxfId="1341" priority="127" stopIfTrue="1" operator="containsText" text="leer">
      <formula>NOT(ISERROR(SEARCH("leer",G17)))</formula>
    </cfRule>
  </conditionalFormatting>
  <conditionalFormatting sqref="G17:I17">
    <cfRule type="cellIs" dxfId="1340" priority="125" stopIfTrue="1" operator="equal">
      <formula>"-"</formula>
    </cfRule>
  </conditionalFormatting>
  <conditionalFormatting sqref="K5:K7">
    <cfRule type="cellIs" dxfId="1339" priority="62" operator="equal">
      <formula>"-"</formula>
    </cfRule>
  </conditionalFormatting>
  <conditionalFormatting sqref="K5:K7">
    <cfRule type="cellIs" dxfId="1338" priority="61" operator="equal">
      <formula>"-"</formula>
    </cfRule>
  </conditionalFormatting>
  <conditionalFormatting sqref="J5:J7">
    <cfRule type="cellIs" dxfId="1337" priority="59" stopIfTrue="1" operator="equal">
      <formula>"-"</formula>
    </cfRule>
    <cfRule type="containsText" dxfId="1336" priority="60" stopIfTrue="1" operator="containsText" text="leer">
      <formula>NOT(ISERROR(SEARCH("leer",J5)))</formula>
    </cfRule>
  </conditionalFormatting>
  <conditionalFormatting sqref="J5:J7">
    <cfRule type="cellIs" dxfId="1335" priority="57" stopIfTrue="1" operator="equal">
      <formula>"-"</formula>
    </cfRule>
    <cfRule type="containsText" dxfId="1334" priority="58" stopIfTrue="1" operator="containsText" text="leer">
      <formula>NOT(ISERROR(SEARCH("leer",J5)))</formula>
    </cfRule>
  </conditionalFormatting>
  <conditionalFormatting sqref="I5:I7">
    <cfRule type="cellIs" dxfId="1333" priority="55" stopIfTrue="1" operator="equal">
      <formula>"-"</formula>
    </cfRule>
    <cfRule type="containsText" dxfId="1332" priority="56" stopIfTrue="1" operator="containsText" text="leer">
      <formula>NOT(ISERROR(SEARCH("leer",I5)))</formula>
    </cfRule>
  </conditionalFormatting>
  <conditionalFormatting sqref="I5:I7">
    <cfRule type="cellIs" dxfId="1331" priority="53" stopIfTrue="1" operator="equal">
      <formula>"-"</formula>
    </cfRule>
    <cfRule type="containsText" dxfId="1330" priority="54" stopIfTrue="1" operator="containsText" text="leer">
      <formula>NOT(ISERROR(SEARCH("leer",I5)))</formula>
    </cfRule>
  </conditionalFormatting>
  <conditionalFormatting sqref="I5:I7">
    <cfRule type="cellIs" dxfId="1329" priority="51" stopIfTrue="1" operator="equal">
      <formula>"-"</formula>
    </cfRule>
    <cfRule type="containsText" dxfId="1328" priority="52" stopIfTrue="1" operator="containsText" text="leer">
      <formula>NOT(ISERROR(SEARCH("leer",I5)))</formula>
    </cfRule>
  </conditionalFormatting>
  <conditionalFormatting sqref="I5:I7">
    <cfRule type="cellIs" dxfId="1327" priority="49" stopIfTrue="1" operator="equal">
      <formula>"-"</formula>
    </cfRule>
    <cfRule type="containsText" dxfId="1326" priority="50" stopIfTrue="1" operator="containsText" text="leer">
      <formula>NOT(ISERROR(SEARCH("leer",I5)))</formula>
    </cfRule>
  </conditionalFormatting>
  <conditionalFormatting sqref="I5:I7">
    <cfRule type="cellIs" dxfId="1325" priority="47" stopIfTrue="1" operator="equal">
      <formula>"-"</formula>
    </cfRule>
    <cfRule type="containsText" dxfId="1324" priority="48" stopIfTrue="1" operator="containsText" text="leer">
      <formula>NOT(ISERROR(SEARCH("leer",I5)))</formula>
    </cfRule>
  </conditionalFormatting>
  <conditionalFormatting sqref="I5:I7">
    <cfRule type="cellIs" dxfId="1323" priority="45" stopIfTrue="1" operator="equal">
      <formula>"-"</formula>
    </cfRule>
    <cfRule type="containsText" dxfId="1322" priority="46" stopIfTrue="1" operator="containsText" text="leer">
      <formula>NOT(ISERROR(SEARCH("leer",I5)))</formula>
    </cfRule>
  </conditionalFormatting>
  <conditionalFormatting sqref="I5:I7">
    <cfRule type="cellIs" dxfId="1321" priority="43" stopIfTrue="1" operator="equal">
      <formula>"-"</formula>
    </cfRule>
    <cfRule type="containsText" dxfId="1320" priority="44" stopIfTrue="1" operator="containsText" text="leer">
      <formula>NOT(ISERROR(SEARCH("leer",I5)))</formula>
    </cfRule>
  </conditionalFormatting>
  <conditionalFormatting sqref="I5:I7">
    <cfRule type="cellIs" dxfId="1319" priority="41" stopIfTrue="1" operator="equal">
      <formula>"-"</formula>
    </cfRule>
    <cfRule type="containsText" dxfId="1318" priority="42" stopIfTrue="1" operator="containsText" text="leer">
      <formula>NOT(ISERROR(SEARCH("leer",I5)))</formula>
    </cfRule>
  </conditionalFormatting>
  <conditionalFormatting sqref="I5:I7">
    <cfRule type="cellIs" dxfId="1317" priority="39" stopIfTrue="1" operator="equal">
      <formula>"-"</formula>
    </cfRule>
    <cfRule type="containsText" dxfId="1316" priority="40" stopIfTrue="1" operator="containsText" text="leer">
      <formula>NOT(ISERROR(SEARCH("leer",I5)))</formula>
    </cfRule>
  </conditionalFormatting>
  <conditionalFormatting sqref="I5:I7">
    <cfRule type="cellIs" dxfId="1315" priority="37" stopIfTrue="1" operator="equal">
      <formula>"-"</formula>
    </cfRule>
    <cfRule type="containsText" dxfId="1314" priority="38" stopIfTrue="1" operator="containsText" text="leer">
      <formula>NOT(ISERROR(SEARCH("leer",I5)))</formula>
    </cfRule>
  </conditionalFormatting>
  <conditionalFormatting sqref="I5:I7">
    <cfRule type="cellIs" dxfId="1313" priority="35" stopIfTrue="1" operator="equal">
      <formula>"-"</formula>
    </cfRule>
    <cfRule type="containsText" dxfId="1312" priority="36" stopIfTrue="1" operator="containsText" text="leer">
      <formula>NOT(ISERROR(SEARCH("leer",I5)))</formula>
    </cfRule>
  </conditionalFormatting>
  <conditionalFormatting sqref="I5:I7">
    <cfRule type="cellIs" dxfId="1311" priority="33" stopIfTrue="1" operator="equal">
      <formula>"-"</formula>
    </cfRule>
    <cfRule type="containsText" dxfId="1310" priority="34" stopIfTrue="1" operator="containsText" text="leer">
      <formula>NOT(ISERROR(SEARCH("leer",I5)))</formula>
    </cfRule>
  </conditionalFormatting>
  <conditionalFormatting sqref="I5:I7">
    <cfRule type="cellIs" dxfId="1309" priority="31" stopIfTrue="1" operator="equal">
      <formula>"-"</formula>
    </cfRule>
    <cfRule type="containsText" dxfId="1308" priority="32" stopIfTrue="1" operator="containsText" text="leer">
      <formula>NOT(ISERROR(SEARCH("leer",I5)))</formula>
    </cfRule>
  </conditionalFormatting>
  <conditionalFormatting sqref="I5:I7">
    <cfRule type="cellIs" dxfId="1307" priority="29" stopIfTrue="1" operator="equal">
      <formula>"-"</formula>
    </cfRule>
    <cfRule type="containsText" dxfId="1306" priority="30" stopIfTrue="1" operator="containsText" text="leer">
      <formula>NOT(ISERROR(SEARCH("leer",I5)))</formula>
    </cfRule>
  </conditionalFormatting>
  <conditionalFormatting sqref="I5:I7">
    <cfRule type="cellIs" dxfId="1305" priority="27" stopIfTrue="1" operator="equal">
      <formula>"-"</formula>
    </cfRule>
    <cfRule type="containsText" dxfId="1304" priority="28" stopIfTrue="1" operator="containsText" text="leer">
      <formula>NOT(ISERROR(SEARCH("leer",I5)))</formula>
    </cfRule>
  </conditionalFormatting>
  <conditionalFormatting sqref="I5:I7">
    <cfRule type="cellIs" dxfId="1303" priority="25" stopIfTrue="1" operator="equal">
      <formula>"-"</formula>
    </cfRule>
    <cfRule type="containsText" dxfId="1302" priority="26" stopIfTrue="1" operator="containsText" text="leer">
      <formula>NOT(ISERROR(SEARCH("leer",I5)))</formula>
    </cfRule>
  </conditionalFormatting>
  <conditionalFormatting sqref="I5:I7">
    <cfRule type="cellIs" dxfId="1301" priority="23" stopIfTrue="1" operator="equal">
      <formula>"-"</formula>
    </cfRule>
    <cfRule type="containsText" dxfId="1300" priority="24" stopIfTrue="1" operator="containsText" text="leer">
      <formula>NOT(ISERROR(SEARCH("leer",I5)))</formula>
    </cfRule>
  </conditionalFormatting>
  <conditionalFormatting sqref="I5:I7">
    <cfRule type="cellIs" dxfId="1299" priority="21" stopIfTrue="1" operator="equal">
      <formula>"-"</formula>
    </cfRule>
    <cfRule type="containsText" dxfId="1298" priority="22" stopIfTrue="1" operator="containsText" text="leer">
      <formula>NOT(ISERROR(SEARCH("leer",I5)))</formula>
    </cfRule>
  </conditionalFormatting>
  <conditionalFormatting sqref="I5:I7">
    <cfRule type="cellIs" dxfId="1297" priority="19" stopIfTrue="1" operator="equal">
      <formula>"-"</formula>
    </cfRule>
    <cfRule type="containsText" dxfId="1296" priority="20" stopIfTrue="1" operator="containsText" text="leer">
      <formula>NOT(ISERROR(SEARCH("leer",I5)))</formula>
    </cfRule>
  </conditionalFormatting>
  <conditionalFormatting sqref="I5:I7">
    <cfRule type="cellIs" dxfId="1295" priority="17" stopIfTrue="1" operator="equal">
      <formula>"-"</formula>
    </cfRule>
    <cfRule type="containsText" dxfId="1294" priority="18" stopIfTrue="1" operator="containsText" text="leer">
      <formula>NOT(ISERROR(SEARCH("leer",I5)))</formula>
    </cfRule>
  </conditionalFormatting>
  <conditionalFormatting sqref="I5:I7">
    <cfRule type="cellIs" dxfId="1293" priority="15" stopIfTrue="1" operator="equal">
      <formula>"-"</formula>
    </cfRule>
    <cfRule type="containsText" dxfId="1292" priority="16" stopIfTrue="1" operator="containsText" text="leer">
      <formula>NOT(ISERROR(SEARCH("leer",I5)))</formula>
    </cfRule>
  </conditionalFormatting>
  <conditionalFormatting sqref="I5:I7">
    <cfRule type="cellIs" dxfId="1291" priority="13" stopIfTrue="1" operator="equal">
      <formula>"-"</formula>
    </cfRule>
    <cfRule type="containsText" dxfId="1290" priority="14" stopIfTrue="1" operator="containsText" text="leer">
      <formula>NOT(ISERROR(SEARCH("leer",I5)))</formula>
    </cfRule>
  </conditionalFormatting>
  <conditionalFormatting sqref="H5:H7">
    <cfRule type="cellIs" dxfId="1289" priority="11" stopIfTrue="1" operator="equal">
      <formula>"-"</formula>
    </cfRule>
    <cfRule type="containsText" dxfId="1288" priority="12" stopIfTrue="1" operator="containsText" text="leer">
      <formula>NOT(ISERROR(SEARCH("leer",H5)))</formula>
    </cfRule>
  </conditionalFormatting>
  <conditionalFormatting sqref="H5:H7">
    <cfRule type="cellIs" dxfId="1287" priority="10" stopIfTrue="1" operator="equal">
      <formula>"-"</formula>
    </cfRule>
  </conditionalFormatting>
  <conditionalFormatting sqref="H5:H7">
    <cfRule type="cellIs" dxfId="1286" priority="8" stopIfTrue="1" operator="equal">
      <formula>"-"</formula>
    </cfRule>
    <cfRule type="containsText" dxfId="1285" priority="9" stopIfTrue="1" operator="containsText" text="leer">
      <formula>NOT(ISERROR(SEARCH("leer",H5)))</formula>
    </cfRule>
  </conditionalFormatting>
  <conditionalFormatting sqref="H5:H7">
    <cfRule type="cellIs" dxfId="1284" priority="7" stopIfTrue="1" operator="equal">
      <formula>"-"</formula>
    </cfRule>
  </conditionalFormatting>
  <conditionalFormatting sqref="H5:H7">
    <cfRule type="cellIs" dxfId="1283" priority="5" stopIfTrue="1" operator="equal">
      <formula>"-"</formula>
    </cfRule>
    <cfRule type="containsText" dxfId="1282" priority="6" stopIfTrue="1" operator="containsText" text="leer">
      <formula>NOT(ISERROR(SEARCH("leer",H5)))</formula>
    </cfRule>
  </conditionalFormatting>
  <conditionalFormatting sqref="H5:H7">
    <cfRule type="cellIs" dxfId="1281" priority="4" stopIfTrue="1" operator="equal">
      <formula>"-"</formula>
    </cfRule>
  </conditionalFormatting>
  <conditionalFormatting sqref="H5:H7">
    <cfRule type="cellIs" dxfId="1280" priority="2" stopIfTrue="1" operator="equal">
      <formula>"-"</formula>
    </cfRule>
    <cfRule type="containsText" dxfId="1279" priority="3" stopIfTrue="1" operator="containsText" text="leer">
      <formula>NOT(ISERROR(SEARCH("leer",H5)))</formula>
    </cfRule>
  </conditionalFormatting>
  <conditionalFormatting sqref="H5:H7">
    <cfRule type="cellIs" dxfId="1278"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F84"/>
  <sheetViews>
    <sheetView showRuler="0" zoomScaleNormal="100" workbookViewId="0"/>
  </sheetViews>
  <sheetFormatPr baseColWidth="10" defaultColWidth="10.7109375" defaultRowHeight="12.75"/>
  <cols>
    <col min="1" max="1" width="62.42578125" style="5" customWidth="1"/>
    <col min="2" max="2" width="4.85546875" style="5" customWidth="1"/>
    <col min="3" max="3" width="9.140625" style="67" customWidth="1"/>
    <col min="4" max="7" width="12.28515625" style="20" customWidth="1"/>
    <col min="8" max="8" width="11.42578125" style="20" customWidth="1"/>
    <col min="9" max="10" width="10.42578125" style="67" customWidth="1"/>
    <col min="11" max="11" width="10.140625" style="8" customWidth="1"/>
    <col min="12" max="12" width="10.42578125" style="8" customWidth="1"/>
    <col min="13" max="16384" width="10.7109375" style="5"/>
  </cols>
  <sheetData>
    <row r="1" spans="1:14">
      <c r="A1" s="90" t="s">
        <v>1615</v>
      </c>
      <c r="C1" s="8"/>
      <c r="I1" s="5"/>
      <c r="J1" s="5"/>
      <c r="K1" s="5"/>
      <c r="L1" s="5"/>
    </row>
    <row r="2" spans="1:14">
      <c r="A2" s="90"/>
      <c r="C2" s="8"/>
      <c r="I2" s="5"/>
      <c r="J2" s="5"/>
      <c r="K2" s="5"/>
      <c r="L2" s="5"/>
    </row>
    <row r="3" spans="1:14" s="4" customFormat="1">
      <c r="A3" s="4" t="s">
        <v>1616</v>
      </c>
      <c r="C3" s="27" t="s">
        <v>1617</v>
      </c>
      <c r="D3" s="27" t="s">
        <v>1618</v>
      </c>
      <c r="E3" s="22">
        <v>2010</v>
      </c>
      <c r="F3" s="22">
        <v>2011</v>
      </c>
      <c r="G3" s="22">
        <v>2012</v>
      </c>
      <c r="H3" s="22">
        <v>2013</v>
      </c>
      <c r="I3" s="22">
        <v>2014</v>
      </c>
      <c r="J3" s="4">
        <v>2015</v>
      </c>
      <c r="K3" s="353">
        <v>2016</v>
      </c>
      <c r="L3" s="301"/>
      <c r="M3" s="296"/>
    </row>
    <row r="4" spans="1:14" s="4" customFormat="1">
      <c r="C4" s="67"/>
      <c r="D4" s="134"/>
      <c r="E4" s="22"/>
      <c r="F4" s="22"/>
      <c r="G4" s="22"/>
      <c r="H4" s="22"/>
      <c r="I4" s="22"/>
      <c r="K4" s="353"/>
      <c r="L4" s="301"/>
      <c r="M4" s="296"/>
    </row>
    <row r="5" spans="1:14">
      <c r="A5" s="4" t="s">
        <v>114</v>
      </c>
      <c r="B5" s="27"/>
      <c r="D5" s="134"/>
      <c r="E5" s="22"/>
      <c r="F5" s="22"/>
      <c r="G5" s="22"/>
      <c r="H5" s="22"/>
      <c r="I5" s="22"/>
      <c r="J5" s="4"/>
      <c r="K5" s="353"/>
      <c r="L5" s="129"/>
      <c r="M5" s="29"/>
    </row>
    <row r="6" spans="1:14">
      <c r="A6" s="10" t="s">
        <v>1619</v>
      </c>
      <c r="B6" s="27" t="s">
        <v>1621</v>
      </c>
      <c r="D6" s="134"/>
      <c r="E6" s="67"/>
      <c r="F6" s="67"/>
      <c r="G6" s="134"/>
      <c r="H6" s="134"/>
      <c r="I6" s="134"/>
      <c r="J6" s="134"/>
      <c r="K6" s="447"/>
      <c r="L6" s="129"/>
      <c r="M6" s="29"/>
    </row>
    <row r="7" spans="1:14">
      <c r="A7" s="134" t="s">
        <v>1620</v>
      </c>
      <c r="B7" s="27" t="s">
        <v>1623</v>
      </c>
      <c r="C7" s="67">
        <v>1</v>
      </c>
      <c r="D7" s="134"/>
      <c r="E7" s="302">
        <f>SUM(E8,E19)</f>
        <v>2709842.3971999986</v>
      </c>
      <c r="F7" s="302">
        <f t="shared" ref="F7:K7" si="0">SUM(F8,F19)</f>
        <v>2731784.8788999994</v>
      </c>
      <c r="G7" s="302">
        <f t="shared" si="0"/>
        <v>2801575.7002999992</v>
      </c>
      <c r="H7" s="302">
        <f t="shared" si="0"/>
        <v>2921058.6226359997</v>
      </c>
      <c r="I7" s="302">
        <f t="shared" si="0"/>
        <v>2908380.38968</v>
      </c>
      <c r="J7" s="302">
        <f t="shared" si="0"/>
        <v>2938491.0534819197</v>
      </c>
      <c r="K7" s="371">
        <f t="shared" si="0"/>
        <v>3028448.5305913002</v>
      </c>
      <c r="L7" s="302"/>
      <c r="M7" s="29"/>
    </row>
    <row r="8" spans="1:14">
      <c r="A8" s="307" t="s">
        <v>1622</v>
      </c>
      <c r="B8" s="27" t="s">
        <v>1625</v>
      </c>
      <c r="C8" s="67">
        <v>1</v>
      </c>
      <c r="D8" s="134" t="s">
        <v>2187</v>
      </c>
      <c r="E8" s="302">
        <f>SUM(E10,E12:E13,E15)</f>
        <v>2192662.3127999986</v>
      </c>
      <c r="F8" s="302">
        <f t="shared" ref="F8:K8" si="1">SUM(F10,F12:F13,F15)</f>
        <v>2238336.4954999993</v>
      </c>
      <c r="G8" s="302">
        <f t="shared" si="1"/>
        <v>2288749.5051999991</v>
      </c>
      <c r="H8" s="302">
        <f t="shared" si="1"/>
        <v>2348548.6374599999</v>
      </c>
      <c r="I8" s="302">
        <f t="shared" si="1"/>
        <v>2334067.4230800001</v>
      </c>
      <c r="J8" s="302">
        <f t="shared" si="1"/>
        <v>2343597.4278019196</v>
      </c>
      <c r="K8" s="371">
        <f t="shared" si="1"/>
        <v>2409556.7962913001</v>
      </c>
      <c r="L8" s="302"/>
      <c r="M8" s="29"/>
    </row>
    <row r="9" spans="1:14">
      <c r="A9" s="400" t="s">
        <v>1624</v>
      </c>
      <c r="B9" s="27" t="s">
        <v>1627</v>
      </c>
      <c r="D9" s="134" t="s">
        <v>2187</v>
      </c>
      <c r="E9" s="344">
        <f>(E10*E11/100+E13*E14/100+E15*E16/100+E17*E18/100)/E8*100</f>
        <v>0.35241754623548083</v>
      </c>
      <c r="F9" s="344">
        <f t="shared" ref="F9:K9" si="2">(F10*F11/100+F13*F14/100+F15*F16/100+F17*F18/100)/F8*100</f>
        <v>1.3396066365220987</v>
      </c>
      <c r="G9" s="344">
        <f t="shared" si="2"/>
        <v>1.2368895299590521</v>
      </c>
      <c r="H9" s="344">
        <f t="shared" si="2"/>
        <v>1.1694590571823835</v>
      </c>
      <c r="I9" s="344">
        <f t="shared" si="2"/>
        <v>1.1493516263811316</v>
      </c>
      <c r="J9" s="344">
        <f t="shared" si="2"/>
        <v>1.5867699774411124</v>
      </c>
      <c r="K9" s="448">
        <f t="shared" si="2"/>
        <v>1.2416165491410607</v>
      </c>
      <c r="L9" s="302"/>
      <c r="M9" s="29"/>
    </row>
    <row r="10" spans="1:14">
      <c r="A10" s="401" t="s">
        <v>1626</v>
      </c>
      <c r="B10" s="27" t="s">
        <v>1629</v>
      </c>
      <c r="C10" s="67">
        <v>1</v>
      </c>
      <c r="D10" s="134" t="s">
        <v>2187</v>
      </c>
      <c r="E10" s="302">
        <v>1952697.0959999999</v>
      </c>
      <c r="F10" s="302">
        <v>2014801.9920000001</v>
      </c>
      <c r="G10" s="302">
        <v>2090243.1240000001</v>
      </c>
      <c r="H10" s="302">
        <v>2183536.0367999999</v>
      </c>
      <c r="I10" s="302">
        <v>2180111.0723999999</v>
      </c>
      <c r="J10" s="302">
        <v>2200631.194439</v>
      </c>
      <c r="K10" s="371">
        <v>2290687.8839993002</v>
      </c>
      <c r="L10" s="302"/>
      <c r="M10" s="29"/>
    </row>
    <row r="11" spans="1:14">
      <c r="A11" s="400" t="s">
        <v>1628</v>
      </c>
      <c r="B11" s="27" t="s">
        <v>1631</v>
      </c>
      <c r="C11" s="67">
        <v>1</v>
      </c>
      <c r="D11" s="134" t="s">
        <v>2187</v>
      </c>
      <c r="E11" s="343">
        <v>0</v>
      </c>
      <c r="F11" s="343">
        <v>0</v>
      </c>
      <c r="G11" s="343">
        <v>0</v>
      </c>
      <c r="H11" s="343">
        <v>0</v>
      </c>
      <c r="I11" s="343">
        <v>0</v>
      </c>
      <c r="J11" s="343">
        <v>0.54610711159698788</v>
      </c>
      <c r="K11" s="394">
        <v>0.4854739763991231</v>
      </c>
      <c r="L11" s="302"/>
      <c r="M11" s="29"/>
    </row>
    <row r="12" spans="1:14">
      <c r="A12" s="401" t="s">
        <v>1630</v>
      </c>
      <c r="B12" s="27" t="s">
        <v>1633</v>
      </c>
      <c r="C12" s="67">
        <v>1</v>
      </c>
      <c r="D12" s="134" t="s">
        <v>2187</v>
      </c>
      <c r="E12" s="302">
        <v>176041.17079999999</v>
      </c>
      <c r="F12" s="302">
        <v>154292.86730000001</v>
      </c>
      <c r="G12" s="302">
        <v>155863.33619999999</v>
      </c>
      <c r="H12" s="302">
        <v>127360.09286</v>
      </c>
      <c r="I12" s="302">
        <v>117987.80267999999</v>
      </c>
      <c r="J12" s="302">
        <v>108394.27802500001</v>
      </c>
      <c r="K12" s="371">
        <v>96694.035900000003</v>
      </c>
      <c r="L12" s="302"/>
      <c r="M12" s="29"/>
    </row>
    <row r="13" spans="1:14">
      <c r="A13" s="401" t="s">
        <v>1632</v>
      </c>
      <c r="B13" s="27" t="s">
        <v>1635</v>
      </c>
      <c r="C13" s="129" t="s">
        <v>2188</v>
      </c>
      <c r="D13" s="134" t="s">
        <v>2187</v>
      </c>
      <c r="E13" s="302">
        <v>62440.799199998997</v>
      </c>
      <c r="F13" s="302">
        <v>65740.607399999004</v>
      </c>
      <c r="G13" s="302">
        <v>38069.579799999003</v>
      </c>
      <c r="H13" s="302">
        <v>31128.555400000001</v>
      </c>
      <c r="I13" s="302">
        <v>27903.0216</v>
      </c>
      <c r="J13" s="302">
        <v>26220.028381920001</v>
      </c>
      <c r="K13" s="371">
        <v>12440.9166</v>
      </c>
      <c r="L13" s="303"/>
      <c r="M13" s="304"/>
      <c r="N13" s="305"/>
    </row>
    <row r="14" spans="1:14">
      <c r="A14" s="400" t="s">
        <v>1634</v>
      </c>
      <c r="B14" s="27" t="s">
        <v>1637</v>
      </c>
      <c r="C14" s="129" t="s">
        <v>2188</v>
      </c>
      <c r="D14" s="134" t="s">
        <v>2187</v>
      </c>
      <c r="E14" s="32">
        <v>9.9999999999999982</v>
      </c>
      <c r="F14" s="32">
        <v>40.285413367529308</v>
      </c>
      <c r="G14" s="32">
        <v>60.768227049611426</v>
      </c>
      <c r="H14" s="32">
        <v>56.642917292041865</v>
      </c>
      <c r="I14" s="32">
        <v>55.816909165228736</v>
      </c>
      <c r="J14" s="32">
        <v>56.126186479254592</v>
      </c>
      <c r="K14" s="388">
        <v>55.265866021479489</v>
      </c>
      <c r="L14" s="302"/>
      <c r="M14" s="306"/>
      <c r="N14" s="305"/>
    </row>
    <row r="15" spans="1:14">
      <c r="A15" s="402" t="s">
        <v>1636</v>
      </c>
      <c r="B15" s="27" t="s">
        <v>1639</v>
      </c>
      <c r="C15" s="129" t="s">
        <v>2188</v>
      </c>
      <c r="D15" s="28" t="s">
        <v>2187</v>
      </c>
      <c r="E15" s="302">
        <v>1483.2467999999999</v>
      </c>
      <c r="F15" s="302">
        <v>3501.0288</v>
      </c>
      <c r="G15" s="302">
        <v>4573.4651999999996</v>
      </c>
      <c r="H15" s="302">
        <v>6523.9524000000001</v>
      </c>
      <c r="I15" s="302">
        <v>8065.5263999999997</v>
      </c>
      <c r="J15" s="302">
        <v>8351.9269559999993</v>
      </c>
      <c r="K15" s="371">
        <v>9733.9597919999997</v>
      </c>
      <c r="L15" s="302"/>
      <c r="M15" s="306"/>
      <c r="N15" s="305"/>
    </row>
    <row r="16" spans="1:14">
      <c r="A16" s="403" t="s">
        <v>1638</v>
      </c>
      <c r="B16" s="28" t="s">
        <v>1641</v>
      </c>
      <c r="C16" s="129" t="s">
        <v>2188</v>
      </c>
      <c r="D16" s="134" t="s">
        <v>2187</v>
      </c>
      <c r="E16" s="32">
        <v>100</v>
      </c>
      <c r="F16" s="32">
        <v>100</v>
      </c>
      <c r="G16" s="32">
        <v>100</v>
      </c>
      <c r="H16" s="32">
        <v>100</v>
      </c>
      <c r="I16" s="32">
        <v>100</v>
      </c>
      <c r="J16" s="32">
        <v>100</v>
      </c>
      <c r="K16" s="388">
        <v>100</v>
      </c>
      <c r="L16" s="302"/>
      <c r="M16" s="306"/>
      <c r="N16" s="305"/>
    </row>
    <row r="17" spans="1:14">
      <c r="A17" s="402" t="s">
        <v>2179</v>
      </c>
      <c r="B17" s="27"/>
      <c r="C17" s="129" t="s">
        <v>2188</v>
      </c>
      <c r="D17" s="28" t="s">
        <v>2187</v>
      </c>
      <c r="E17" s="302">
        <v>0</v>
      </c>
      <c r="F17" s="302">
        <v>58.918249199999998</v>
      </c>
      <c r="G17" s="302">
        <v>1554.597176</v>
      </c>
      <c r="H17" s="302">
        <v>3786.3163199999999</v>
      </c>
      <c r="I17" s="302">
        <v>3441.156876</v>
      </c>
      <c r="J17" s="302">
        <v>2531.8890879999999</v>
      </c>
      <c r="K17" s="371">
        <v>2308.3812520000001</v>
      </c>
      <c r="L17" s="302"/>
      <c r="M17" s="306"/>
      <c r="N17" s="305"/>
    </row>
    <row r="18" spans="1:14">
      <c r="A18" s="403" t="s">
        <v>2180</v>
      </c>
      <c r="B18" s="27"/>
      <c r="C18" s="129" t="s">
        <v>2188</v>
      </c>
      <c r="D18" s="134" t="s">
        <v>2187</v>
      </c>
      <c r="E18" s="32">
        <v>0</v>
      </c>
      <c r="F18" s="32">
        <v>0</v>
      </c>
      <c r="G18" s="32">
        <v>38.700000000000003</v>
      </c>
      <c r="H18" s="32">
        <v>87.4</v>
      </c>
      <c r="I18" s="32">
        <v>92.6</v>
      </c>
      <c r="J18" s="32">
        <v>83</v>
      </c>
      <c r="K18" s="388">
        <v>94.751345448962283</v>
      </c>
      <c r="L18" s="129"/>
      <c r="M18" s="29"/>
    </row>
    <row r="19" spans="1:14">
      <c r="A19" s="307" t="s">
        <v>1640</v>
      </c>
      <c r="B19" s="27" t="s">
        <v>1644</v>
      </c>
      <c r="C19" s="129">
        <v>1</v>
      </c>
      <c r="D19" s="239" t="s">
        <v>2189</v>
      </c>
      <c r="E19" s="302">
        <v>517180.08439999999</v>
      </c>
      <c r="F19" s="302">
        <v>493448.38339999999</v>
      </c>
      <c r="G19" s="302">
        <v>512826.19510000001</v>
      </c>
      <c r="H19" s="302">
        <v>572509.98517600005</v>
      </c>
      <c r="I19" s="302">
        <v>574312.96660000004</v>
      </c>
      <c r="J19" s="302">
        <v>594893.62568000006</v>
      </c>
      <c r="K19" s="371">
        <v>618891.73430000001</v>
      </c>
      <c r="L19" s="302"/>
      <c r="M19" s="308"/>
      <c r="N19" s="18"/>
    </row>
    <row r="20" spans="1:14">
      <c r="A20" s="155"/>
      <c r="B20" s="27" t="s">
        <v>1646</v>
      </c>
      <c r="D20" s="134"/>
      <c r="E20" s="32"/>
      <c r="F20" s="32"/>
      <c r="G20" s="32"/>
      <c r="H20" s="32"/>
      <c r="I20" s="32"/>
      <c r="J20" s="134"/>
      <c r="K20" s="447"/>
      <c r="L20" s="302"/>
      <c r="M20" s="308"/>
      <c r="N20" s="18"/>
    </row>
    <row r="21" spans="1:14">
      <c r="A21" s="10" t="s">
        <v>1642</v>
      </c>
      <c r="B21" s="27" t="s">
        <v>1648</v>
      </c>
      <c r="D21" s="134"/>
      <c r="E21" s="67"/>
      <c r="F21" s="67"/>
      <c r="G21" s="134"/>
      <c r="H21" s="134"/>
      <c r="I21" s="134"/>
      <c r="J21" s="134"/>
      <c r="K21" s="447"/>
      <c r="L21" s="302"/>
      <c r="M21" s="308"/>
      <c r="N21" s="18"/>
    </row>
    <row r="22" spans="1:14">
      <c r="A22" s="134" t="s">
        <v>1643</v>
      </c>
      <c r="B22" s="27" t="s">
        <v>1650</v>
      </c>
      <c r="C22" s="67">
        <v>1</v>
      </c>
      <c r="D22" s="134"/>
      <c r="E22" s="195">
        <f>SUM(E23,E32)</f>
        <v>711048.14339999994</v>
      </c>
      <c r="F22" s="195">
        <f t="shared" ref="F22:K22" si="3">SUM(F23,F32)</f>
        <v>602168.20680000004</v>
      </c>
      <c r="G22" s="195">
        <f t="shared" si="3"/>
        <v>584875.55459999992</v>
      </c>
      <c r="H22" s="195">
        <f t="shared" si="3"/>
        <v>520444.28038219002</v>
      </c>
      <c r="I22" s="195">
        <f t="shared" si="3"/>
        <v>482018.66168399999</v>
      </c>
      <c r="J22" s="195">
        <f t="shared" si="3"/>
        <v>483738.02106</v>
      </c>
      <c r="K22" s="389">
        <f t="shared" si="3"/>
        <v>488325.64919999999</v>
      </c>
      <c r="L22" s="302"/>
      <c r="M22" s="308"/>
      <c r="N22" s="18"/>
    </row>
    <row r="23" spans="1:14">
      <c r="A23" s="307" t="s">
        <v>1645</v>
      </c>
      <c r="B23" s="27" t="s">
        <v>1651</v>
      </c>
      <c r="C23" s="67">
        <v>1</v>
      </c>
      <c r="D23" s="134" t="s">
        <v>2187</v>
      </c>
      <c r="E23" s="195">
        <f>SUM(E25:E26,E28,E30:E31)</f>
        <v>395001.27539999998</v>
      </c>
      <c r="F23" s="195">
        <f t="shared" ref="F23:K23" si="4">SUM(F25:F26,F28,F30:F31)</f>
        <v>317713.87919999997</v>
      </c>
      <c r="G23" s="195">
        <f t="shared" si="4"/>
        <v>354127.44299999997</v>
      </c>
      <c r="H23" s="195">
        <f t="shared" si="4"/>
        <v>290730.87119999999</v>
      </c>
      <c r="I23" s="195">
        <f t="shared" si="4"/>
        <v>292059.13964399998</v>
      </c>
      <c r="J23" s="195">
        <f t="shared" si="4"/>
        <v>297344.7426</v>
      </c>
      <c r="K23" s="389">
        <f t="shared" si="4"/>
        <v>297460.89599999995</v>
      </c>
      <c r="L23" s="309"/>
      <c r="M23" s="29"/>
    </row>
    <row r="24" spans="1:14">
      <c r="A24" s="400" t="s">
        <v>1647</v>
      </c>
      <c r="B24" s="27" t="s">
        <v>1652</v>
      </c>
      <c r="D24" s="134" t="s">
        <v>2187</v>
      </c>
      <c r="E24" s="343">
        <f>(E26*E27/100+E28*E29/100+E30+E31)/E23*100</f>
        <v>6.1468436561913951</v>
      </c>
      <c r="F24" s="343">
        <f t="shared" ref="F24:K24" si="5">(F26*F27/100+F28*F29/100+F30+F31)/F23*100</f>
        <v>6.0054535113302681</v>
      </c>
      <c r="G24" s="343">
        <f t="shared" si="5"/>
        <v>6.0035768163835863</v>
      </c>
      <c r="H24" s="343">
        <f t="shared" si="5"/>
        <v>6.7139680196438665</v>
      </c>
      <c r="I24" s="343">
        <f t="shared" si="5"/>
        <v>18.397582890607499</v>
      </c>
      <c r="J24" s="343">
        <f t="shared" si="5"/>
        <v>24.050909725955254</v>
      </c>
      <c r="K24" s="394">
        <f t="shared" si="5"/>
        <v>29.232104350549665</v>
      </c>
      <c r="L24" s="303"/>
      <c r="M24" s="29"/>
    </row>
    <row r="25" spans="1:14">
      <c r="A25" s="401" t="s">
        <v>1649</v>
      </c>
      <c r="B25" s="27" t="s">
        <v>1654</v>
      </c>
      <c r="C25" s="67">
        <v>1</v>
      </c>
      <c r="D25" s="134" t="s">
        <v>2187</v>
      </c>
      <c r="E25" s="302">
        <v>249566.5062</v>
      </c>
      <c r="F25" s="302">
        <v>193714.72320000001</v>
      </c>
      <c r="G25" s="302">
        <v>196026.19620000001</v>
      </c>
      <c r="H25" s="302">
        <v>163488.9792</v>
      </c>
      <c r="I25" s="302">
        <v>129073.49924400001</v>
      </c>
      <c r="J25" s="302">
        <v>120447.92819999999</v>
      </c>
      <c r="K25" s="371">
        <v>110923.1808</v>
      </c>
      <c r="L25" s="310"/>
      <c r="M25" s="29"/>
    </row>
    <row r="26" spans="1:14">
      <c r="A26" s="401" t="s">
        <v>1632</v>
      </c>
      <c r="B26" s="27" t="s">
        <v>1656</v>
      </c>
      <c r="C26" s="67">
        <v>1</v>
      </c>
      <c r="D26" s="134" t="s">
        <v>2187</v>
      </c>
      <c r="E26" s="302">
        <v>69589.209600000002</v>
      </c>
      <c r="F26" s="302">
        <v>67925.275200000004</v>
      </c>
      <c r="G26" s="302">
        <v>93737.808000000005</v>
      </c>
      <c r="H26" s="302">
        <v>69497.218800000002</v>
      </c>
      <c r="I26" s="302">
        <v>75340.972800000003</v>
      </c>
      <c r="J26" s="302">
        <v>68880.790800000002</v>
      </c>
      <c r="K26" s="371">
        <v>65674.368000000002</v>
      </c>
      <c r="L26" s="311"/>
      <c r="M26" s="29"/>
    </row>
    <row r="27" spans="1:14">
      <c r="A27" s="400" t="s">
        <v>1634</v>
      </c>
      <c r="B27" s="27" t="s">
        <v>1658</v>
      </c>
      <c r="C27" s="67" t="s">
        <v>2190</v>
      </c>
      <c r="D27" s="134" t="s">
        <v>2187</v>
      </c>
      <c r="E27" s="302">
        <v>0</v>
      </c>
      <c r="F27" s="302">
        <v>0</v>
      </c>
      <c r="G27" s="302">
        <v>0</v>
      </c>
      <c r="H27" s="302">
        <v>0</v>
      </c>
      <c r="I27" s="302">
        <v>10</v>
      </c>
      <c r="J27" s="302">
        <v>10</v>
      </c>
      <c r="K27" s="371">
        <v>10</v>
      </c>
      <c r="L27" s="312"/>
      <c r="M27" s="29"/>
    </row>
    <row r="28" spans="1:14">
      <c r="A28" s="401" t="s">
        <v>1653</v>
      </c>
      <c r="B28" s="27" t="s">
        <v>1660</v>
      </c>
      <c r="C28" s="67">
        <v>1</v>
      </c>
      <c r="D28" s="134" t="s">
        <v>2187</v>
      </c>
      <c r="E28" s="302">
        <v>69966.687600000005</v>
      </c>
      <c r="F28" s="302">
        <v>50195.008800000003</v>
      </c>
      <c r="G28" s="302">
        <v>58484.566800000001</v>
      </c>
      <c r="H28" s="302">
        <v>51865.801200000002</v>
      </c>
      <c r="I28" s="302">
        <v>56237.371200000001</v>
      </c>
      <c r="J28" s="302">
        <v>58873.7952</v>
      </c>
      <c r="K28" s="371">
        <v>54920.901599999997</v>
      </c>
      <c r="L28" s="313"/>
      <c r="M28" s="29"/>
    </row>
    <row r="29" spans="1:14">
      <c r="A29" s="400" t="s">
        <v>1655</v>
      </c>
      <c r="B29" s="28" t="s">
        <v>1662</v>
      </c>
      <c r="D29" s="134" t="s">
        <v>2187</v>
      </c>
      <c r="E29" s="32">
        <v>26.3</v>
      </c>
      <c r="F29" s="32">
        <v>26.3</v>
      </c>
      <c r="G29" s="32">
        <v>26.3</v>
      </c>
      <c r="H29" s="32">
        <v>26.3</v>
      </c>
      <c r="I29" s="32">
        <v>26.3</v>
      </c>
      <c r="J29" s="32">
        <v>26.3</v>
      </c>
      <c r="K29" s="388">
        <v>26.3</v>
      </c>
      <c r="L29" s="129"/>
      <c r="M29" s="29"/>
    </row>
    <row r="30" spans="1:14">
      <c r="A30" s="401" t="s">
        <v>1657</v>
      </c>
      <c r="B30" s="315"/>
      <c r="C30" s="67" t="s">
        <v>2191</v>
      </c>
      <c r="D30" s="134" t="s">
        <v>2187</v>
      </c>
      <c r="E30" s="32">
        <v>0</v>
      </c>
      <c r="F30" s="32">
        <v>0</v>
      </c>
      <c r="G30" s="32">
        <v>0</v>
      </c>
      <c r="H30" s="32">
        <v>0</v>
      </c>
      <c r="I30" s="32">
        <v>0</v>
      </c>
      <c r="J30" s="32">
        <v>0</v>
      </c>
      <c r="K30" s="388">
        <v>0</v>
      </c>
      <c r="L30" s="302"/>
      <c r="M30" s="308"/>
      <c r="N30" s="18"/>
    </row>
    <row r="31" spans="1:14">
      <c r="A31" s="401" t="s">
        <v>1659</v>
      </c>
      <c r="B31" s="319"/>
      <c r="C31" s="67">
        <v>1</v>
      </c>
      <c r="D31" s="134" t="s">
        <v>2187</v>
      </c>
      <c r="E31" s="302">
        <v>5878.8720000000003</v>
      </c>
      <c r="F31" s="302">
        <v>5878.8720000000003</v>
      </c>
      <c r="G31" s="302">
        <v>5878.8720000000003</v>
      </c>
      <c r="H31" s="302">
        <v>5878.8720000000003</v>
      </c>
      <c r="I31" s="302">
        <v>31407.296399999999</v>
      </c>
      <c r="J31" s="302">
        <v>49142.2284</v>
      </c>
      <c r="K31" s="371">
        <v>65942.445600000006</v>
      </c>
      <c r="L31" s="302"/>
      <c r="M31" s="308"/>
      <c r="N31" s="18"/>
    </row>
    <row r="32" spans="1:14">
      <c r="A32" s="307" t="s">
        <v>1661</v>
      </c>
      <c r="B32" s="27" t="s">
        <v>1665</v>
      </c>
      <c r="C32" s="129">
        <v>1</v>
      </c>
      <c r="D32" s="239" t="s">
        <v>2189</v>
      </c>
      <c r="E32" s="302">
        <v>316046.86800000002</v>
      </c>
      <c r="F32" s="302">
        <v>284454.32760000002</v>
      </c>
      <c r="G32" s="302">
        <v>230748.1116</v>
      </c>
      <c r="H32" s="302">
        <v>229713.40918218999</v>
      </c>
      <c r="I32" s="302">
        <v>189959.52204000001</v>
      </c>
      <c r="J32" s="302">
        <v>186393.27846</v>
      </c>
      <c r="K32" s="371">
        <v>190864.75320000001</v>
      </c>
      <c r="L32" s="302"/>
      <c r="M32" s="308"/>
      <c r="N32" s="18"/>
    </row>
    <row r="33" spans="1:14">
      <c r="A33" s="404"/>
      <c r="B33" s="27" t="s">
        <v>1667</v>
      </c>
      <c r="C33" s="316"/>
      <c r="D33" s="317"/>
      <c r="E33" s="318"/>
      <c r="F33" s="318"/>
      <c r="G33" s="317"/>
      <c r="H33" s="317"/>
      <c r="I33" s="317"/>
      <c r="J33" s="317"/>
      <c r="K33" s="449"/>
      <c r="L33" s="302"/>
      <c r="M33" s="308"/>
      <c r="N33" s="18"/>
    </row>
    <row r="34" spans="1:14">
      <c r="A34" s="10" t="s">
        <v>1663</v>
      </c>
      <c r="B34" s="27" t="s">
        <v>1669</v>
      </c>
      <c r="C34" s="316"/>
      <c r="D34" s="317"/>
      <c r="E34" s="316"/>
      <c r="F34" s="316"/>
      <c r="G34" s="317"/>
      <c r="H34" s="317"/>
      <c r="I34" s="317"/>
      <c r="J34" s="317"/>
      <c r="K34" s="449"/>
      <c r="L34" s="309"/>
      <c r="M34" s="29"/>
    </row>
    <row r="35" spans="1:14">
      <c r="A35" s="134" t="s">
        <v>1664</v>
      </c>
      <c r="B35" s="27" t="s">
        <v>1671</v>
      </c>
      <c r="C35" s="67">
        <v>1</v>
      </c>
      <c r="D35" s="134"/>
      <c r="E35" s="32">
        <f>SUM(E36,E38)</f>
        <v>771703.78679999989</v>
      </c>
      <c r="F35" s="32">
        <f t="shared" ref="F35:K35" si="6">SUM(F36,F38)</f>
        <v>726366.42720000003</v>
      </c>
      <c r="G35" s="32">
        <f t="shared" si="6"/>
        <v>667316.58840000001</v>
      </c>
      <c r="H35" s="32">
        <f t="shared" si="6"/>
        <v>634166.71128000005</v>
      </c>
      <c r="I35" s="32">
        <f t="shared" si="6"/>
        <v>673174.69920000003</v>
      </c>
      <c r="J35" s="32">
        <f t="shared" si="6"/>
        <v>645057.65487600002</v>
      </c>
      <c r="K35" s="388">
        <f t="shared" si="6"/>
        <v>626465.43831967004</v>
      </c>
      <c r="L35" s="314"/>
      <c r="M35" s="29"/>
    </row>
    <row r="36" spans="1:14">
      <c r="A36" s="155" t="s">
        <v>1666</v>
      </c>
      <c r="B36" s="27"/>
      <c r="C36" s="67" t="s">
        <v>2192</v>
      </c>
      <c r="D36" s="134" t="s">
        <v>2187</v>
      </c>
      <c r="E36" s="302">
        <v>705439.49399999995</v>
      </c>
      <c r="F36" s="302">
        <v>652010.52240000002</v>
      </c>
      <c r="G36" s="302">
        <v>589527.65159999998</v>
      </c>
      <c r="H36" s="302">
        <v>566354.75688</v>
      </c>
      <c r="I36" s="302">
        <v>597149.78399999999</v>
      </c>
      <c r="J36" s="302">
        <v>569628.91407599999</v>
      </c>
      <c r="K36" s="371">
        <v>554846.04831967002</v>
      </c>
      <c r="L36" s="129"/>
      <c r="M36" s="29"/>
    </row>
    <row r="37" spans="1:14">
      <c r="A37" s="401" t="s">
        <v>1668</v>
      </c>
      <c r="B37" s="27"/>
      <c r="D37" s="134" t="s">
        <v>2187</v>
      </c>
      <c r="E37" s="32">
        <v>100</v>
      </c>
      <c r="F37" s="32">
        <v>100</v>
      </c>
      <c r="G37" s="195">
        <v>100</v>
      </c>
      <c r="H37" s="195">
        <v>100</v>
      </c>
      <c r="I37" s="195">
        <v>100</v>
      </c>
      <c r="J37" s="195">
        <v>100</v>
      </c>
      <c r="K37" s="389">
        <v>100</v>
      </c>
      <c r="L37" s="311"/>
      <c r="M37" s="29"/>
    </row>
    <row r="38" spans="1:14">
      <c r="A38" s="155" t="s">
        <v>1670</v>
      </c>
      <c r="B38" s="28" t="s">
        <v>1674</v>
      </c>
      <c r="C38" s="67">
        <v>1</v>
      </c>
      <c r="D38" s="134" t="s">
        <v>2189</v>
      </c>
      <c r="E38" s="302">
        <v>66264.292799999996</v>
      </c>
      <c r="F38" s="302">
        <v>74355.904800000004</v>
      </c>
      <c r="G38" s="302">
        <v>77788.936799999996</v>
      </c>
      <c r="H38" s="302">
        <v>67811.954400000002</v>
      </c>
      <c r="I38" s="302">
        <v>76024.915200000003</v>
      </c>
      <c r="J38" s="302">
        <v>75428.7408</v>
      </c>
      <c r="K38" s="371">
        <v>71619.39</v>
      </c>
      <c r="L38" s="311"/>
      <c r="M38" s="29"/>
    </row>
    <row r="39" spans="1:14">
      <c r="A39" s="134"/>
      <c r="B39" s="27" t="s">
        <v>1676</v>
      </c>
      <c r="D39" s="134"/>
      <c r="E39" s="32"/>
      <c r="F39" s="32"/>
      <c r="G39" s="32"/>
      <c r="H39" s="32"/>
      <c r="I39" s="32"/>
      <c r="J39" s="134"/>
      <c r="K39" s="447"/>
      <c r="L39" s="129"/>
      <c r="M39" s="29"/>
    </row>
    <row r="40" spans="1:14">
      <c r="A40" s="10" t="s">
        <v>1672</v>
      </c>
      <c r="B40" s="28" t="s">
        <v>1678</v>
      </c>
      <c r="D40" s="134"/>
      <c r="E40" s="67"/>
      <c r="F40" s="67"/>
      <c r="G40" s="134"/>
      <c r="H40" s="134"/>
      <c r="I40" s="134"/>
      <c r="J40" s="134"/>
      <c r="K40" s="447"/>
      <c r="L40" s="67"/>
    </row>
    <row r="41" spans="1:14">
      <c r="A41" s="239" t="s">
        <v>1673</v>
      </c>
      <c r="B41" s="27" t="s">
        <v>1680</v>
      </c>
      <c r="C41" s="129">
        <v>1</v>
      </c>
      <c r="D41" s="239" t="s">
        <v>2187</v>
      </c>
      <c r="E41" s="345">
        <f>SUM(E42,E44)</f>
        <v>4192594.3273999989</v>
      </c>
      <c r="F41" s="345">
        <f t="shared" ref="F41:K41" si="7">SUM(F42,F44)</f>
        <v>4060319.5128999995</v>
      </c>
      <c r="G41" s="345">
        <f t="shared" si="7"/>
        <v>4053767.8432999989</v>
      </c>
      <c r="H41" s="345">
        <f t="shared" si="7"/>
        <v>4075669.61429819</v>
      </c>
      <c r="I41" s="345">
        <f t="shared" si="7"/>
        <v>4063573.7505640001</v>
      </c>
      <c r="J41" s="345">
        <f t="shared" si="7"/>
        <v>4067286.7294179196</v>
      </c>
      <c r="K41" s="450">
        <f t="shared" si="7"/>
        <v>4143239.6181109697</v>
      </c>
      <c r="L41" s="67"/>
    </row>
    <row r="42" spans="1:14">
      <c r="A42" s="155" t="s">
        <v>1675</v>
      </c>
      <c r="B42" s="28"/>
      <c r="C42" s="67">
        <v>1</v>
      </c>
      <c r="D42" s="134" t="s">
        <v>2187</v>
      </c>
      <c r="E42" s="302">
        <f>SUM(E8,E23,E36)</f>
        <v>3293103.0821999987</v>
      </c>
      <c r="F42" s="302">
        <f t="shared" ref="F42:K42" si="8">SUM(F8,F23,F36)</f>
        <v>3208060.8970999992</v>
      </c>
      <c r="G42" s="302">
        <f t="shared" si="8"/>
        <v>3232404.599799999</v>
      </c>
      <c r="H42" s="302">
        <f t="shared" si="8"/>
        <v>3205634.2655400001</v>
      </c>
      <c r="I42" s="302">
        <f t="shared" si="8"/>
        <v>3223276.3467239998</v>
      </c>
      <c r="J42" s="302">
        <f t="shared" si="8"/>
        <v>3210571.0844779196</v>
      </c>
      <c r="K42" s="371">
        <f t="shared" si="8"/>
        <v>3261863.7406109697</v>
      </c>
      <c r="L42" s="67"/>
    </row>
    <row r="43" spans="1:14">
      <c r="A43" s="402" t="s">
        <v>1677</v>
      </c>
      <c r="B43" s="27"/>
      <c r="C43" s="129"/>
      <c r="D43" s="239" t="s">
        <v>2187</v>
      </c>
      <c r="E43" s="344">
        <f>(E8*E9/100+E23*E24/100+E36*E37/100)/E42*100</f>
        <v>22.393678945092091</v>
      </c>
      <c r="F43" s="344">
        <f t="shared" ref="F43:K43" si="9">(F8*F9/100+F23*F24/100+F36*F37/100)/F42*100</f>
        <v>21.853562274630374</v>
      </c>
      <c r="G43" s="344">
        <f t="shared" si="9"/>
        <v>19.77157400731182</v>
      </c>
      <c r="H43" s="344">
        <f t="shared" si="9"/>
        <v>19.133176106270199</v>
      </c>
      <c r="I43" s="344">
        <f t="shared" si="9"/>
        <v>21.02544663545202</v>
      </c>
      <c r="J43" s="344">
        <f t="shared" si="9"/>
        <v>21.12803336918947</v>
      </c>
      <c r="K43" s="448">
        <f t="shared" si="9"/>
        <v>20.593060814317109</v>
      </c>
    </row>
    <row r="44" spans="1:14">
      <c r="A44" s="155" t="s">
        <v>1679</v>
      </c>
      <c r="B44" s="27" t="s">
        <v>1683</v>
      </c>
      <c r="C44" s="67">
        <v>1</v>
      </c>
      <c r="D44" s="134" t="s">
        <v>2189</v>
      </c>
      <c r="E44" s="302">
        <f>SUM(E19,E32,E38)</f>
        <v>899491.2452</v>
      </c>
      <c r="F44" s="302">
        <f t="shared" ref="F44:K44" si="10">SUM(F19,F32,F38)</f>
        <v>852258.61580000003</v>
      </c>
      <c r="G44" s="302">
        <f t="shared" si="10"/>
        <v>821363.2435000001</v>
      </c>
      <c r="H44" s="302">
        <f t="shared" si="10"/>
        <v>870035.34875819006</v>
      </c>
      <c r="I44" s="302">
        <f t="shared" si="10"/>
        <v>840297.40384000016</v>
      </c>
      <c r="J44" s="302">
        <f t="shared" si="10"/>
        <v>856715.64494000003</v>
      </c>
      <c r="K44" s="371">
        <f t="shared" si="10"/>
        <v>881375.87750000006</v>
      </c>
    </row>
    <row r="45" spans="1:14">
      <c r="A45" s="28"/>
      <c r="B45" s="27" t="s">
        <v>1685</v>
      </c>
      <c r="C45" s="129"/>
      <c r="D45" s="239"/>
      <c r="E45" s="311"/>
      <c r="F45" s="311"/>
      <c r="G45" s="311"/>
      <c r="H45" s="311"/>
      <c r="I45" s="311"/>
      <c r="J45" s="239"/>
      <c r="K45" s="451"/>
    </row>
    <row r="46" spans="1:14">
      <c r="A46" s="10" t="s">
        <v>1681</v>
      </c>
      <c r="B46" s="27" t="s">
        <v>1687</v>
      </c>
      <c r="D46" s="134"/>
      <c r="E46" s="195"/>
      <c r="F46" s="195"/>
      <c r="G46" s="195"/>
      <c r="H46" s="195"/>
      <c r="I46" s="195"/>
      <c r="J46" s="134"/>
      <c r="K46" s="447"/>
    </row>
    <row r="47" spans="1:14">
      <c r="A47" s="27" t="s">
        <v>1682</v>
      </c>
      <c r="B47" s="27"/>
      <c r="C47" s="67">
        <v>5</v>
      </c>
      <c r="D47" s="134" t="s">
        <v>2193</v>
      </c>
      <c r="E47" s="321">
        <v>5.4</v>
      </c>
      <c r="F47" s="321">
        <v>7.9</v>
      </c>
      <c r="G47" s="321">
        <v>11.2</v>
      </c>
      <c r="H47" s="321">
        <v>19.5</v>
      </c>
      <c r="I47" s="321">
        <v>21.7</v>
      </c>
      <c r="J47" s="321">
        <v>24</v>
      </c>
      <c r="K47" s="452">
        <v>26.798848049476724</v>
      </c>
    </row>
    <row r="48" spans="1:14">
      <c r="A48" s="27" t="s">
        <v>1684</v>
      </c>
      <c r="B48" s="27"/>
      <c r="C48" s="67">
        <v>6</v>
      </c>
      <c r="D48" s="134"/>
      <c r="E48" s="302">
        <v>0</v>
      </c>
      <c r="F48" s="302">
        <v>0</v>
      </c>
      <c r="G48" s="302">
        <v>0</v>
      </c>
      <c r="H48" s="302">
        <v>591480</v>
      </c>
      <c r="I48" s="302">
        <v>598734</v>
      </c>
      <c r="J48" s="302">
        <v>574794</v>
      </c>
      <c r="K48" s="371">
        <v>560750.4</v>
      </c>
    </row>
    <row r="49" spans="1:11">
      <c r="A49" s="27" t="s">
        <v>1686</v>
      </c>
      <c r="B49" s="27"/>
      <c r="C49" s="67">
        <v>7</v>
      </c>
      <c r="D49" s="134"/>
      <c r="E49" s="302">
        <v>0</v>
      </c>
      <c r="F49" s="302">
        <v>15534.376235994601</v>
      </c>
      <c r="G49" s="302">
        <v>17617.132079994961</v>
      </c>
      <c r="H49" s="302">
        <v>13025.80025999964</v>
      </c>
      <c r="I49" s="302">
        <v>18484.60428</v>
      </c>
      <c r="J49" s="302">
        <v>17947.698463728</v>
      </c>
      <c r="K49" s="371">
        <v>12198.925439999901</v>
      </c>
    </row>
    <row r="50" spans="1:11">
      <c r="A50" s="27"/>
      <c r="B50" s="27"/>
      <c r="D50" s="134"/>
      <c r="E50" s="134"/>
      <c r="F50" s="134"/>
      <c r="G50" s="134"/>
      <c r="H50" s="134"/>
    </row>
    <row r="51" spans="1:11">
      <c r="A51" s="27"/>
      <c r="B51" s="27"/>
      <c r="D51" s="134"/>
      <c r="E51" s="134"/>
      <c r="F51" s="134"/>
      <c r="G51" s="134"/>
      <c r="H51" s="134"/>
    </row>
    <row r="52" spans="1:11">
      <c r="A52" s="486" t="s">
        <v>1688</v>
      </c>
      <c r="B52" s="486"/>
      <c r="C52" s="486"/>
      <c r="D52" s="486"/>
      <c r="E52" s="486"/>
      <c r="F52" s="486"/>
      <c r="G52" s="486"/>
      <c r="H52" s="486"/>
      <c r="I52" s="486"/>
      <c r="J52" s="486"/>
      <c r="K52" s="486"/>
    </row>
    <row r="53" spans="1:11">
      <c r="A53" s="486" t="s">
        <v>2181</v>
      </c>
      <c r="B53" s="486"/>
      <c r="C53" s="486"/>
      <c r="D53" s="486"/>
      <c r="E53" s="486"/>
      <c r="F53" s="486"/>
      <c r="G53" s="486"/>
      <c r="H53" s="486"/>
      <c r="I53" s="486"/>
      <c r="J53" s="486"/>
      <c r="K53" s="486"/>
    </row>
    <row r="54" spans="1:11">
      <c r="A54" s="486" t="s">
        <v>2182</v>
      </c>
      <c r="B54" s="486"/>
      <c r="C54" s="486"/>
      <c r="D54" s="486"/>
      <c r="E54" s="486"/>
      <c r="F54" s="486"/>
      <c r="G54" s="486"/>
      <c r="H54" s="486"/>
      <c r="I54" s="486"/>
      <c r="J54" s="486"/>
      <c r="K54" s="486"/>
    </row>
    <row r="55" spans="1:11">
      <c r="A55" s="486" t="s">
        <v>2183</v>
      </c>
      <c r="B55" s="486"/>
      <c r="C55" s="486"/>
      <c r="D55" s="486"/>
      <c r="E55" s="486"/>
      <c r="F55" s="486"/>
      <c r="G55" s="486"/>
      <c r="H55" s="486"/>
      <c r="I55" s="486"/>
      <c r="J55" s="486"/>
      <c r="K55" s="486"/>
    </row>
    <row r="56" spans="1:11" ht="25.5" customHeight="1">
      <c r="A56" s="486" t="s">
        <v>2184</v>
      </c>
      <c r="B56" s="486"/>
      <c r="C56" s="486"/>
      <c r="D56" s="486"/>
      <c r="E56" s="486"/>
      <c r="F56" s="486"/>
      <c r="G56" s="486"/>
      <c r="H56" s="486"/>
      <c r="I56" s="486"/>
      <c r="J56" s="486"/>
      <c r="K56" s="486"/>
    </row>
    <row r="57" spans="1:11">
      <c r="A57" s="486" t="s">
        <v>2185</v>
      </c>
      <c r="B57" s="486"/>
      <c r="C57" s="486"/>
      <c r="D57" s="486"/>
      <c r="E57" s="486"/>
      <c r="F57" s="486"/>
      <c r="G57" s="486"/>
      <c r="H57" s="486"/>
      <c r="I57" s="486"/>
      <c r="J57" s="486"/>
      <c r="K57" s="486"/>
    </row>
    <row r="58" spans="1:11">
      <c r="A58" s="486" t="s">
        <v>2186</v>
      </c>
      <c r="B58" s="486"/>
      <c r="C58" s="486"/>
      <c r="D58" s="486"/>
      <c r="E58" s="486"/>
      <c r="F58" s="486"/>
      <c r="G58" s="486"/>
      <c r="H58" s="486"/>
      <c r="I58" s="486"/>
      <c r="J58" s="486"/>
      <c r="K58" s="486"/>
    </row>
    <row r="59" spans="1:11">
      <c r="A59" s="307"/>
      <c r="B59" s="28"/>
      <c r="C59" s="129"/>
      <c r="D59" s="239"/>
      <c r="E59" s="239"/>
      <c r="F59" s="320"/>
      <c r="G59" s="320"/>
      <c r="H59" s="320"/>
      <c r="I59" s="320"/>
      <c r="J59" s="320"/>
    </row>
    <row r="60" spans="1:11">
      <c r="A60" s="155"/>
      <c r="B60" s="27"/>
      <c r="D60" s="134"/>
      <c r="E60" s="134"/>
      <c r="F60" s="195"/>
      <c r="G60" s="195"/>
      <c r="H60" s="195"/>
      <c r="I60" s="195"/>
      <c r="J60" s="195"/>
    </row>
    <row r="61" spans="1:11">
      <c r="A61" s="27"/>
      <c r="B61" s="27"/>
      <c r="D61" s="134"/>
      <c r="E61" s="134"/>
      <c r="F61" s="195"/>
      <c r="G61" s="195"/>
      <c r="H61" s="195"/>
      <c r="I61" s="195"/>
      <c r="J61" s="195"/>
    </row>
    <row r="62" spans="1:11">
      <c r="A62" s="10"/>
      <c r="B62" s="27"/>
      <c r="D62" s="134"/>
      <c r="E62" s="134"/>
      <c r="F62" s="195"/>
      <c r="G62" s="195"/>
      <c r="H62" s="195"/>
      <c r="I62" s="195"/>
      <c r="J62" s="195"/>
    </row>
    <row r="63" spans="1:11">
      <c r="A63" s="27"/>
      <c r="B63" s="27"/>
      <c r="D63" s="134"/>
      <c r="E63" s="134"/>
      <c r="F63" s="321"/>
      <c r="G63" s="321"/>
      <c r="H63" s="321"/>
      <c r="I63" s="321"/>
      <c r="J63" s="321"/>
    </row>
    <row r="64" spans="1:11">
      <c r="A64" s="27"/>
      <c r="B64" s="27"/>
      <c r="D64" s="134"/>
      <c r="E64" s="134"/>
      <c r="F64" s="134"/>
      <c r="G64" s="134"/>
      <c r="H64" s="134"/>
    </row>
    <row r="65" spans="1:58">
      <c r="A65" s="27"/>
      <c r="B65" s="27"/>
      <c r="D65" s="134"/>
      <c r="E65" s="134"/>
      <c r="F65" s="134"/>
      <c r="G65" s="134"/>
      <c r="H65" s="134"/>
    </row>
    <row r="66" spans="1:58">
      <c r="A66" s="27"/>
      <c r="B66" s="27"/>
      <c r="D66" s="134"/>
      <c r="E66" s="134"/>
      <c r="F66" s="134"/>
      <c r="G66" s="134"/>
      <c r="H66" s="134"/>
    </row>
    <row r="67" spans="1:58">
      <c r="A67" s="27"/>
      <c r="B67" s="27"/>
      <c r="D67" s="134"/>
      <c r="E67" s="134"/>
      <c r="F67" s="134"/>
      <c r="G67" s="134"/>
      <c r="H67" s="134"/>
    </row>
    <row r="68" spans="1:58">
      <c r="A68" s="27"/>
      <c r="B68" s="27"/>
      <c r="D68" s="134"/>
      <c r="E68" s="134"/>
      <c r="F68" s="134"/>
      <c r="G68" s="134"/>
      <c r="H68" s="134"/>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row>
    <row r="69" spans="1:58">
      <c r="A69" s="27"/>
      <c r="B69" s="27"/>
      <c r="C69" s="322"/>
      <c r="D69" s="134"/>
      <c r="E69" s="134"/>
      <c r="F69" s="134"/>
      <c r="G69" s="134"/>
      <c r="H69" s="134"/>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row>
    <row r="70" spans="1:58">
      <c r="A70" s="27"/>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row>
    <row r="71" spans="1:58">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row>
    <row r="72" spans="1:58">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row>
    <row r="73" spans="1:58">
      <c r="F73" s="22"/>
      <c r="G73" s="22"/>
      <c r="H73" s="67"/>
      <c r="I73" s="302"/>
      <c r="J73" s="343"/>
      <c r="K73" s="302"/>
      <c r="L73" s="302"/>
      <c r="M73" s="302"/>
      <c r="N73" s="32"/>
      <c r="O73" s="302"/>
      <c r="P73" s="302"/>
      <c r="Q73" s="302"/>
      <c r="R73" s="344"/>
      <c r="S73" s="302"/>
      <c r="T73" s="344"/>
      <c r="U73" s="302"/>
      <c r="V73" s="302"/>
      <c r="W73" s="28"/>
      <c r="X73" s="303"/>
      <c r="Y73" s="302"/>
      <c r="Z73" s="302"/>
      <c r="AA73" s="302"/>
      <c r="AB73" s="302"/>
      <c r="AC73" s="129"/>
      <c r="AD73" s="302"/>
      <c r="AE73" s="302"/>
      <c r="AF73" s="302"/>
      <c r="AG73" s="302"/>
      <c r="AH73" s="302"/>
      <c r="AI73" s="302"/>
      <c r="AJ73" s="302"/>
      <c r="AK73" s="302"/>
      <c r="AL73" s="309"/>
      <c r="AM73" s="344"/>
      <c r="AN73" s="302"/>
      <c r="AO73" s="309"/>
      <c r="AP73" s="369"/>
      <c r="AQ73" s="316"/>
      <c r="AR73" s="302"/>
      <c r="AS73" s="32"/>
      <c r="AT73" s="302"/>
      <c r="AU73" s="32"/>
      <c r="AV73" s="32"/>
      <c r="AW73" s="67"/>
      <c r="AX73" s="302"/>
      <c r="AY73" s="344"/>
      <c r="AZ73" s="302"/>
      <c r="BA73" s="345"/>
      <c r="BB73" s="311"/>
      <c r="BC73" s="195"/>
      <c r="BD73" s="321"/>
      <c r="BE73" s="302"/>
      <c r="BF73" s="302"/>
    </row>
    <row r="74" spans="1:58">
      <c r="F74" s="22"/>
      <c r="G74" s="67"/>
      <c r="H74" s="67"/>
      <c r="I74" s="302"/>
      <c r="J74" s="343"/>
      <c r="K74" s="302"/>
      <c r="L74" s="302"/>
      <c r="M74" s="302"/>
      <c r="N74" s="32"/>
      <c r="O74" s="302"/>
      <c r="P74" s="302"/>
      <c r="Q74" s="302"/>
      <c r="R74" s="344"/>
      <c r="S74" s="302"/>
      <c r="T74" s="344"/>
      <c r="U74" s="302"/>
      <c r="V74" s="302"/>
      <c r="W74" s="28"/>
      <c r="X74" s="303"/>
      <c r="Y74" s="302"/>
      <c r="Z74" s="302"/>
      <c r="AA74" s="302"/>
      <c r="AB74" s="302"/>
      <c r="AC74" s="129"/>
      <c r="AD74" s="302"/>
      <c r="AE74" s="302"/>
      <c r="AF74" s="302"/>
      <c r="AG74" s="302"/>
      <c r="AH74" s="302"/>
      <c r="AI74" s="302"/>
      <c r="AJ74" s="302"/>
      <c r="AK74" s="302"/>
      <c r="AL74" s="309"/>
      <c r="AM74" s="344"/>
      <c r="AN74" s="302"/>
      <c r="AO74" s="309"/>
      <c r="AP74" s="369"/>
      <c r="AQ74" s="316"/>
      <c r="AR74" s="302"/>
      <c r="AS74" s="32"/>
      <c r="AT74" s="302"/>
      <c r="AU74" s="32"/>
      <c r="AV74" s="32"/>
      <c r="AW74" s="67"/>
      <c r="AX74" s="302"/>
      <c r="AY74" s="344"/>
      <c r="AZ74" s="302"/>
      <c r="BA74" s="345"/>
      <c r="BB74" s="311"/>
      <c r="BC74" s="195"/>
      <c r="BD74" s="321"/>
      <c r="BE74" s="302"/>
      <c r="BF74" s="302"/>
    </row>
    <row r="75" spans="1:58">
      <c r="F75" s="22"/>
      <c r="G75" s="134"/>
      <c r="H75" s="134"/>
      <c r="I75" s="302"/>
      <c r="J75" s="343"/>
      <c r="K75" s="302"/>
      <c r="L75" s="302"/>
      <c r="M75" s="302"/>
      <c r="N75" s="32"/>
      <c r="O75" s="302"/>
      <c r="P75" s="302"/>
      <c r="Q75" s="302"/>
      <c r="R75" s="344"/>
      <c r="S75" s="302"/>
      <c r="T75" s="344"/>
      <c r="U75" s="302"/>
      <c r="V75" s="302"/>
      <c r="W75" s="28"/>
      <c r="X75" s="303"/>
      <c r="Y75" s="302"/>
      <c r="Z75" s="302"/>
      <c r="AA75" s="302"/>
      <c r="AB75" s="302"/>
      <c r="AC75" s="239"/>
      <c r="AD75" s="302"/>
      <c r="AE75" s="302"/>
      <c r="AF75" s="302"/>
      <c r="AG75" s="302"/>
      <c r="AH75" s="302"/>
      <c r="AI75" s="302"/>
      <c r="AJ75" s="302"/>
      <c r="AK75" s="302"/>
      <c r="AL75" s="309"/>
      <c r="AM75" s="344"/>
      <c r="AN75" s="302"/>
      <c r="AO75" s="309"/>
      <c r="AP75" s="370"/>
      <c r="AQ75" s="317"/>
      <c r="AR75" s="302"/>
      <c r="AS75" s="195"/>
      <c r="AT75" s="302"/>
      <c r="AU75" s="32"/>
      <c r="AV75" s="32"/>
      <c r="AW75" s="134"/>
      <c r="AX75" s="302"/>
      <c r="AY75" s="344"/>
      <c r="AZ75" s="302"/>
      <c r="BA75" s="345"/>
      <c r="BB75" s="311"/>
      <c r="BC75" s="195"/>
      <c r="BD75" s="321"/>
      <c r="BE75" s="302"/>
      <c r="BF75" s="302"/>
    </row>
    <row r="76" spans="1:58">
      <c r="F76" s="22"/>
      <c r="G76" s="134"/>
      <c r="H76" s="134"/>
      <c r="I76" s="302"/>
      <c r="J76" s="343"/>
      <c r="K76" s="302"/>
      <c r="L76" s="302"/>
      <c r="M76" s="302"/>
      <c r="N76" s="32"/>
      <c r="O76" s="302"/>
      <c r="P76" s="302"/>
      <c r="Q76" s="302"/>
      <c r="R76" s="344"/>
      <c r="S76" s="302"/>
      <c r="T76" s="344"/>
      <c r="U76" s="302"/>
      <c r="V76" s="302"/>
      <c r="W76" s="28"/>
      <c r="X76" s="303"/>
      <c r="Y76" s="302"/>
      <c r="Z76" s="302"/>
      <c r="AA76" s="302"/>
      <c r="AB76" s="302"/>
      <c r="AC76" s="239"/>
      <c r="AD76" s="302"/>
      <c r="AE76" s="302"/>
      <c r="AF76" s="302"/>
      <c r="AG76" s="302"/>
      <c r="AH76" s="302"/>
      <c r="AI76" s="302"/>
      <c r="AJ76" s="302"/>
      <c r="AK76" s="302"/>
      <c r="AL76" s="309"/>
      <c r="AM76" s="344"/>
      <c r="AN76" s="302"/>
      <c r="AO76" s="309"/>
      <c r="AP76" s="370"/>
      <c r="AQ76" s="317"/>
      <c r="AR76" s="302"/>
      <c r="AS76" s="195"/>
      <c r="AT76" s="302"/>
      <c r="AU76" s="32"/>
      <c r="AV76" s="32"/>
      <c r="AW76" s="134"/>
      <c r="AX76" s="302"/>
      <c r="AY76" s="344"/>
      <c r="AZ76" s="302"/>
      <c r="BA76" s="345"/>
      <c r="BB76" s="311"/>
      <c r="BC76" s="195"/>
      <c r="BD76" s="321"/>
      <c r="BE76" s="302"/>
      <c r="BF76" s="302"/>
    </row>
    <row r="77" spans="1:58">
      <c r="F77" s="22"/>
      <c r="G77" s="134"/>
      <c r="H77" s="134"/>
      <c r="I77" s="302"/>
      <c r="J77" s="343"/>
      <c r="K77" s="302"/>
      <c r="L77" s="302"/>
      <c r="M77" s="302"/>
      <c r="N77" s="32"/>
      <c r="O77" s="302"/>
      <c r="P77" s="302"/>
      <c r="Q77" s="302"/>
      <c r="R77" s="344"/>
      <c r="S77" s="302"/>
      <c r="T77" s="344"/>
      <c r="U77" s="302"/>
      <c r="V77" s="302"/>
      <c r="W77" s="28"/>
      <c r="X77" s="303"/>
      <c r="Y77" s="302"/>
      <c r="Z77" s="302"/>
      <c r="AA77" s="302"/>
      <c r="AB77" s="302"/>
      <c r="AC77" s="239"/>
      <c r="AD77" s="302"/>
      <c r="AE77" s="302"/>
      <c r="AF77" s="344"/>
      <c r="AG77" s="302"/>
      <c r="AH77" s="302"/>
      <c r="AI77" s="302"/>
      <c r="AJ77" s="302"/>
      <c r="AK77" s="302"/>
      <c r="AL77" s="309"/>
      <c r="AM77" s="344"/>
      <c r="AN77" s="302"/>
      <c r="AO77" s="309"/>
      <c r="AP77" s="370"/>
      <c r="AQ77" s="317"/>
      <c r="AR77" s="302"/>
      <c r="AS77" s="195"/>
      <c r="AT77" s="302"/>
      <c r="AU77" s="32"/>
      <c r="AV77" s="32"/>
      <c r="AW77" s="134"/>
      <c r="AX77" s="302"/>
      <c r="AY77" s="344"/>
      <c r="AZ77" s="302"/>
      <c r="BA77" s="345"/>
      <c r="BB77" s="311"/>
      <c r="BC77" s="195"/>
      <c r="BD77" s="321"/>
      <c r="BE77" s="302"/>
      <c r="BF77" s="302"/>
    </row>
    <row r="78" spans="1:58">
      <c r="F78" s="4"/>
      <c r="G78" s="134"/>
      <c r="H78" s="134"/>
      <c r="I78" s="302"/>
      <c r="J78" s="343"/>
      <c r="K78" s="302"/>
      <c r="L78" s="302"/>
      <c r="M78" s="302"/>
      <c r="N78" s="32"/>
      <c r="O78" s="302"/>
      <c r="P78" s="302"/>
      <c r="Q78" s="302"/>
      <c r="R78" s="344"/>
      <c r="S78" s="302"/>
      <c r="T78" s="344"/>
      <c r="U78" s="302"/>
      <c r="V78" s="302"/>
      <c r="W78" s="28"/>
      <c r="X78" s="239"/>
      <c r="Y78" s="302"/>
      <c r="Z78" s="302"/>
      <c r="AA78" s="302"/>
      <c r="AB78" s="239"/>
      <c r="AC78" s="239"/>
      <c r="AD78" s="302"/>
      <c r="AE78" s="302"/>
      <c r="AF78" s="344"/>
      <c r="AG78" s="302"/>
      <c r="AH78" s="302"/>
      <c r="AI78" s="302"/>
      <c r="AJ78" s="302"/>
      <c r="AK78" s="302"/>
      <c r="AL78" s="309"/>
      <c r="AM78" s="344"/>
      <c r="AN78" s="302"/>
      <c r="AO78" s="309"/>
      <c r="AP78" s="370"/>
      <c r="AQ78" s="317"/>
      <c r="AR78" s="302"/>
      <c r="AS78" s="195"/>
      <c r="AT78" s="302"/>
      <c r="AU78" s="32"/>
      <c r="AV78" s="134"/>
      <c r="AW78" s="134"/>
      <c r="AX78" s="302"/>
      <c r="AY78" s="344"/>
      <c r="AZ78" s="302"/>
      <c r="BA78" s="345"/>
      <c r="BB78" s="239"/>
      <c r="BC78" s="134"/>
      <c r="BD78" s="321"/>
      <c r="BE78" s="302"/>
      <c r="BF78" s="302"/>
    </row>
    <row r="79" spans="1:58">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row>
    <row r="80" spans="1:58">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row>
    <row r="81" spans="16:42">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row>
    <row r="82" spans="16:42">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row>
    <row r="83" spans="16:42">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row>
    <row r="84" spans="16:42">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row>
  </sheetData>
  <mergeCells count="7">
    <mergeCell ref="A58:K58"/>
    <mergeCell ref="A53:K53"/>
    <mergeCell ref="A52:K52"/>
    <mergeCell ref="A54:K54"/>
    <mergeCell ref="A55:K55"/>
    <mergeCell ref="A56:K56"/>
    <mergeCell ref="A57:K57"/>
  </mergeCells>
  <conditionalFormatting sqref="L16 L12:L14 L19:L24 L26:L27 L30 L32 L34:L35 L37:L38">
    <cfRule type="cellIs" dxfId="1277" priority="332" stopIfTrue="1" operator="equal">
      <formula>"-"</formula>
    </cfRule>
    <cfRule type="containsText" dxfId="1276" priority="333" stopIfTrue="1" operator="containsText" text="leer">
      <formula>NOT(ISERROR(SEARCH("leer",L12)))</formula>
    </cfRule>
  </conditionalFormatting>
  <conditionalFormatting sqref="L16 L12:L14 L19:L24 L26:L27 L30 L32 L34:L35 L37:L38">
    <cfRule type="cellIs" dxfId="1275" priority="331" stopIfTrue="1" operator="equal">
      <formula>"-"</formula>
    </cfRule>
  </conditionalFormatting>
  <conditionalFormatting sqref="G59:J59">
    <cfRule type="cellIs" dxfId="1274" priority="320" stopIfTrue="1" operator="equal">
      <formula>"-"</formula>
    </cfRule>
    <cfRule type="containsText" dxfId="1273" priority="321" stopIfTrue="1" operator="containsText" text="leer">
      <formula>NOT(ISERROR(SEARCH("leer",G59)))</formula>
    </cfRule>
  </conditionalFormatting>
  <conditionalFormatting sqref="G59:J59">
    <cfRule type="cellIs" dxfId="1272" priority="319" stopIfTrue="1" operator="equal">
      <formula>"-"</formula>
    </cfRule>
  </conditionalFormatting>
  <conditionalFormatting sqref="F59">
    <cfRule type="cellIs" dxfId="1271" priority="305" stopIfTrue="1" operator="equal">
      <formula>"-"</formula>
    </cfRule>
    <cfRule type="containsText" dxfId="1270" priority="306" stopIfTrue="1" operator="containsText" text="leer">
      <formula>NOT(ISERROR(SEARCH("leer",F59)))</formula>
    </cfRule>
  </conditionalFormatting>
  <conditionalFormatting sqref="F59">
    <cfRule type="cellIs" dxfId="1269" priority="304" stopIfTrue="1" operator="equal">
      <formula>"-"</formula>
    </cfRule>
  </conditionalFormatting>
  <conditionalFormatting sqref="J76 AH74 AI74:AI78 AS74 AL73:AL78 AO73:AO78 AU73 AU74:AV78">
    <cfRule type="cellIs" dxfId="1268" priority="221" stopIfTrue="1" operator="equal">
      <formula>"-"</formula>
    </cfRule>
    <cfRule type="containsText" dxfId="1267" priority="222" stopIfTrue="1" operator="containsText" text="leer">
      <formula>NOT(ISERROR(SEARCH("leer",J73)))</formula>
    </cfRule>
  </conditionalFormatting>
  <conditionalFormatting sqref="J76 AH74 AI74:AI78 AS74 AL73:AL78 AO73:AO78 AU73 AU74:AV78">
    <cfRule type="cellIs" dxfId="1266" priority="220" stopIfTrue="1" operator="equal">
      <formula>"-"</formula>
    </cfRule>
  </conditionalFormatting>
  <conditionalFormatting sqref="AS75:AS76 BB75:BB78 X75:X78 AH75">
    <cfRule type="cellIs" dxfId="1265" priority="218" stopIfTrue="1" operator="equal">
      <formula>"-"</formula>
    </cfRule>
    <cfRule type="containsText" dxfId="1264" priority="219" stopIfTrue="1" operator="containsText" text="leer">
      <formula>NOT(ISERROR(SEARCH("leer",X75)))</formula>
    </cfRule>
  </conditionalFormatting>
  <conditionalFormatting sqref="AS75:AS76 BB75:BB78 X75:X78 AH75">
    <cfRule type="cellIs" dxfId="1263" priority="217" stopIfTrue="1" operator="equal">
      <formula>"-"</formula>
    </cfRule>
  </conditionalFormatting>
  <conditionalFormatting sqref="AB75">
    <cfRule type="cellIs" dxfId="1262" priority="215" stopIfTrue="1" operator="equal">
      <formula>"-"</formula>
    </cfRule>
    <cfRule type="containsText" dxfId="1261" priority="216" stopIfTrue="1" operator="containsText" text="leer">
      <formula>NOT(ISERROR(SEARCH("leer",AB75)))</formula>
    </cfRule>
  </conditionalFormatting>
  <conditionalFormatting sqref="AB75">
    <cfRule type="cellIs" dxfId="1260" priority="214" stopIfTrue="1" operator="equal">
      <formula>"-"</formula>
    </cfRule>
  </conditionalFormatting>
  <conditionalFormatting sqref="AB76">
    <cfRule type="cellIs" dxfId="1259" priority="212" stopIfTrue="1" operator="equal">
      <formula>"-"</formula>
    </cfRule>
    <cfRule type="containsText" dxfId="1258" priority="213" stopIfTrue="1" operator="containsText" text="leer">
      <formula>NOT(ISERROR(SEARCH("leer",AB76)))</formula>
    </cfRule>
  </conditionalFormatting>
  <conditionalFormatting sqref="AB76">
    <cfRule type="cellIs" dxfId="1257" priority="211" stopIfTrue="1" operator="equal">
      <formula>"-"</formula>
    </cfRule>
  </conditionalFormatting>
  <conditionalFormatting sqref="AH76:AH78">
    <cfRule type="cellIs" dxfId="1256" priority="209" stopIfTrue="1" operator="equal">
      <formula>"-"</formula>
    </cfRule>
    <cfRule type="containsText" dxfId="1255" priority="210" stopIfTrue="1" operator="containsText" text="leer">
      <formula>NOT(ISERROR(SEARCH("leer",AH76)))</formula>
    </cfRule>
  </conditionalFormatting>
  <conditionalFormatting sqref="AH76:AH78">
    <cfRule type="cellIs" dxfId="1254" priority="208" stopIfTrue="1" operator="equal">
      <formula>"-"</formula>
    </cfRule>
  </conditionalFormatting>
  <conditionalFormatting sqref="BB74 X74">
    <cfRule type="cellIs" dxfId="1253" priority="206" stopIfTrue="1" operator="equal">
      <formula>"-"</formula>
    </cfRule>
    <cfRule type="containsText" dxfId="1252" priority="207" stopIfTrue="1" operator="containsText" text="leer">
      <formula>NOT(ISERROR(SEARCH("leer",X74)))</formula>
    </cfRule>
  </conditionalFormatting>
  <conditionalFormatting sqref="BB74 X74">
    <cfRule type="cellIs" dxfId="1251" priority="205" stopIfTrue="1" operator="equal">
      <formula>"-"</formula>
    </cfRule>
  </conditionalFormatting>
  <conditionalFormatting sqref="AB74">
    <cfRule type="cellIs" dxfId="1250" priority="203" stopIfTrue="1" operator="equal">
      <formula>"-"</formula>
    </cfRule>
    <cfRule type="containsText" dxfId="1249" priority="204" stopIfTrue="1" operator="containsText" text="leer">
      <formula>NOT(ISERROR(SEARCH("leer",AB74)))</formula>
    </cfRule>
  </conditionalFormatting>
  <conditionalFormatting sqref="AB74">
    <cfRule type="cellIs" dxfId="1248" priority="202" stopIfTrue="1" operator="equal">
      <formula>"-"</formula>
    </cfRule>
  </conditionalFormatting>
  <conditionalFormatting sqref="S73:S78 V73:V78">
    <cfRule type="cellIs" dxfId="1247" priority="200" stopIfTrue="1" operator="equal">
      <formula>"-"</formula>
    </cfRule>
    <cfRule type="containsText" dxfId="1246" priority="201" stopIfTrue="1" operator="containsText" text="leer">
      <formula>NOT(ISERROR(SEARCH("leer",S73)))</formula>
    </cfRule>
  </conditionalFormatting>
  <conditionalFormatting sqref="S73:S78 V73:V78">
    <cfRule type="cellIs" dxfId="1245" priority="199" stopIfTrue="1" operator="equal">
      <formula>"-"</formula>
    </cfRule>
  </conditionalFormatting>
  <conditionalFormatting sqref="AI73">
    <cfRule type="cellIs" dxfId="1244" priority="197" stopIfTrue="1" operator="equal">
      <formula>"-"</formula>
    </cfRule>
    <cfRule type="containsText" dxfId="1243" priority="198" stopIfTrue="1" operator="containsText" text="leer">
      <formula>NOT(ISERROR(SEARCH("leer",AI73)))</formula>
    </cfRule>
  </conditionalFormatting>
  <conditionalFormatting sqref="AI73">
    <cfRule type="cellIs" dxfId="1242" priority="196" stopIfTrue="1" operator="equal">
      <formula>"-"</formula>
    </cfRule>
  </conditionalFormatting>
  <conditionalFormatting sqref="AH73">
    <cfRule type="cellIs" dxfId="1241" priority="194" stopIfTrue="1" operator="equal">
      <formula>"-"</formula>
    </cfRule>
    <cfRule type="containsText" dxfId="1240" priority="195" stopIfTrue="1" operator="containsText" text="leer">
      <formula>NOT(ISERROR(SEARCH("leer",AH73)))</formula>
    </cfRule>
  </conditionalFormatting>
  <conditionalFormatting sqref="AH73">
    <cfRule type="cellIs" dxfId="1239" priority="193" stopIfTrue="1" operator="equal">
      <formula>"-"</formula>
    </cfRule>
  </conditionalFormatting>
  <conditionalFormatting sqref="AM73:AM78">
    <cfRule type="cellIs" dxfId="1238" priority="191" stopIfTrue="1" operator="equal">
      <formula>"-"</formula>
    </cfRule>
    <cfRule type="containsText" dxfId="1237" priority="192" stopIfTrue="1" operator="containsText" text="leer">
      <formula>NOT(ISERROR(SEARCH("leer",AM73)))</formula>
    </cfRule>
  </conditionalFormatting>
  <conditionalFormatting sqref="AM73:AM78">
    <cfRule type="cellIs" dxfId="1236" priority="190" stopIfTrue="1" operator="equal">
      <formula>"-"</formula>
    </cfRule>
  </conditionalFormatting>
  <conditionalFormatting sqref="AS73">
    <cfRule type="cellIs" dxfId="1235" priority="188" stopIfTrue="1" operator="equal">
      <formula>"-"</formula>
    </cfRule>
    <cfRule type="containsText" dxfId="1234" priority="189" stopIfTrue="1" operator="containsText" text="leer">
      <formula>NOT(ISERROR(SEARCH("leer",AS73)))</formula>
    </cfRule>
  </conditionalFormatting>
  <conditionalFormatting sqref="AS73">
    <cfRule type="cellIs" dxfId="1233" priority="187" stopIfTrue="1" operator="equal">
      <formula>"-"</formula>
    </cfRule>
  </conditionalFormatting>
  <conditionalFormatting sqref="Z75:AA78">
    <cfRule type="cellIs" dxfId="1232" priority="185" stopIfTrue="1" operator="equal">
      <formula>"-"</formula>
    </cfRule>
    <cfRule type="containsText" dxfId="1231" priority="186" stopIfTrue="1" operator="containsText" text="leer">
      <formula>NOT(ISERROR(SEARCH("leer",Z75)))</formula>
    </cfRule>
  </conditionalFormatting>
  <conditionalFormatting sqref="Z75:AA78">
    <cfRule type="cellIs" dxfId="1230" priority="184" stopIfTrue="1" operator="equal">
      <formula>"-"</formula>
    </cfRule>
  </conditionalFormatting>
  <conditionalFormatting sqref="Z74:AA74">
    <cfRule type="cellIs" dxfId="1229" priority="182" stopIfTrue="1" operator="equal">
      <formula>"-"</formula>
    </cfRule>
    <cfRule type="containsText" dxfId="1228" priority="183" stopIfTrue="1" operator="containsText" text="leer">
      <formula>NOT(ISERROR(SEARCH("leer",Z74)))</formula>
    </cfRule>
  </conditionalFormatting>
  <conditionalFormatting sqref="Z74:AA74">
    <cfRule type="cellIs" dxfId="1227" priority="181" stopIfTrue="1" operator="equal">
      <formula>"-"</formula>
    </cfRule>
  </conditionalFormatting>
  <conditionalFormatting sqref="Y75:Y78">
    <cfRule type="cellIs" dxfId="1226" priority="179" stopIfTrue="1" operator="equal">
      <formula>"-"</formula>
    </cfRule>
    <cfRule type="containsText" dxfId="1225" priority="180" stopIfTrue="1" operator="containsText" text="leer">
      <formula>NOT(ISERROR(SEARCH("leer",Y75)))</formula>
    </cfRule>
  </conditionalFormatting>
  <conditionalFormatting sqref="Y75:Y78">
    <cfRule type="cellIs" dxfId="1224" priority="178" stopIfTrue="1" operator="equal">
      <formula>"-"</formula>
    </cfRule>
  </conditionalFormatting>
  <conditionalFormatting sqref="Y74">
    <cfRule type="cellIs" dxfId="1223" priority="176" stopIfTrue="1" operator="equal">
      <formula>"-"</formula>
    </cfRule>
    <cfRule type="containsText" dxfId="1222" priority="177" stopIfTrue="1" operator="containsText" text="leer">
      <formula>NOT(ISERROR(SEARCH("leer",Y74)))</formula>
    </cfRule>
  </conditionalFormatting>
  <conditionalFormatting sqref="Y74">
    <cfRule type="cellIs" dxfId="1221" priority="175" stopIfTrue="1" operator="equal">
      <formula>"-"</formula>
    </cfRule>
  </conditionalFormatting>
  <conditionalFormatting sqref="Y73:AA73">
    <cfRule type="cellIs" dxfId="1220" priority="173" stopIfTrue="1" operator="equal">
      <formula>"-"</formula>
    </cfRule>
    <cfRule type="containsText" dxfId="1219" priority="174" stopIfTrue="1" operator="containsText" text="leer">
      <formula>NOT(ISERROR(SEARCH("leer",Y73)))</formula>
    </cfRule>
  </conditionalFormatting>
  <conditionalFormatting sqref="Y73:AA73">
    <cfRule type="cellIs" dxfId="1218" priority="172" stopIfTrue="1" operator="equal">
      <formula>"-"</formula>
    </cfRule>
  </conditionalFormatting>
  <conditionalFormatting sqref="H7:H8">
    <cfRule type="cellIs" dxfId="1217" priority="50" stopIfTrue="1" operator="equal">
      <formula>"-"</formula>
    </cfRule>
    <cfRule type="containsText" dxfId="1216" priority="51" stopIfTrue="1" operator="containsText" text="leer">
      <formula>NOT(ISERROR(SEARCH("leer",H7)))</formula>
    </cfRule>
  </conditionalFormatting>
  <conditionalFormatting sqref="H7:H8">
    <cfRule type="cellIs" dxfId="1215" priority="49" stopIfTrue="1" operator="equal">
      <formula>"-"</formula>
    </cfRule>
  </conditionalFormatting>
  <conditionalFormatting sqref="H24">
    <cfRule type="cellIs" dxfId="1214" priority="47" stopIfTrue="1" operator="equal">
      <formula>"-"</formula>
    </cfRule>
    <cfRule type="containsText" dxfId="1213" priority="48" stopIfTrue="1" operator="containsText" text="leer">
      <formula>NOT(ISERROR(SEARCH("leer",H24)))</formula>
    </cfRule>
  </conditionalFormatting>
  <conditionalFormatting sqref="H24">
    <cfRule type="cellIs" dxfId="1212" priority="46" stopIfTrue="1" operator="equal">
      <formula>"-"</formula>
    </cfRule>
  </conditionalFormatting>
  <conditionalFormatting sqref="I29:I30 I37 I22:I23 I39 I35">
    <cfRule type="cellIs" dxfId="1211" priority="44" stopIfTrue="1" operator="equal">
      <formula>"-"</formula>
    </cfRule>
    <cfRule type="containsText" dxfId="1210" priority="45" stopIfTrue="1" operator="containsText" text="leer">
      <formula>NOT(ISERROR(SEARCH("leer",I22)))</formula>
    </cfRule>
  </conditionalFormatting>
  <conditionalFormatting sqref="I29:I30 I37 I22:I23 I39 I35">
    <cfRule type="cellIs" dxfId="1209" priority="43" stopIfTrue="1" operator="equal">
      <formula>"-"</formula>
    </cfRule>
  </conditionalFormatting>
  <conditionalFormatting sqref="I20">
    <cfRule type="cellIs" dxfId="1208" priority="41" stopIfTrue="1" operator="equal">
      <formula>"-"</formula>
    </cfRule>
    <cfRule type="containsText" dxfId="1207" priority="42" stopIfTrue="1" operator="containsText" text="leer">
      <formula>NOT(ISERROR(SEARCH("leer",I20)))</formula>
    </cfRule>
  </conditionalFormatting>
  <conditionalFormatting sqref="I20">
    <cfRule type="cellIs" dxfId="1206" priority="40" stopIfTrue="1" operator="equal">
      <formula>"-"</formula>
    </cfRule>
  </conditionalFormatting>
  <conditionalFormatting sqref="I7:I8">
    <cfRule type="cellIs" dxfId="1205" priority="38" stopIfTrue="1" operator="equal">
      <formula>"-"</formula>
    </cfRule>
    <cfRule type="containsText" dxfId="1204" priority="39" stopIfTrue="1" operator="containsText" text="leer">
      <formula>NOT(ISERROR(SEARCH("leer",I7)))</formula>
    </cfRule>
  </conditionalFormatting>
  <conditionalFormatting sqref="I7:I8">
    <cfRule type="cellIs" dxfId="1203" priority="37" stopIfTrue="1" operator="equal">
      <formula>"-"</formula>
    </cfRule>
  </conditionalFormatting>
  <conditionalFormatting sqref="I24">
    <cfRule type="cellIs" dxfId="1202" priority="35" stopIfTrue="1" operator="equal">
      <formula>"-"</formula>
    </cfRule>
    <cfRule type="containsText" dxfId="1201" priority="36" stopIfTrue="1" operator="containsText" text="leer">
      <formula>NOT(ISERROR(SEARCH("leer",I24)))</formula>
    </cfRule>
  </conditionalFormatting>
  <conditionalFormatting sqref="I24">
    <cfRule type="cellIs" dxfId="1200" priority="34" stopIfTrue="1" operator="equal">
      <formula>"-"</formula>
    </cfRule>
  </conditionalFormatting>
  <conditionalFormatting sqref="K22:K23 K35">
    <cfRule type="cellIs" dxfId="1199" priority="32" stopIfTrue="1" operator="equal">
      <formula>"-"</formula>
    </cfRule>
    <cfRule type="containsText" dxfId="1198" priority="33" stopIfTrue="1" operator="containsText" text="leer">
      <formula>NOT(ISERROR(SEARCH("leer",K22)))</formula>
    </cfRule>
  </conditionalFormatting>
  <conditionalFormatting sqref="K22:K23 K35">
    <cfRule type="cellIs" dxfId="1197" priority="31" stopIfTrue="1" operator="equal">
      <formula>"-"</formula>
    </cfRule>
  </conditionalFormatting>
  <conditionalFormatting sqref="K7:K8">
    <cfRule type="cellIs" dxfId="1196" priority="29" stopIfTrue="1" operator="equal">
      <formula>"-"</formula>
    </cfRule>
    <cfRule type="containsText" dxfId="1195" priority="30" stopIfTrue="1" operator="containsText" text="leer">
      <formula>NOT(ISERROR(SEARCH("leer",K7)))</formula>
    </cfRule>
  </conditionalFormatting>
  <conditionalFormatting sqref="K7:K8">
    <cfRule type="cellIs" dxfId="1194" priority="28" stopIfTrue="1" operator="equal">
      <formula>"-"</formula>
    </cfRule>
  </conditionalFormatting>
  <conditionalFormatting sqref="K30">
    <cfRule type="cellIs" dxfId="1193" priority="26" stopIfTrue="1" operator="equal">
      <formula>"-"</formula>
    </cfRule>
    <cfRule type="containsText" dxfId="1192" priority="27" stopIfTrue="1" operator="containsText" text="leer">
      <formula>NOT(ISERROR(SEARCH("leer",K30)))</formula>
    </cfRule>
  </conditionalFormatting>
  <conditionalFormatting sqref="K30">
    <cfRule type="cellIs" dxfId="1191" priority="25" stopIfTrue="1" operator="equal">
      <formula>"-"</formula>
    </cfRule>
  </conditionalFormatting>
  <conditionalFormatting sqref="K29">
    <cfRule type="cellIs" dxfId="1190" priority="23" stopIfTrue="1" operator="equal">
      <formula>"-"</formula>
    </cfRule>
    <cfRule type="containsText" dxfId="1189" priority="24" stopIfTrue="1" operator="containsText" text="leer">
      <formula>NOT(ISERROR(SEARCH("leer",K29)))</formula>
    </cfRule>
  </conditionalFormatting>
  <conditionalFormatting sqref="K29">
    <cfRule type="cellIs" dxfId="1188" priority="22" stopIfTrue="1" operator="equal">
      <formula>"-"</formula>
    </cfRule>
  </conditionalFormatting>
  <conditionalFormatting sqref="K24">
    <cfRule type="cellIs" dxfId="1187" priority="20" stopIfTrue="1" operator="equal">
      <formula>"-"</formula>
    </cfRule>
    <cfRule type="containsText" dxfId="1186" priority="21" stopIfTrue="1" operator="containsText" text="leer">
      <formula>NOT(ISERROR(SEARCH("leer",K24)))</formula>
    </cfRule>
  </conditionalFormatting>
  <conditionalFormatting sqref="K24">
    <cfRule type="cellIs" dxfId="1185" priority="19" stopIfTrue="1" operator="equal">
      <formula>"-"</formula>
    </cfRule>
  </conditionalFormatting>
  <conditionalFormatting sqref="K37">
    <cfRule type="cellIs" dxfId="1184" priority="17" stopIfTrue="1" operator="equal">
      <formula>"-"</formula>
    </cfRule>
    <cfRule type="containsText" dxfId="1183" priority="18" stopIfTrue="1" operator="containsText" text="leer">
      <formula>NOT(ISERROR(SEARCH("leer",K37)))</formula>
    </cfRule>
  </conditionalFormatting>
  <conditionalFormatting sqref="K37">
    <cfRule type="cellIs" dxfId="1182" priority="16" stopIfTrue="1" operator="equal">
      <formula>"-"</formula>
    </cfRule>
  </conditionalFormatting>
  <conditionalFormatting sqref="E45">
    <cfRule type="cellIs" dxfId="1181" priority="14" stopIfTrue="1" operator="equal">
      <formula>"-"</formula>
    </cfRule>
    <cfRule type="containsText" dxfId="1180" priority="15" stopIfTrue="1" operator="containsText" text="leer">
      <formula>NOT(ISERROR(SEARCH("leer",E45)))</formula>
    </cfRule>
  </conditionalFormatting>
  <conditionalFormatting sqref="E45">
    <cfRule type="cellIs" dxfId="1179" priority="13" stopIfTrue="1" operator="equal">
      <formula>"-"</formula>
    </cfRule>
  </conditionalFormatting>
  <conditionalFormatting sqref="E30 E22:E23 E39 E35">
    <cfRule type="cellIs" dxfId="1178" priority="11" stopIfTrue="1" operator="equal">
      <formula>"-"</formula>
    </cfRule>
    <cfRule type="containsText" dxfId="1177" priority="12" stopIfTrue="1" operator="containsText" text="leer">
      <formula>NOT(ISERROR(SEARCH("leer",E22)))</formula>
    </cfRule>
  </conditionalFormatting>
  <conditionalFormatting sqref="E30 E22:E23 E39 E35">
    <cfRule type="cellIs" dxfId="1176" priority="10" stopIfTrue="1" operator="equal">
      <formula>"-"</formula>
    </cfRule>
  </conditionalFormatting>
  <conditionalFormatting sqref="E29">
    <cfRule type="cellIs" dxfId="1175" priority="8" stopIfTrue="1" operator="equal">
      <formula>"-"</formula>
    </cfRule>
    <cfRule type="containsText" dxfId="1174" priority="9" stopIfTrue="1" operator="containsText" text="leer">
      <formula>NOT(ISERROR(SEARCH("leer",E29)))</formula>
    </cfRule>
  </conditionalFormatting>
  <conditionalFormatting sqref="E29">
    <cfRule type="cellIs" dxfId="1173" priority="7" stopIfTrue="1" operator="equal">
      <formula>"-"</formula>
    </cfRule>
  </conditionalFormatting>
  <conditionalFormatting sqref="E7:E8">
    <cfRule type="cellIs" dxfId="1172" priority="5" stopIfTrue="1" operator="equal">
      <formula>"-"</formula>
    </cfRule>
    <cfRule type="containsText" dxfId="1171" priority="6" stopIfTrue="1" operator="containsText" text="leer">
      <formula>NOT(ISERROR(SEARCH("leer",E7)))</formula>
    </cfRule>
  </conditionalFormatting>
  <conditionalFormatting sqref="E7:E8">
    <cfRule type="cellIs" dxfId="1170" priority="4" stopIfTrue="1" operator="equal">
      <formula>"-"</formula>
    </cfRule>
  </conditionalFormatting>
  <conditionalFormatting sqref="E24">
    <cfRule type="cellIs" dxfId="1169" priority="2" stopIfTrue="1" operator="equal">
      <formula>"-"</formula>
    </cfRule>
    <cfRule type="containsText" dxfId="1168" priority="3" stopIfTrue="1" operator="containsText" text="leer">
      <formula>NOT(ISERROR(SEARCH("leer",E24)))</formula>
    </cfRule>
  </conditionalFormatting>
  <conditionalFormatting sqref="E24">
    <cfRule type="cellIs" dxfId="1167" priority="1" stopIfTrue="1" operator="equal">
      <formula>"-"</formula>
    </cfRule>
  </conditionalFormatting>
  <conditionalFormatting sqref="F45">
    <cfRule type="cellIs" dxfId="1166" priority="119" stopIfTrue="1" operator="equal">
      <formula>"-"</formula>
    </cfRule>
    <cfRule type="containsText" dxfId="1165" priority="120" stopIfTrue="1" operator="containsText" text="leer">
      <formula>NOT(ISERROR(SEARCH("leer",F45)))</formula>
    </cfRule>
  </conditionalFormatting>
  <conditionalFormatting sqref="F45">
    <cfRule type="cellIs" dxfId="1164" priority="118" stopIfTrue="1" operator="equal">
      <formula>"-"</formula>
    </cfRule>
  </conditionalFormatting>
  <conditionalFormatting sqref="G45">
    <cfRule type="cellIs" dxfId="1163" priority="116" stopIfTrue="1" operator="equal">
      <formula>"-"</formula>
    </cfRule>
    <cfRule type="containsText" dxfId="1162" priority="117" stopIfTrue="1" operator="containsText" text="leer">
      <formula>NOT(ISERROR(SEARCH("leer",G45)))</formula>
    </cfRule>
  </conditionalFormatting>
  <conditionalFormatting sqref="G45">
    <cfRule type="cellIs" dxfId="1161" priority="115" stopIfTrue="1" operator="equal">
      <formula>"-"</formula>
    </cfRule>
  </conditionalFormatting>
  <conditionalFormatting sqref="H45">
    <cfRule type="cellIs" dxfId="1160" priority="113" stopIfTrue="1" operator="equal">
      <formula>"-"</formula>
    </cfRule>
    <cfRule type="containsText" dxfId="1159" priority="114" stopIfTrue="1" operator="containsText" text="leer">
      <formula>NOT(ISERROR(SEARCH("leer",H45)))</formula>
    </cfRule>
  </conditionalFormatting>
  <conditionalFormatting sqref="H45">
    <cfRule type="cellIs" dxfId="1158" priority="112" stopIfTrue="1" operator="equal">
      <formula>"-"</formula>
    </cfRule>
  </conditionalFormatting>
  <conditionalFormatting sqref="I45">
    <cfRule type="cellIs" dxfId="1157" priority="110" stopIfTrue="1" operator="equal">
      <formula>"-"</formula>
    </cfRule>
    <cfRule type="containsText" dxfId="1156" priority="111" stopIfTrue="1" operator="containsText" text="leer">
      <formula>NOT(ISERROR(SEARCH("leer",I45)))</formula>
    </cfRule>
  </conditionalFormatting>
  <conditionalFormatting sqref="I45">
    <cfRule type="cellIs" dxfId="1155" priority="109" stopIfTrue="1" operator="equal">
      <formula>"-"</formula>
    </cfRule>
  </conditionalFormatting>
  <conditionalFormatting sqref="J22:J23 J35">
    <cfRule type="cellIs" dxfId="1154" priority="107" stopIfTrue="1" operator="equal">
      <formula>"-"</formula>
    </cfRule>
    <cfRule type="containsText" dxfId="1153" priority="108" stopIfTrue="1" operator="containsText" text="leer">
      <formula>NOT(ISERROR(SEARCH("leer",J22)))</formula>
    </cfRule>
  </conditionalFormatting>
  <conditionalFormatting sqref="J22:J23 J35">
    <cfRule type="cellIs" dxfId="1152" priority="106" stopIfTrue="1" operator="equal">
      <formula>"-"</formula>
    </cfRule>
  </conditionalFormatting>
  <conditionalFormatting sqref="J29">
    <cfRule type="cellIs" dxfId="1151" priority="98" stopIfTrue="1" operator="equal">
      <formula>"-"</formula>
    </cfRule>
    <cfRule type="containsText" dxfId="1150" priority="99" stopIfTrue="1" operator="containsText" text="leer">
      <formula>NOT(ISERROR(SEARCH("leer",J29)))</formula>
    </cfRule>
  </conditionalFormatting>
  <conditionalFormatting sqref="J29">
    <cfRule type="cellIs" dxfId="1149" priority="97" stopIfTrue="1" operator="equal">
      <formula>"-"</formula>
    </cfRule>
  </conditionalFormatting>
  <conditionalFormatting sqref="J24">
    <cfRule type="cellIs" dxfId="1148" priority="95" stopIfTrue="1" operator="equal">
      <formula>"-"</formula>
    </cfRule>
    <cfRule type="containsText" dxfId="1147" priority="96" stopIfTrue="1" operator="containsText" text="leer">
      <formula>NOT(ISERROR(SEARCH("leer",J24)))</formula>
    </cfRule>
  </conditionalFormatting>
  <conditionalFormatting sqref="J24">
    <cfRule type="cellIs" dxfId="1146" priority="94" stopIfTrue="1" operator="equal">
      <formula>"-"</formula>
    </cfRule>
  </conditionalFormatting>
  <conditionalFormatting sqref="J37">
    <cfRule type="cellIs" dxfId="1145" priority="92" stopIfTrue="1" operator="equal">
      <formula>"-"</formula>
    </cfRule>
    <cfRule type="containsText" dxfId="1144" priority="93" stopIfTrue="1" operator="containsText" text="leer">
      <formula>NOT(ISERROR(SEARCH("leer",J37)))</formula>
    </cfRule>
  </conditionalFormatting>
  <conditionalFormatting sqref="J37">
    <cfRule type="cellIs" dxfId="1143" priority="91" stopIfTrue="1" operator="equal">
      <formula>"-"</formula>
    </cfRule>
  </conditionalFormatting>
  <conditionalFormatting sqref="J7:J8">
    <cfRule type="cellIs" dxfId="1142" priority="104" stopIfTrue="1" operator="equal">
      <formula>"-"</formula>
    </cfRule>
    <cfRule type="containsText" dxfId="1141" priority="105" stopIfTrue="1" operator="containsText" text="leer">
      <formula>NOT(ISERROR(SEARCH("leer",J7)))</formula>
    </cfRule>
  </conditionalFormatting>
  <conditionalFormatting sqref="J7:J8">
    <cfRule type="cellIs" dxfId="1140" priority="103" stopIfTrue="1" operator="equal">
      <formula>"-"</formula>
    </cfRule>
  </conditionalFormatting>
  <conditionalFormatting sqref="J30">
    <cfRule type="cellIs" dxfId="1139" priority="101" stopIfTrue="1" operator="equal">
      <formula>"-"</formula>
    </cfRule>
    <cfRule type="containsText" dxfId="1138" priority="102" stopIfTrue="1" operator="containsText" text="leer">
      <formula>NOT(ISERROR(SEARCH("leer",J30)))</formula>
    </cfRule>
  </conditionalFormatting>
  <conditionalFormatting sqref="J30">
    <cfRule type="cellIs" dxfId="1137" priority="100" stopIfTrue="1" operator="equal">
      <formula>"-"</formula>
    </cfRule>
  </conditionalFormatting>
  <conditionalFormatting sqref="F7:F8">
    <cfRule type="cellIs" dxfId="1136" priority="83" stopIfTrue="1" operator="equal">
      <formula>"-"</formula>
    </cfRule>
    <cfRule type="containsText" dxfId="1135" priority="84" stopIfTrue="1" operator="containsText" text="leer">
      <formula>NOT(ISERROR(SEARCH("leer",F7)))</formula>
    </cfRule>
  </conditionalFormatting>
  <conditionalFormatting sqref="F7:F8">
    <cfRule type="cellIs" dxfId="1134" priority="82" stopIfTrue="1" operator="equal">
      <formula>"-"</formula>
    </cfRule>
  </conditionalFormatting>
  <conditionalFormatting sqref="F24">
    <cfRule type="cellIs" dxfId="1133" priority="80" stopIfTrue="1" operator="equal">
      <formula>"-"</formula>
    </cfRule>
    <cfRule type="containsText" dxfId="1132" priority="81" stopIfTrue="1" operator="containsText" text="leer">
      <formula>NOT(ISERROR(SEARCH("leer",F24)))</formula>
    </cfRule>
  </conditionalFormatting>
  <conditionalFormatting sqref="F24">
    <cfRule type="cellIs" dxfId="1131" priority="79" stopIfTrue="1" operator="equal">
      <formula>"-"</formula>
    </cfRule>
  </conditionalFormatting>
  <conditionalFormatting sqref="H37 H29">
    <cfRule type="cellIs" dxfId="1130" priority="56" stopIfTrue="1" operator="equal">
      <formula>"-"</formula>
    </cfRule>
    <cfRule type="containsText" dxfId="1129" priority="57" stopIfTrue="1" operator="containsText" text="leer">
      <formula>NOT(ISERROR(SEARCH("leer",H29)))</formula>
    </cfRule>
  </conditionalFormatting>
  <conditionalFormatting sqref="H37 H29">
    <cfRule type="cellIs" dxfId="1128" priority="55" stopIfTrue="1" operator="equal">
      <formula>"-"</formula>
    </cfRule>
  </conditionalFormatting>
  <conditionalFormatting sqref="F29">
    <cfRule type="cellIs" dxfId="1127" priority="86" stopIfTrue="1" operator="equal">
      <formula>"-"</formula>
    </cfRule>
    <cfRule type="containsText" dxfId="1126" priority="87" stopIfTrue="1" operator="containsText" text="leer">
      <formula>NOT(ISERROR(SEARCH("leer",F29)))</formula>
    </cfRule>
  </conditionalFormatting>
  <conditionalFormatting sqref="F29">
    <cfRule type="cellIs" dxfId="1125" priority="85" stopIfTrue="1" operator="equal">
      <formula>"-"</formula>
    </cfRule>
  </conditionalFormatting>
  <conditionalFormatting sqref="F30 F22:F23 F39 F35">
    <cfRule type="cellIs" dxfId="1124" priority="89" stopIfTrue="1" operator="equal">
      <formula>"-"</formula>
    </cfRule>
    <cfRule type="containsText" dxfId="1123" priority="90" stopIfTrue="1" operator="containsText" text="leer">
      <formula>NOT(ISERROR(SEARCH("leer",F22)))</formula>
    </cfRule>
  </conditionalFormatting>
  <conditionalFormatting sqref="F30 F22:F23 F39 F35">
    <cfRule type="cellIs" dxfId="1122" priority="88" stopIfTrue="1" operator="equal">
      <formula>"-"</formula>
    </cfRule>
  </conditionalFormatting>
  <conditionalFormatting sqref="G11 G30 G22:G23 G39 G35">
    <cfRule type="cellIs" dxfId="1121" priority="77" stopIfTrue="1" operator="equal">
      <formula>"-"</formula>
    </cfRule>
    <cfRule type="containsText" dxfId="1120" priority="78" stopIfTrue="1" operator="containsText" text="leer">
      <formula>NOT(ISERROR(SEARCH("leer",G11)))</formula>
    </cfRule>
  </conditionalFormatting>
  <conditionalFormatting sqref="G11 G30 G22:G23 G39 G35">
    <cfRule type="cellIs" dxfId="1119" priority="76" stopIfTrue="1" operator="equal">
      <formula>"-"</formula>
    </cfRule>
  </conditionalFormatting>
  <conditionalFormatting sqref="G37">
    <cfRule type="cellIs" dxfId="1118" priority="74" stopIfTrue="1" operator="equal">
      <formula>"-"</formula>
    </cfRule>
    <cfRule type="containsText" dxfId="1117" priority="75" stopIfTrue="1" operator="containsText" text="leer">
      <formula>NOT(ISERROR(SEARCH("leer",G37)))</formula>
    </cfRule>
  </conditionalFormatting>
  <conditionalFormatting sqref="G37">
    <cfRule type="cellIs" dxfId="1116" priority="73" stopIfTrue="1" operator="equal">
      <formula>"-"</formula>
    </cfRule>
  </conditionalFormatting>
  <conditionalFormatting sqref="G20">
    <cfRule type="cellIs" dxfId="1115" priority="71" stopIfTrue="1" operator="equal">
      <formula>"-"</formula>
    </cfRule>
    <cfRule type="containsText" dxfId="1114" priority="72" stopIfTrue="1" operator="containsText" text="leer">
      <formula>NOT(ISERROR(SEARCH("leer",G20)))</formula>
    </cfRule>
  </conditionalFormatting>
  <conditionalFormatting sqref="G20">
    <cfRule type="cellIs" dxfId="1113" priority="70" stopIfTrue="1" operator="equal">
      <formula>"-"</formula>
    </cfRule>
  </conditionalFormatting>
  <conditionalFormatting sqref="G29">
    <cfRule type="cellIs" dxfId="1112" priority="68" stopIfTrue="1" operator="equal">
      <formula>"-"</formula>
    </cfRule>
    <cfRule type="containsText" dxfId="1111" priority="69" stopIfTrue="1" operator="containsText" text="leer">
      <formula>NOT(ISERROR(SEARCH("leer",G29)))</formula>
    </cfRule>
  </conditionalFormatting>
  <conditionalFormatting sqref="G29">
    <cfRule type="cellIs" dxfId="1110" priority="67" stopIfTrue="1" operator="equal">
      <formula>"-"</formula>
    </cfRule>
  </conditionalFormatting>
  <conditionalFormatting sqref="G7:G8">
    <cfRule type="cellIs" dxfId="1109" priority="65" stopIfTrue="1" operator="equal">
      <formula>"-"</formula>
    </cfRule>
    <cfRule type="containsText" dxfId="1108" priority="66" stopIfTrue="1" operator="containsText" text="leer">
      <formula>NOT(ISERROR(SEARCH("leer",G7)))</formula>
    </cfRule>
  </conditionalFormatting>
  <conditionalFormatting sqref="G7:G8">
    <cfRule type="cellIs" dxfId="1107" priority="64" stopIfTrue="1" operator="equal">
      <formula>"-"</formula>
    </cfRule>
  </conditionalFormatting>
  <conditionalFormatting sqref="G24">
    <cfRule type="cellIs" dxfId="1106" priority="62" stopIfTrue="1" operator="equal">
      <formula>"-"</formula>
    </cfRule>
    <cfRule type="containsText" dxfId="1105" priority="63" stopIfTrue="1" operator="containsText" text="leer">
      <formula>NOT(ISERROR(SEARCH("leer",G24)))</formula>
    </cfRule>
  </conditionalFormatting>
  <conditionalFormatting sqref="G24">
    <cfRule type="cellIs" dxfId="1104" priority="61" stopIfTrue="1" operator="equal">
      <formula>"-"</formula>
    </cfRule>
  </conditionalFormatting>
  <conditionalFormatting sqref="H30 H22:H23 H39 H35">
    <cfRule type="cellIs" dxfId="1103" priority="59" stopIfTrue="1" operator="equal">
      <formula>"-"</formula>
    </cfRule>
    <cfRule type="containsText" dxfId="1102" priority="60" stopIfTrue="1" operator="containsText" text="leer">
      <formula>NOT(ISERROR(SEARCH("leer",H22)))</formula>
    </cfRule>
  </conditionalFormatting>
  <conditionalFormatting sqref="H30 H22:H23 H39 H35">
    <cfRule type="cellIs" dxfId="1101" priority="58" stopIfTrue="1" operator="equal">
      <formula>"-"</formula>
    </cfRule>
  </conditionalFormatting>
  <conditionalFormatting sqref="H20">
    <cfRule type="cellIs" dxfId="1100" priority="53" stopIfTrue="1" operator="equal">
      <formula>"-"</formula>
    </cfRule>
    <cfRule type="containsText" dxfId="1099" priority="54" stopIfTrue="1" operator="containsText" text="leer">
      <formula>NOT(ISERROR(SEARCH("leer",H20)))</formula>
    </cfRule>
  </conditionalFormatting>
  <conditionalFormatting sqref="H20">
    <cfRule type="cellIs" dxfId="1098" priority="52"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E75"/>
  <sheetViews>
    <sheetView showRuler="0" zoomScaleNormal="100" workbookViewId="0"/>
  </sheetViews>
  <sheetFormatPr baseColWidth="10" defaultColWidth="10.7109375" defaultRowHeight="12.75"/>
  <cols>
    <col min="1" max="1" width="48.85546875" style="5" customWidth="1"/>
    <col min="2" max="2" width="40.42578125" style="5" customWidth="1"/>
    <col min="3" max="3" width="8.140625" style="8" customWidth="1"/>
    <col min="4" max="10" width="12.28515625" style="20" customWidth="1"/>
    <col min="11" max="11" width="12.140625" style="20" customWidth="1"/>
    <col min="12" max="12" width="10.7109375" style="5"/>
    <col min="13" max="13" width="7.85546875" style="5" customWidth="1"/>
    <col min="14" max="14" width="10.7109375" style="5"/>
    <col min="15" max="15" width="7.85546875" style="5" customWidth="1"/>
    <col min="16" max="16" width="10.7109375" style="5"/>
    <col min="17" max="17" width="7.85546875" style="5" customWidth="1"/>
    <col min="18" max="18" width="11.85546875" style="5" customWidth="1"/>
    <col min="19" max="19" width="7.85546875" style="5" customWidth="1"/>
    <col min="20" max="20" width="10.7109375" style="5"/>
    <col min="21" max="21" width="7.85546875" style="5" customWidth="1"/>
    <col min="22" max="16384" width="10.7109375" style="5"/>
  </cols>
  <sheetData>
    <row r="1" spans="1:22">
      <c r="A1" s="90" t="s">
        <v>1689</v>
      </c>
    </row>
    <row r="2" spans="1:22">
      <c r="A2" s="90"/>
    </row>
    <row r="3" spans="1:22" s="4" customFormat="1">
      <c r="A3" s="4" t="s">
        <v>1690</v>
      </c>
      <c r="C3" s="8" t="s">
        <v>112</v>
      </c>
      <c r="D3" s="5" t="s">
        <v>56</v>
      </c>
      <c r="E3" s="22">
        <v>2010</v>
      </c>
      <c r="F3" s="22">
        <v>2011</v>
      </c>
      <c r="G3" s="22">
        <v>2012</v>
      </c>
      <c r="H3" s="22">
        <v>2013</v>
      </c>
      <c r="I3" s="22">
        <v>2014</v>
      </c>
      <c r="J3" s="4">
        <v>2015</v>
      </c>
      <c r="K3" s="353">
        <v>2016</v>
      </c>
      <c r="L3" s="22"/>
      <c r="M3" s="185"/>
      <c r="N3" s="22"/>
      <c r="O3" s="185"/>
      <c r="P3" s="22"/>
      <c r="Q3" s="185"/>
      <c r="R3" s="22"/>
      <c r="S3" s="185"/>
      <c r="T3" s="5"/>
      <c r="U3" s="5"/>
      <c r="V3" s="5"/>
    </row>
    <row r="4" spans="1:22" s="4" customFormat="1">
      <c r="A4" s="5"/>
      <c r="B4" s="5"/>
      <c r="C4" s="8"/>
      <c r="D4" s="20"/>
      <c r="E4" s="20"/>
      <c r="F4" s="20"/>
      <c r="G4" s="20"/>
      <c r="H4" s="20"/>
      <c r="I4" s="20"/>
      <c r="J4" s="20"/>
      <c r="K4" s="372"/>
      <c r="L4" s="22"/>
      <c r="M4" s="22"/>
      <c r="N4" s="22"/>
      <c r="O4" s="22"/>
      <c r="P4" s="22"/>
      <c r="Q4" s="22"/>
      <c r="R4" s="22"/>
      <c r="S4" s="22"/>
      <c r="T4" s="5"/>
      <c r="U4" s="5"/>
      <c r="V4" s="5"/>
    </row>
    <row r="5" spans="1:22" s="4" customFormat="1">
      <c r="A5" s="4" t="s">
        <v>114</v>
      </c>
      <c r="C5" s="115"/>
      <c r="D5" s="20"/>
      <c r="E5" s="22"/>
      <c r="F5" s="22"/>
      <c r="G5" s="20"/>
      <c r="H5" s="20"/>
      <c r="I5" s="20"/>
      <c r="J5" s="20"/>
      <c r="K5" s="372"/>
      <c r="L5" s="22"/>
      <c r="M5" s="22"/>
      <c r="N5" s="22"/>
      <c r="O5" s="22"/>
      <c r="P5" s="22"/>
      <c r="Q5" s="22"/>
      <c r="R5" s="22"/>
      <c r="S5" s="22"/>
      <c r="T5" s="5"/>
      <c r="U5" s="5"/>
      <c r="V5" s="5"/>
    </row>
    <row r="6" spans="1:22">
      <c r="A6" s="405" t="s">
        <v>1691</v>
      </c>
      <c r="C6" s="67"/>
      <c r="E6" s="334"/>
      <c r="F6" s="334"/>
      <c r="G6" s="334"/>
      <c r="H6" s="334"/>
      <c r="I6" s="334"/>
      <c r="J6" s="334"/>
      <c r="K6" s="453"/>
      <c r="M6" s="38"/>
      <c r="O6" s="38"/>
      <c r="Q6" s="38"/>
      <c r="S6" s="38"/>
    </row>
    <row r="7" spans="1:22">
      <c r="A7" s="27" t="s">
        <v>1692</v>
      </c>
      <c r="B7" s="5" t="s">
        <v>1693</v>
      </c>
      <c r="C7" s="129">
        <v>2</v>
      </c>
      <c r="E7" s="19">
        <f t="shared" ref="E7:K7" si="0">E8+E12+E58</f>
        <v>464277.1310689582</v>
      </c>
      <c r="F7" s="19">
        <f t="shared" si="0"/>
        <v>454064.86214364017</v>
      </c>
      <c r="G7" s="19">
        <f t="shared" si="0"/>
        <v>466243.33513350761</v>
      </c>
      <c r="H7" s="19">
        <f t="shared" si="0"/>
        <v>437390.79648234148</v>
      </c>
      <c r="I7" s="19">
        <f t="shared" si="0"/>
        <v>429991.02886020741</v>
      </c>
      <c r="J7" s="19">
        <f t="shared" si="0"/>
        <v>429045.07054766919</v>
      </c>
      <c r="K7" s="348">
        <f t="shared" si="0"/>
        <v>435096.07583291444</v>
      </c>
      <c r="L7" s="19"/>
      <c r="M7" s="38"/>
      <c r="N7" s="19"/>
      <c r="O7" s="38"/>
      <c r="P7" s="19"/>
      <c r="Q7" s="38"/>
      <c r="R7" s="19"/>
      <c r="S7" s="38"/>
    </row>
    <row r="8" spans="1:22">
      <c r="A8" s="155" t="s">
        <v>1694</v>
      </c>
      <c r="B8" s="5" t="s">
        <v>1693</v>
      </c>
      <c r="C8" s="129">
        <v>2</v>
      </c>
      <c r="E8" s="19">
        <f t="shared" ref="E8:J8" si="1">SUM(E9:E11)</f>
        <v>109483.713492546</v>
      </c>
      <c r="F8" s="19">
        <f t="shared" si="1"/>
        <v>97341.824299397995</v>
      </c>
      <c r="G8" s="19">
        <f t="shared" si="1"/>
        <v>93777.418210323987</v>
      </c>
      <c r="H8" s="19">
        <f t="shared" si="1"/>
        <v>83666.462781556998</v>
      </c>
      <c r="I8" s="19">
        <f t="shared" si="1"/>
        <v>78776.049043356994</v>
      </c>
      <c r="J8" s="19">
        <f t="shared" si="1"/>
        <v>75869.445106426007</v>
      </c>
      <c r="K8" s="348">
        <f t="shared" ref="K8" si="2">SUM(K9:K11)</f>
        <v>71651.416513475997</v>
      </c>
      <c r="L8" s="19"/>
      <c r="M8" s="236"/>
      <c r="N8" s="19"/>
      <c r="O8" s="236"/>
      <c r="P8" s="19"/>
      <c r="Q8" s="236"/>
      <c r="R8" s="19"/>
      <c r="S8" s="236"/>
    </row>
    <row r="9" spans="1:22">
      <c r="A9" s="401" t="s">
        <v>1695</v>
      </c>
      <c r="B9" s="5" t="s">
        <v>1693</v>
      </c>
      <c r="C9" s="129">
        <v>2</v>
      </c>
      <c r="E9" s="195">
        <v>54372.577030706998</v>
      </c>
      <c r="F9" s="195">
        <v>46139.387932404003</v>
      </c>
      <c r="G9" s="195">
        <v>44295.467598021998</v>
      </c>
      <c r="H9" s="195">
        <v>39219.694832219</v>
      </c>
      <c r="I9" s="195">
        <v>32864.067553995999</v>
      </c>
      <c r="J9" s="195">
        <v>31545.032172759002</v>
      </c>
      <c r="K9" s="389">
        <v>30727.020363914002</v>
      </c>
      <c r="L9" s="18"/>
      <c r="M9" s="236"/>
      <c r="N9" s="18"/>
      <c r="O9" s="236"/>
      <c r="P9" s="18"/>
      <c r="Q9" s="236"/>
      <c r="R9" s="18"/>
      <c r="S9" s="236"/>
    </row>
    <row r="10" spans="1:22">
      <c r="A10" s="401" t="s">
        <v>1696</v>
      </c>
      <c r="B10" s="5" t="s">
        <v>1693</v>
      </c>
      <c r="C10" s="129" t="s">
        <v>460</v>
      </c>
      <c r="E10" s="195">
        <v>34051.310515562996</v>
      </c>
      <c r="F10" s="195">
        <v>30420.210466283999</v>
      </c>
      <c r="G10" s="195">
        <v>28076.079877995999</v>
      </c>
      <c r="H10" s="195">
        <v>26166.211157968999</v>
      </c>
      <c r="I10" s="195">
        <v>28046.698262431</v>
      </c>
      <c r="J10" s="195">
        <v>26913.770126971998</v>
      </c>
      <c r="K10" s="389">
        <v>25423.028493374</v>
      </c>
      <c r="L10" s="18"/>
      <c r="M10" s="236"/>
      <c r="N10" s="18"/>
      <c r="O10" s="236"/>
      <c r="P10" s="18"/>
      <c r="Q10" s="236"/>
      <c r="R10" s="18"/>
      <c r="S10" s="236"/>
    </row>
    <row r="11" spans="1:22">
      <c r="A11" s="401" t="s">
        <v>1697</v>
      </c>
      <c r="B11" s="5" t="s">
        <v>1693</v>
      </c>
      <c r="C11" s="129">
        <v>2</v>
      </c>
      <c r="E11" s="195">
        <v>21059.825946276</v>
      </c>
      <c r="F11" s="195">
        <v>20782.22590071</v>
      </c>
      <c r="G11" s="195">
        <v>21405.870734306001</v>
      </c>
      <c r="H11" s="195">
        <v>18280.556791368999</v>
      </c>
      <c r="I11" s="195">
        <v>17865.283226930002</v>
      </c>
      <c r="J11" s="195">
        <v>17410.642806694999</v>
      </c>
      <c r="K11" s="389">
        <v>15501.367656188</v>
      </c>
      <c r="L11" s="18"/>
      <c r="M11" s="236"/>
      <c r="N11" s="18"/>
      <c r="O11" s="236"/>
      <c r="P11" s="18"/>
      <c r="Q11" s="236"/>
      <c r="R11" s="18"/>
      <c r="S11" s="236"/>
    </row>
    <row r="12" spans="1:22">
      <c r="A12" s="155" t="s">
        <v>1698</v>
      </c>
      <c r="B12" s="5" t="s">
        <v>1693</v>
      </c>
      <c r="C12" s="129">
        <v>2</v>
      </c>
      <c r="E12" s="195">
        <f t="shared" ref="E12:K12" si="3">E13+E14+E20+E21</f>
        <v>354793.4175764122</v>
      </c>
      <c r="F12" s="195">
        <f t="shared" si="3"/>
        <v>356723.03784424218</v>
      </c>
      <c r="G12" s="195">
        <f t="shared" si="3"/>
        <v>372465.9169231836</v>
      </c>
      <c r="H12" s="195">
        <f t="shared" si="3"/>
        <v>353724.33370078448</v>
      </c>
      <c r="I12" s="195">
        <f t="shared" si="3"/>
        <v>351214.97981685045</v>
      </c>
      <c r="J12" s="195">
        <f t="shared" si="3"/>
        <v>353175.62544124317</v>
      </c>
      <c r="K12" s="389">
        <f t="shared" si="3"/>
        <v>363444.65931943845</v>
      </c>
      <c r="L12" s="18"/>
      <c r="M12" s="236"/>
      <c r="N12" s="18"/>
      <c r="O12" s="236"/>
      <c r="P12" s="18"/>
      <c r="Q12" s="236"/>
      <c r="R12" s="18"/>
      <c r="S12" s="236"/>
    </row>
    <row r="13" spans="1:22">
      <c r="A13" s="23" t="s">
        <v>1699</v>
      </c>
      <c r="B13" s="5" t="s">
        <v>1693</v>
      </c>
      <c r="C13" s="129">
        <v>2</v>
      </c>
      <c r="E13" s="19">
        <v>143305.67182630001</v>
      </c>
      <c r="F13" s="19">
        <v>148687.99957680999</v>
      </c>
      <c r="G13" s="19">
        <v>155501.89860280999</v>
      </c>
      <c r="H13" s="19">
        <v>164195.00054209001</v>
      </c>
      <c r="I13" s="19">
        <v>165390.99325003999</v>
      </c>
      <c r="J13" s="19">
        <v>167856.66111882566</v>
      </c>
      <c r="K13" s="348">
        <v>177142.06982497885</v>
      </c>
      <c r="L13" s="323"/>
      <c r="M13" s="236"/>
      <c r="N13" s="323"/>
      <c r="O13" s="236"/>
      <c r="P13" s="323"/>
      <c r="Q13" s="236"/>
      <c r="R13" s="323"/>
      <c r="S13" s="236"/>
      <c r="T13" s="29"/>
    </row>
    <row r="14" spans="1:22">
      <c r="A14" s="23" t="s">
        <v>1700</v>
      </c>
      <c r="B14" s="5" t="s">
        <v>1693</v>
      </c>
      <c r="C14" s="129">
        <v>2</v>
      </c>
      <c r="E14" s="195">
        <f>SUM(E15:E19)</f>
        <v>155975.3077358708</v>
      </c>
      <c r="F14" s="195">
        <f t="shared" ref="F14:K14" si="4">SUM(F15:F19)</f>
        <v>152818.09403382591</v>
      </c>
      <c r="G14" s="195">
        <f t="shared" si="4"/>
        <v>161142.52798314879</v>
      </c>
      <c r="H14" s="195">
        <f t="shared" si="4"/>
        <v>132505.07943908518</v>
      </c>
      <c r="I14" s="195">
        <f t="shared" si="4"/>
        <v>126569.64657258062</v>
      </c>
      <c r="J14" s="195">
        <f t="shared" si="4"/>
        <v>126420.21736130043</v>
      </c>
      <c r="K14" s="389">
        <f t="shared" si="4"/>
        <v>130116.23539094636</v>
      </c>
      <c r="L14" s="323"/>
      <c r="M14" s="236"/>
      <c r="N14" s="323"/>
      <c r="O14" s="236"/>
      <c r="P14" s="323"/>
      <c r="Q14" s="236"/>
      <c r="R14" s="323"/>
      <c r="S14" s="236"/>
      <c r="T14" s="29"/>
    </row>
    <row r="15" spans="1:22">
      <c r="A15" s="406" t="s">
        <v>1701</v>
      </c>
      <c r="B15" s="5" t="s">
        <v>1693</v>
      </c>
      <c r="C15" s="129">
        <v>2</v>
      </c>
      <c r="D15" s="134"/>
      <c r="E15" s="195">
        <v>624.56594193628996</v>
      </c>
      <c r="F15" s="195">
        <v>651.17127332760003</v>
      </c>
      <c r="G15" s="195">
        <v>665.98769044316998</v>
      </c>
      <c r="H15" s="195">
        <v>584.16425531457003</v>
      </c>
      <c r="I15" s="195">
        <v>665.57674971302004</v>
      </c>
      <c r="J15" s="195">
        <v>565.69733227397001</v>
      </c>
      <c r="K15" s="389">
        <v>583.14935863181995</v>
      </c>
    </row>
    <row r="16" spans="1:22">
      <c r="A16" s="406" t="s">
        <v>1702</v>
      </c>
      <c r="B16" s="5" t="s">
        <v>1693</v>
      </c>
      <c r="C16" s="129">
        <v>2</v>
      </c>
      <c r="E16" s="19">
        <v>98089.010559678005</v>
      </c>
      <c r="F16" s="19">
        <v>92283.502988729</v>
      </c>
      <c r="G16" s="19">
        <v>92257.061964317007</v>
      </c>
      <c r="H16" s="19">
        <v>92825.890199554007</v>
      </c>
      <c r="I16" s="19">
        <v>87876.710420663003</v>
      </c>
      <c r="J16" s="19">
        <v>86966.778945585364</v>
      </c>
      <c r="K16" s="348">
        <v>86737.121242827445</v>
      </c>
      <c r="L16" s="18"/>
      <c r="M16" s="236"/>
      <c r="N16" s="18"/>
      <c r="O16" s="236"/>
      <c r="P16" s="18"/>
      <c r="Q16" s="236"/>
      <c r="R16" s="18"/>
      <c r="S16" s="236"/>
    </row>
    <row r="17" spans="1:19">
      <c r="A17" s="406" t="s">
        <v>1703</v>
      </c>
      <c r="B17" s="5" t="s">
        <v>1693</v>
      </c>
      <c r="C17" s="129">
        <v>2</v>
      </c>
      <c r="E17" s="195">
        <v>1397.2737261464999</v>
      </c>
      <c r="F17" s="195">
        <v>1391.2248155693001</v>
      </c>
      <c r="G17" s="195">
        <v>1337.4225809085999</v>
      </c>
      <c r="H17" s="195">
        <v>1471.2233638606001</v>
      </c>
      <c r="I17" s="195">
        <v>1577.0236234225999</v>
      </c>
      <c r="J17" s="195">
        <v>1672.1938353561</v>
      </c>
      <c r="K17" s="389">
        <v>1723.7831060971</v>
      </c>
      <c r="L17" s="18"/>
      <c r="M17" s="236"/>
      <c r="N17" s="18"/>
      <c r="O17" s="236"/>
      <c r="P17" s="18"/>
      <c r="Q17" s="236"/>
      <c r="R17" s="18"/>
      <c r="S17" s="236"/>
    </row>
    <row r="18" spans="1:19">
      <c r="A18" s="406" t="s">
        <v>1704</v>
      </c>
      <c r="B18" s="5" t="s">
        <v>1693</v>
      </c>
      <c r="C18" s="129" t="s">
        <v>1705</v>
      </c>
      <c r="D18" s="134"/>
      <c r="E18" s="195">
        <v>55864.457508109997</v>
      </c>
      <c r="F18" s="195">
        <v>58492.194956200001</v>
      </c>
      <c r="G18" s="195">
        <v>66882.055747480001</v>
      </c>
      <c r="H18" s="195">
        <v>37623.739072900004</v>
      </c>
      <c r="I18" s="195">
        <v>36450.273754070004</v>
      </c>
      <c r="J18" s="195">
        <v>37215.490507633003</v>
      </c>
      <c r="K18" s="389">
        <v>41072.134806889997</v>
      </c>
      <c r="L18" s="18"/>
      <c r="M18" s="236"/>
      <c r="N18" s="18"/>
      <c r="O18" s="236"/>
      <c r="P18" s="18"/>
      <c r="Q18" s="236"/>
      <c r="R18" s="18"/>
      <c r="S18" s="236"/>
    </row>
    <row r="19" spans="1:19">
      <c r="A19" s="406" t="s">
        <v>1706</v>
      </c>
      <c r="B19" s="5" t="s">
        <v>1693</v>
      </c>
      <c r="C19" s="129">
        <v>2</v>
      </c>
      <c r="D19" s="134"/>
      <c r="E19" s="195"/>
      <c r="F19" s="195"/>
      <c r="G19" s="195"/>
      <c r="H19" s="195">
        <v>6.2547456000000001E-2</v>
      </c>
      <c r="I19" s="195">
        <v>6.2024712000000003E-2</v>
      </c>
      <c r="J19" s="195">
        <v>5.6740451999999997E-2</v>
      </c>
      <c r="K19" s="389">
        <v>4.6876500000000002E-2</v>
      </c>
      <c r="L19" s="18"/>
      <c r="M19" s="236"/>
      <c r="N19" s="18"/>
      <c r="O19" s="236"/>
      <c r="P19" s="18"/>
      <c r="Q19" s="236"/>
      <c r="R19" s="18"/>
      <c r="S19" s="236"/>
    </row>
    <row r="20" spans="1:19">
      <c r="A20" s="23" t="s">
        <v>1707</v>
      </c>
      <c r="B20" s="5" t="s">
        <v>1693</v>
      </c>
      <c r="C20" s="129">
        <v>2</v>
      </c>
      <c r="E20" s="195">
        <v>5312.6099791154002</v>
      </c>
      <c r="F20" s="195">
        <v>5775.8115353152998</v>
      </c>
      <c r="G20" s="195">
        <v>6336.0097891887999</v>
      </c>
      <c r="H20" s="195">
        <v>5772.8786708953003</v>
      </c>
      <c r="I20" s="195">
        <v>5953.5753870708004</v>
      </c>
      <c r="J20" s="195">
        <v>5921.0150419551001</v>
      </c>
      <c r="K20" s="389">
        <v>5716.2560928911998</v>
      </c>
      <c r="L20" s="18"/>
      <c r="M20" s="236"/>
      <c r="N20" s="18"/>
      <c r="O20" s="236"/>
      <c r="P20" s="18"/>
      <c r="Q20" s="236"/>
      <c r="R20" s="18"/>
      <c r="S20" s="236"/>
    </row>
    <row r="21" spans="1:19">
      <c r="A21" s="23" t="s">
        <v>1708</v>
      </c>
      <c r="B21" s="5" t="s">
        <v>1693</v>
      </c>
      <c r="C21" s="129">
        <v>2</v>
      </c>
      <c r="D21" s="134"/>
      <c r="E21" s="195">
        <v>50199.828035125996</v>
      </c>
      <c r="F21" s="195">
        <v>49441.132698291003</v>
      </c>
      <c r="G21" s="195">
        <v>49485.480548036001</v>
      </c>
      <c r="H21" s="195">
        <v>51251.375048713999</v>
      </c>
      <c r="I21" s="195">
        <v>53300.764607158999</v>
      </c>
      <c r="J21" s="195">
        <v>52977.731919161997</v>
      </c>
      <c r="K21" s="389">
        <v>50470.098010622001</v>
      </c>
    </row>
    <row r="22" spans="1:19">
      <c r="A22" s="23"/>
      <c r="C22" s="129"/>
      <c r="D22" s="134"/>
      <c r="E22" s="195"/>
      <c r="F22" s="195"/>
      <c r="G22" s="195"/>
      <c r="H22" s="195"/>
      <c r="I22" s="195"/>
      <c r="J22" s="195"/>
      <c r="K22" s="389"/>
    </row>
    <row r="23" spans="1:19">
      <c r="A23" s="377" t="s">
        <v>1709</v>
      </c>
      <c r="E23" s="5"/>
      <c r="F23" s="5"/>
      <c r="K23" s="372"/>
      <c r="L23" s="19"/>
      <c r="M23" s="236"/>
      <c r="N23" s="19"/>
      <c r="O23" s="236"/>
      <c r="P23" s="19"/>
      <c r="Q23" s="236"/>
      <c r="R23" s="19"/>
      <c r="S23" s="236"/>
    </row>
    <row r="24" spans="1:19">
      <c r="A24" s="134" t="s">
        <v>1710</v>
      </c>
      <c r="B24" s="5" t="s">
        <v>1693</v>
      </c>
      <c r="C24" s="129">
        <v>2</v>
      </c>
      <c r="E24" s="19">
        <f>SUM(E25,E36,E41)</f>
        <v>464277.13106894901</v>
      </c>
      <c r="F24" s="19">
        <f t="shared" ref="F24:K24" si="5">SUM(F25,F36,F41)</f>
        <v>454064.86214364343</v>
      </c>
      <c r="G24" s="19">
        <f t="shared" si="5"/>
        <v>466243.33513351064</v>
      </c>
      <c r="H24" s="19">
        <f t="shared" si="5"/>
        <v>437390.79648233706</v>
      </c>
      <c r="I24" s="19">
        <f t="shared" si="5"/>
        <v>429991.02886020544</v>
      </c>
      <c r="J24" s="19">
        <f t="shared" si="5"/>
        <v>429045.07054766489</v>
      </c>
      <c r="K24" s="348">
        <f t="shared" si="5"/>
        <v>435096.07583291561</v>
      </c>
      <c r="L24" s="195"/>
      <c r="M24" s="236"/>
      <c r="N24" s="195"/>
      <c r="O24" s="236"/>
      <c r="P24" s="195"/>
      <c r="Q24" s="236"/>
      <c r="R24" s="195"/>
      <c r="S24" s="236"/>
    </row>
    <row r="25" spans="1:19">
      <c r="A25" s="155" t="s">
        <v>1711</v>
      </c>
      <c r="B25" s="5" t="s">
        <v>1693</v>
      </c>
      <c r="C25" s="129">
        <v>2</v>
      </c>
      <c r="D25" s="134" t="s">
        <v>1712</v>
      </c>
      <c r="E25" s="19">
        <f>SUM(E26,E29,E34)</f>
        <v>186137.7852681113</v>
      </c>
      <c r="F25" s="19">
        <f t="shared" ref="F25:K25" si="6">SUM(F26,F29,F34)</f>
        <v>184261.29402765151</v>
      </c>
      <c r="G25" s="19">
        <f t="shared" si="6"/>
        <v>190875.92542722847</v>
      </c>
      <c r="H25" s="19">
        <f t="shared" si="6"/>
        <v>191862.00968884522</v>
      </c>
      <c r="I25" s="19">
        <f t="shared" si="6"/>
        <v>187786.07012167631</v>
      </c>
      <c r="J25" s="19">
        <f t="shared" si="6"/>
        <v>186458.77927582531</v>
      </c>
      <c r="K25" s="348">
        <f t="shared" si="6"/>
        <v>191403.87156025678</v>
      </c>
      <c r="L25" s="195"/>
      <c r="M25" s="236"/>
      <c r="N25" s="195"/>
      <c r="O25" s="236"/>
      <c r="P25" s="195"/>
      <c r="Q25" s="236"/>
      <c r="R25" s="195"/>
      <c r="S25" s="236"/>
    </row>
    <row r="26" spans="1:19">
      <c r="A26" s="401" t="s">
        <v>1713</v>
      </c>
      <c r="B26" s="5" t="s">
        <v>1693</v>
      </c>
      <c r="C26" s="129">
        <v>2</v>
      </c>
      <c r="E26" s="18">
        <f>SUM(E27:E28)</f>
        <v>22432.072854834401</v>
      </c>
      <c r="F26" s="18">
        <f t="shared" ref="F26:K26" si="7">SUM(F27:F28)</f>
        <v>18193.599522640801</v>
      </c>
      <c r="G26" s="18">
        <f t="shared" si="7"/>
        <v>19815.7807861</v>
      </c>
      <c r="H26" s="18">
        <f t="shared" si="7"/>
        <v>16038.7799060982</v>
      </c>
      <c r="I26" s="18">
        <f t="shared" si="7"/>
        <v>13418.960780739999</v>
      </c>
      <c r="J26" s="18">
        <f t="shared" si="7"/>
        <v>12444.336455618</v>
      </c>
      <c r="K26" s="390">
        <f t="shared" si="7"/>
        <v>11572.3085592034</v>
      </c>
      <c r="L26" s="19"/>
      <c r="M26" s="236"/>
      <c r="N26" s="19"/>
      <c r="O26" s="236"/>
      <c r="P26" s="19"/>
      <c r="Q26" s="236"/>
      <c r="R26" s="19"/>
      <c r="S26" s="236"/>
    </row>
    <row r="27" spans="1:19">
      <c r="A27" s="400" t="s">
        <v>1714</v>
      </c>
      <c r="B27" s="5" t="s">
        <v>1693</v>
      </c>
      <c r="C27" s="129">
        <v>2</v>
      </c>
      <c r="E27" s="18">
        <v>18521.228864524001</v>
      </c>
      <c r="F27" s="18">
        <v>14376.266981676001</v>
      </c>
      <c r="G27" s="18">
        <v>14547.809714307999</v>
      </c>
      <c r="H27" s="18">
        <v>12133.105706757</v>
      </c>
      <c r="I27" s="18">
        <v>9579.0090434945996</v>
      </c>
      <c r="J27" s="18">
        <v>8938.8743642636</v>
      </c>
      <c r="K27" s="390">
        <v>8232.0085706189002</v>
      </c>
      <c r="L27" s="195"/>
      <c r="M27" s="236"/>
      <c r="N27" s="195"/>
      <c r="O27" s="236"/>
      <c r="P27" s="195"/>
      <c r="Q27" s="236"/>
      <c r="R27" s="195"/>
      <c r="S27" s="236"/>
    </row>
    <row r="28" spans="1:19">
      <c r="A28" s="400" t="s">
        <v>1715</v>
      </c>
      <c r="B28" s="5" t="s">
        <v>1693</v>
      </c>
      <c r="C28" s="129">
        <v>2</v>
      </c>
      <c r="E28" s="18">
        <v>3910.8439903103999</v>
      </c>
      <c r="F28" s="18">
        <v>3817.3325409648</v>
      </c>
      <c r="G28" s="18">
        <v>5267.9710717919997</v>
      </c>
      <c r="H28" s="18">
        <v>3905.6741993412002</v>
      </c>
      <c r="I28" s="18">
        <v>3839.9517372454002</v>
      </c>
      <c r="J28" s="18">
        <v>3505.4620913543999</v>
      </c>
      <c r="K28" s="390">
        <v>3340.2999885845002</v>
      </c>
      <c r="L28" s="19"/>
      <c r="M28" s="236"/>
      <c r="N28" s="19"/>
      <c r="O28" s="236"/>
      <c r="P28" s="19"/>
      <c r="Q28" s="236"/>
      <c r="R28" s="19"/>
      <c r="S28" s="236"/>
    </row>
    <row r="29" spans="1:19">
      <c r="A29" s="401" t="s">
        <v>1716</v>
      </c>
      <c r="B29" s="5" t="s">
        <v>1693</v>
      </c>
      <c r="C29" s="129">
        <v>2</v>
      </c>
      <c r="E29" s="18">
        <f>SUM(E30:E33)</f>
        <v>161255.02511577689</v>
      </c>
      <c r="F29" s="18">
        <f t="shared" ref="F29:K29" si="8">SUM(F30:F33)</f>
        <v>163520.64660751072</v>
      </c>
      <c r="G29" s="18">
        <f t="shared" si="8"/>
        <v>167631.04880112849</v>
      </c>
      <c r="H29" s="18">
        <f t="shared" si="8"/>
        <v>172364.17186250951</v>
      </c>
      <c r="I29" s="18">
        <f t="shared" si="8"/>
        <v>171341.98230393633</v>
      </c>
      <c r="J29" s="18">
        <f t="shared" si="8"/>
        <v>171128.38092550731</v>
      </c>
      <c r="K29" s="390">
        <f t="shared" si="8"/>
        <v>176595.80925785337</v>
      </c>
      <c r="L29" s="195"/>
      <c r="M29" s="236"/>
      <c r="N29" s="195"/>
      <c r="O29" s="236"/>
      <c r="P29" s="195"/>
      <c r="Q29" s="236"/>
      <c r="R29" s="195"/>
      <c r="S29" s="236"/>
    </row>
    <row r="30" spans="1:19">
      <c r="A30" s="400" t="s">
        <v>1717</v>
      </c>
      <c r="B30" s="5" t="s">
        <v>1693</v>
      </c>
      <c r="C30" s="129">
        <v>2</v>
      </c>
      <c r="E30" s="18">
        <v>144958.31034093999</v>
      </c>
      <c r="F30" s="18">
        <v>149568.66225190001</v>
      </c>
      <c r="G30" s="18">
        <v>155169.02855926001</v>
      </c>
      <c r="H30" s="18">
        <v>162094.62036455001</v>
      </c>
      <c r="I30" s="18">
        <v>161839.99426646999</v>
      </c>
      <c r="J30" s="18">
        <v>162387.10131002346</v>
      </c>
      <c r="K30" s="390">
        <v>169145.32431215124</v>
      </c>
      <c r="L30" s="195"/>
      <c r="M30" s="236"/>
      <c r="N30" s="195"/>
      <c r="O30" s="236"/>
      <c r="P30" s="195"/>
      <c r="Q30" s="236"/>
      <c r="R30" s="195"/>
      <c r="S30" s="236"/>
    </row>
    <row r="31" spans="1:19">
      <c r="A31" s="400" t="s">
        <v>1718</v>
      </c>
      <c r="B31" s="5" t="s">
        <v>1693</v>
      </c>
      <c r="C31" s="129">
        <v>2</v>
      </c>
      <c r="E31" s="18">
        <v>12954.313491801</v>
      </c>
      <c r="F31" s="18">
        <v>11353.924559067</v>
      </c>
      <c r="G31" s="18">
        <v>11469.490402939</v>
      </c>
      <c r="H31" s="18">
        <v>9372.0267921176001</v>
      </c>
      <c r="I31" s="18">
        <v>8682.3495729983006</v>
      </c>
      <c r="J31" s="18">
        <v>7976.3924079361004</v>
      </c>
      <c r="K31" s="390">
        <v>7115.4085612118997</v>
      </c>
      <c r="L31" s="195"/>
      <c r="M31" s="236"/>
      <c r="N31" s="195"/>
      <c r="O31" s="236"/>
      <c r="P31" s="195"/>
      <c r="Q31" s="236"/>
      <c r="R31" s="195"/>
      <c r="S31" s="236"/>
    </row>
    <row r="32" spans="1:19">
      <c r="A32" s="400" t="s">
        <v>1715</v>
      </c>
      <c r="B32" s="5" t="s">
        <v>1693</v>
      </c>
      <c r="C32" s="129">
        <v>2</v>
      </c>
      <c r="E32" s="18">
        <v>3342.4012830359002</v>
      </c>
      <c r="F32" s="18">
        <v>2598.0597965437</v>
      </c>
      <c r="G32" s="18">
        <v>992.52983892947998</v>
      </c>
      <c r="H32" s="18">
        <v>897.52470584188995</v>
      </c>
      <c r="I32" s="18">
        <v>819.63846446802995</v>
      </c>
      <c r="J32" s="18">
        <v>764.88720754777</v>
      </c>
      <c r="K32" s="390">
        <v>335.07638449025001</v>
      </c>
      <c r="L32" s="195"/>
      <c r="M32" s="236"/>
      <c r="N32" s="195"/>
      <c r="O32" s="236"/>
      <c r="P32" s="195"/>
      <c r="Q32" s="236"/>
      <c r="R32" s="195"/>
      <c r="S32" s="236"/>
    </row>
    <row r="33" spans="1:19">
      <c r="A33" s="400" t="s">
        <v>1719</v>
      </c>
      <c r="B33" s="5" t="s">
        <v>1693</v>
      </c>
      <c r="C33" s="129">
        <v>2</v>
      </c>
      <c r="E33" s="18">
        <v>0</v>
      </c>
      <c r="F33" s="18">
        <v>0</v>
      </c>
      <c r="G33" s="18">
        <v>0</v>
      </c>
      <c r="H33" s="18">
        <v>0</v>
      </c>
      <c r="I33" s="18">
        <v>0</v>
      </c>
      <c r="J33" s="18">
        <v>0</v>
      </c>
      <c r="K33" s="390">
        <v>0</v>
      </c>
      <c r="L33" s="195"/>
      <c r="M33" s="236"/>
      <c r="N33" s="195"/>
      <c r="O33" s="236"/>
      <c r="P33" s="195"/>
      <c r="Q33" s="236"/>
      <c r="R33" s="195"/>
      <c r="S33" s="236"/>
    </row>
    <row r="34" spans="1:19">
      <c r="A34" s="401" t="s">
        <v>1720</v>
      </c>
      <c r="B34" s="5" t="s">
        <v>1693</v>
      </c>
      <c r="C34" s="129">
        <v>2</v>
      </c>
      <c r="E34" s="18">
        <f>SUM(E35)</f>
        <v>2450.6872975000001</v>
      </c>
      <c r="F34" s="18">
        <f t="shared" ref="F34:K34" si="9">SUM(F35)</f>
        <v>2547.0478975000001</v>
      </c>
      <c r="G34" s="18">
        <f t="shared" si="9"/>
        <v>3429.09584</v>
      </c>
      <c r="H34" s="18">
        <f t="shared" si="9"/>
        <v>3459.0579202375002</v>
      </c>
      <c r="I34" s="18">
        <f t="shared" si="9"/>
        <v>3025.1270370000002</v>
      </c>
      <c r="J34" s="18">
        <f t="shared" si="9"/>
        <v>2886.0618946999998</v>
      </c>
      <c r="K34" s="390">
        <f t="shared" si="9"/>
        <v>3235.7537431999999</v>
      </c>
      <c r="L34" s="195"/>
      <c r="M34" s="236"/>
      <c r="N34" s="195"/>
      <c r="O34" s="236"/>
      <c r="P34" s="195"/>
      <c r="Q34" s="236"/>
      <c r="R34" s="195"/>
      <c r="S34" s="236"/>
    </row>
    <row r="35" spans="1:19">
      <c r="A35" s="400" t="s">
        <v>1721</v>
      </c>
      <c r="B35" s="5" t="s">
        <v>1693</v>
      </c>
      <c r="C35" s="129">
        <v>2</v>
      </c>
      <c r="E35" s="18">
        <v>2450.6872975000001</v>
      </c>
      <c r="F35" s="18">
        <v>2547.0478975000001</v>
      </c>
      <c r="G35" s="18">
        <v>3429.09584</v>
      </c>
      <c r="H35" s="18">
        <v>3459.0579202375002</v>
      </c>
      <c r="I35" s="18">
        <v>3025.1270370000002</v>
      </c>
      <c r="J35" s="18">
        <v>2886.0618946999998</v>
      </c>
      <c r="K35" s="390">
        <v>3235.7537431999999</v>
      </c>
      <c r="Q35" s="38"/>
      <c r="S35" s="38"/>
    </row>
    <row r="36" spans="1:19">
      <c r="A36" s="155" t="s">
        <v>1722</v>
      </c>
      <c r="B36" s="5" t="s">
        <v>1693</v>
      </c>
      <c r="C36" s="129">
        <v>2</v>
      </c>
      <c r="D36" s="134" t="s">
        <v>1723</v>
      </c>
      <c r="E36" s="19">
        <f>SUM(E37,E40)</f>
        <v>23289.694172003998</v>
      </c>
      <c r="F36" s="19">
        <f t="shared" ref="F36:K36" si="10">SUM(F37,F40)</f>
        <v>19777.991383522502</v>
      </c>
      <c r="G36" s="19">
        <f t="shared" si="10"/>
        <v>19435.515427307801</v>
      </c>
      <c r="H36" s="19">
        <f t="shared" si="10"/>
        <v>22971.685241449901</v>
      </c>
      <c r="I36" s="19">
        <f t="shared" si="10"/>
        <v>24734.852473356801</v>
      </c>
      <c r="J36" s="19">
        <f t="shared" si="10"/>
        <v>23884.3258148967</v>
      </c>
      <c r="K36" s="348">
        <f t="shared" si="10"/>
        <v>22543.220650180501</v>
      </c>
      <c r="Q36" s="38"/>
      <c r="S36" s="38"/>
    </row>
    <row r="37" spans="1:19">
      <c r="A37" s="402" t="s">
        <v>1696</v>
      </c>
      <c r="B37" s="29" t="s">
        <v>1693</v>
      </c>
      <c r="C37" s="129" t="s">
        <v>460</v>
      </c>
      <c r="D37" s="324"/>
      <c r="E37" s="18">
        <f>E39</f>
        <v>21068.529486291998</v>
      </c>
      <c r="F37" s="18">
        <f t="shared" ref="F37:K37" si="11">F39</f>
        <v>18184.499040667</v>
      </c>
      <c r="G37" s="18">
        <f t="shared" si="11"/>
        <v>17578.862513024</v>
      </c>
      <c r="H37" s="18">
        <f t="shared" si="11"/>
        <v>21325.151870023001</v>
      </c>
      <c r="I37" s="18">
        <f t="shared" si="11"/>
        <v>22949.53910193</v>
      </c>
      <c r="J37" s="18">
        <f t="shared" si="11"/>
        <v>22015.316443470001</v>
      </c>
      <c r="K37" s="390">
        <f t="shared" si="11"/>
        <v>20799.699964468</v>
      </c>
      <c r="L37" s="19"/>
      <c r="M37" s="19"/>
      <c r="N37" s="19"/>
      <c r="O37" s="19"/>
      <c r="P37" s="19"/>
      <c r="Q37" s="19"/>
      <c r="R37" s="19"/>
      <c r="S37" s="38"/>
    </row>
    <row r="38" spans="1:19">
      <c r="A38" s="403" t="s">
        <v>1724</v>
      </c>
      <c r="B38" s="28" t="s">
        <v>1725</v>
      </c>
      <c r="C38" s="129">
        <v>2</v>
      </c>
      <c r="D38" s="239"/>
      <c r="E38" s="32">
        <f>E39/0.95</f>
        <v>22177.399459254735</v>
      </c>
      <c r="F38" s="32">
        <f t="shared" ref="F38:J38" si="12">F39/0.95</f>
        <v>19141.577937544211</v>
      </c>
      <c r="G38" s="32">
        <f t="shared" si="12"/>
        <v>18504.065803183159</v>
      </c>
      <c r="H38" s="32">
        <f t="shared" si="12"/>
        <v>22447.528284234737</v>
      </c>
      <c r="I38" s="32">
        <f t="shared" si="12"/>
        <v>24157.409580978951</v>
      </c>
      <c r="J38" s="32">
        <f t="shared" si="12"/>
        <v>23174.017308915791</v>
      </c>
      <c r="K38" s="388">
        <f>K39/0.9</f>
        <v>23110.777738297777</v>
      </c>
      <c r="L38" s="19"/>
      <c r="M38" s="327"/>
      <c r="N38" s="19"/>
      <c r="O38" s="16"/>
      <c r="P38" s="19"/>
      <c r="Q38" s="16"/>
      <c r="R38" s="19"/>
      <c r="S38" s="38"/>
    </row>
    <row r="39" spans="1:19">
      <c r="A39" s="403" t="s">
        <v>1726</v>
      </c>
      <c r="B39" s="29" t="s">
        <v>1693</v>
      </c>
      <c r="C39" s="129">
        <v>2</v>
      </c>
      <c r="D39" s="324"/>
      <c r="E39" s="18">
        <v>21068.529486291998</v>
      </c>
      <c r="F39" s="18">
        <v>18184.499040667</v>
      </c>
      <c r="G39" s="18">
        <v>17578.862513024</v>
      </c>
      <c r="H39" s="18">
        <v>21325.151870023001</v>
      </c>
      <c r="I39" s="18">
        <v>22949.53910193</v>
      </c>
      <c r="J39" s="18">
        <v>22015.316443470001</v>
      </c>
      <c r="K39" s="390">
        <v>20799.699964468</v>
      </c>
      <c r="L39" s="37"/>
      <c r="M39" s="327"/>
      <c r="N39" s="37"/>
      <c r="O39" s="16"/>
      <c r="P39" s="37"/>
      <c r="Q39" s="16"/>
      <c r="R39" s="37"/>
      <c r="S39" s="38"/>
    </row>
    <row r="40" spans="1:19">
      <c r="A40" s="401" t="s">
        <v>1727</v>
      </c>
      <c r="B40" s="5" t="s">
        <v>1693</v>
      </c>
      <c r="C40" s="129">
        <v>2</v>
      </c>
      <c r="E40" s="18">
        <v>2221.1646857119999</v>
      </c>
      <c r="F40" s="18">
        <v>1593.4923428555001</v>
      </c>
      <c r="G40" s="18">
        <v>1856.6529142838001</v>
      </c>
      <c r="H40" s="18">
        <v>1646.5333714269</v>
      </c>
      <c r="I40" s="18">
        <v>1785.3133714267999</v>
      </c>
      <c r="J40" s="18">
        <v>1869.0093714267</v>
      </c>
      <c r="K40" s="390">
        <v>1743.5206857124999</v>
      </c>
    </row>
    <row r="41" spans="1:19">
      <c r="A41" s="307" t="s">
        <v>1728</v>
      </c>
      <c r="B41" s="29" t="s">
        <v>1693</v>
      </c>
      <c r="C41" s="129">
        <v>2</v>
      </c>
      <c r="D41" s="239" t="s">
        <v>1729</v>
      </c>
      <c r="E41" s="19">
        <f t="shared" ref="E41:K41" si="13">SUM(E42:E48)</f>
        <v>254849.65162883367</v>
      </c>
      <c r="F41" s="19">
        <f t="shared" si="13"/>
        <v>250025.5767324694</v>
      </c>
      <c r="G41" s="19">
        <f t="shared" si="13"/>
        <v>255931.89427897439</v>
      </c>
      <c r="H41" s="19">
        <f t="shared" si="13"/>
        <v>222557.10155204192</v>
      </c>
      <c r="I41" s="19">
        <f t="shared" si="13"/>
        <v>217470.1062651723</v>
      </c>
      <c r="J41" s="19">
        <f t="shared" si="13"/>
        <v>218701.96545694291</v>
      </c>
      <c r="K41" s="348">
        <f t="shared" si="13"/>
        <v>221148.98362247832</v>
      </c>
      <c r="S41" s="38"/>
    </row>
    <row r="42" spans="1:19">
      <c r="A42" s="402" t="s">
        <v>1730</v>
      </c>
      <c r="B42" s="29" t="s">
        <v>1693</v>
      </c>
      <c r="C42" s="129">
        <v>2</v>
      </c>
      <c r="D42" s="239" t="s">
        <v>1729</v>
      </c>
      <c r="E42" s="323">
        <v>10929.423653776001</v>
      </c>
      <c r="F42" s="323">
        <v>10770.97398821</v>
      </c>
      <c r="G42" s="323">
        <v>10700.473834306</v>
      </c>
      <c r="H42" s="323">
        <v>7713.1353611320001</v>
      </c>
      <c r="I42" s="323">
        <v>7586.3069349303996</v>
      </c>
      <c r="J42" s="323">
        <v>7466.9413169951004</v>
      </c>
      <c r="K42" s="454">
        <v>5579.5059829877</v>
      </c>
      <c r="L42" s="194"/>
      <c r="M42" s="194"/>
      <c r="N42" s="194"/>
      <c r="O42" s="194"/>
      <c r="P42" s="194"/>
      <c r="Q42" s="194"/>
      <c r="R42" s="162"/>
    </row>
    <row r="43" spans="1:19">
      <c r="A43" s="407" t="s">
        <v>1731</v>
      </c>
      <c r="B43" s="29" t="s">
        <v>1693</v>
      </c>
      <c r="C43" s="129">
        <v>2</v>
      </c>
      <c r="D43" s="239" t="s">
        <v>1729</v>
      </c>
      <c r="E43" s="323">
        <v>50566.980269510001</v>
      </c>
      <c r="F43" s="323">
        <v>49794.336094833998</v>
      </c>
      <c r="G43" s="323">
        <v>49419.415283463</v>
      </c>
      <c r="H43" s="323">
        <v>43536.153720159004</v>
      </c>
      <c r="I43" s="323">
        <v>43320.900545727003</v>
      </c>
      <c r="J43" s="323">
        <v>42798.431076341578</v>
      </c>
      <c r="K43" s="454">
        <v>42956.160347865094</v>
      </c>
      <c r="L43" s="202"/>
      <c r="M43" s="194"/>
      <c r="N43" s="202"/>
      <c r="O43" s="194"/>
      <c r="P43" s="202"/>
      <c r="Q43" s="194"/>
      <c r="R43" s="162"/>
    </row>
    <row r="44" spans="1:19">
      <c r="A44" s="407" t="s">
        <v>1732</v>
      </c>
      <c r="B44" s="29" t="s">
        <v>1693</v>
      </c>
      <c r="C44" s="129">
        <v>2</v>
      </c>
      <c r="D44" s="239" t="s">
        <v>1729</v>
      </c>
      <c r="E44" s="323">
        <v>109357.67104145</v>
      </c>
      <c r="F44" s="323">
        <v>108461.53287404</v>
      </c>
      <c r="G44" s="323">
        <v>118985.04090309</v>
      </c>
      <c r="H44" s="323">
        <v>93192.985062772001</v>
      </c>
      <c r="I44" s="323">
        <v>89974.832552987995</v>
      </c>
      <c r="J44" s="323">
        <v>92470.363724915005</v>
      </c>
      <c r="K44" s="454">
        <v>98801.535759410996</v>
      </c>
      <c r="L44" s="202"/>
      <c r="M44" s="194"/>
      <c r="N44" s="202"/>
      <c r="O44" s="194"/>
      <c r="P44" s="202"/>
      <c r="Q44" s="194"/>
      <c r="R44" s="162"/>
    </row>
    <row r="45" spans="1:19">
      <c r="A45" s="402" t="s">
        <v>1733</v>
      </c>
      <c r="B45" s="29" t="s">
        <v>1693</v>
      </c>
      <c r="C45" s="129">
        <v>2</v>
      </c>
      <c r="D45" s="239" t="s">
        <v>1729</v>
      </c>
      <c r="E45" s="323">
        <v>9116.0069949998997</v>
      </c>
      <c r="F45" s="323">
        <v>8958.1965149998996</v>
      </c>
      <c r="G45" s="323">
        <v>9010.1403099999006</v>
      </c>
      <c r="H45" s="323">
        <v>8908.9837599998991</v>
      </c>
      <c r="I45" s="323">
        <v>9025.5120049999005</v>
      </c>
      <c r="J45" s="323">
        <v>8914.2443449998009</v>
      </c>
      <c r="K45" s="454">
        <v>8782.5236799999002</v>
      </c>
      <c r="L45" s="202"/>
      <c r="M45" s="194"/>
      <c r="N45" s="202"/>
      <c r="O45" s="194"/>
      <c r="P45" s="202"/>
      <c r="Q45" s="194"/>
      <c r="R45" s="162"/>
    </row>
    <row r="46" spans="1:19">
      <c r="A46" s="402" t="s">
        <v>1734</v>
      </c>
      <c r="B46" s="29" t="s">
        <v>1693</v>
      </c>
      <c r="C46" s="129">
        <v>2</v>
      </c>
      <c r="D46" s="239" t="s">
        <v>1729</v>
      </c>
      <c r="E46" s="323">
        <v>396.99949190077001</v>
      </c>
      <c r="F46" s="323">
        <v>623.83468888547998</v>
      </c>
      <c r="G46" s="323">
        <v>619.04985881748996</v>
      </c>
      <c r="H46" s="323">
        <v>424.76037459403</v>
      </c>
      <c r="I46" s="323">
        <v>484.48081325200002</v>
      </c>
      <c r="J46" s="323">
        <v>527.52445102542003</v>
      </c>
      <c r="K46" s="454">
        <v>592.17258780565999</v>
      </c>
    </row>
    <row r="47" spans="1:19">
      <c r="A47" s="402" t="s">
        <v>1735</v>
      </c>
      <c r="B47" s="29" t="s">
        <v>1693</v>
      </c>
      <c r="C47" s="129">
        <v>2</v>
      </c>
      <c r="D47" s="239" t="s">
        <v>1729</v>
      </c>
      <c r="E47" s="323">
        <v>50199.828035125996</v>
      </c>
      <c r="F47" s="323">
        <v>49441.132698291003</v>
      </c>
      <c r="G47" s="323">
        <v>49485.480548036001</v>
      </c>
      <c r="H47" s="323">
        <v>51251.375048713999</v>
      </c>
      <c r="I47" s="323">
        <v>53300.764607158999</v>
      </c>
      <c r="J47" s="323">
        <v>52977.731919161997</v>
      </c>
      <c r="K47" s="454">
        <v>50470.098010622001</v>
      </c>
      <c r="L47" s="96"/>
    </row>
    <row r="48" spans="1:19">
      <c r="A48" s="402" t="s">
        <v>1736</v>
      </c>
      <c r="B48" s="29" t="s">
        <v>1693</v>
      </c>
      <c r="C48" s="129">
        <v>2</v>
      </c>
      <c r="D48" s="239" t="s">
        <v>1729</v>
      </c>
      <c r="E48" s="323">
        <v>24282.742142071002</v>
      </c>
      <c r="F48" s="323">
        <v>21975.569873208999</v>
      </c>
      <c r="G48" s="323">
        <v>17712.293541261999</v>
      </c>
      <c r="H48" s="323">
        <v>17529.708224671002</v>
      </c>
      <c r="I48" s="323">
        <v>13777.308806116</v>
      </c>
      <c r="J48" s="323">
        <v>13546.728623503999</v>
      </c>
      <c r="K48" s="454">
        <v>13966.987253787</v>
      </c>
    </row>
    <row r="49" spans="1:18">
      <c r="C49" s="67"/>
      <c r="E49" s="5"/>
      <c r="F49" s="5"/>
      <c r="G49" s="325"/>
      <c r="H49" s="326"/>
      <c r="I49" s="326"/>
      <c r="K49" s="372"/>
    </row>
    <row r="50" spans="1:18">
      <c r="A50" s="4" t="s">
        <v>1737</v>
      </c>
      <c r="C50" s="67"/>
      <c r="E50" s="5"/>
      <c r="F50" s="5"/>
      <c r="G50" s="325"/>
      <c r="H50" s="19"/>
      <c r="I50" s="19"/>
      <c r="K50" s="372"/>
    </row>
    <row r="51" spans="1:18">
      <c r="A51" s="27" t="s">
        <v>1738</v>
      </c>
      <c r="B51" s="5" t="s">
        <v>1739</v>
      </c>
      <c r="C51" s="67"/>
      <c r="D51" s="134" t="s">
        <v>1740</v>
      </c>
      <c r="E51" s="283">
        <v>88.131573855154997</v>
      </c>
      <c r="F51" s="283">
        <v>87.539013330179003</v>
      </c>
      <c r="G51" s="283">
        <v>87.738678045447998</v>
      </c>
      <c r="H51" s="283">
        <v>76.897116118555005</v>
      </c>
      <c r="I51" s="283">
        <v>82.373760318047999</v>
      </c>
      <c r="J51" s="346">
        <v>82.192542250511337</v>
      </c>
      <c r="K51" s="455">
        <v>84.566778587544107</v>
      </c>
      <c r="L51" s="202"/>
      <c r="M51" s="194"/>
      <c r="N51" s="202"/>
      <c r="O51" s="194"/>
      <c r="P51" s="202"/>
      <c r="Q51" s="194"/>
      <c r="R51" s="162"/>
    </row>
    <row r="52" spans="1:18">
      <c r="A52" s="27" t="s">
        <v>1741</v>
      </c>
      <c r="B52" s="5" t="s">
        <v>1742</v>
      </c>
      <c r="C52" s="67"/>
      <c r="D52" s="134" t="s">
        <v>1740</v>
      </c>
      <c r="E52" s="346">
        <v>53.145275992324997</v>
      </c>
      <c r="F52" s="346">
        <v>52.804379828309997</v>
      </c>
      <c r="G52" s="346">
        <v>54.366060533292</v>
      </c>
      <c r="H52" s="346">
        <v>51.639999584691999</v>
      </c>
      <c r="I52" s="346">
        <v>50.844392675914001</v>
      </c>
      <c r="J52" s="346">
        <v>52.16987725530997</v>
      </c>
      <c r="K52" s="455">
        <v>53.138260360639286</v>
      </c>
    </row>
    <row r="53" spans="1:18">
      <c r="A53" s="27" t="s">
        <v>1743</v>
      </c>
      <c r="B53" s="5" t="s">
        <v>1744</v>
      </c>
      <c r="C53" s="67"/>
      <c r="D53" s="134" t="s">
        <v>1740</v>
      </c>
      <c r="E53" s="346">
        <v>10.287777949189</v>
      </c>
      <c r="F53" s="346">
        <v>10.238446462009</v>
      </c>
      <c r="G53" s="346">
        <v>10.452714608979001</v>
      </c>
      <c r="H53" s="346">
        <v>9.9172568771487999</v>
      </c>
      <c r="I53" s="346">
        <v>9.6236283550282007</v>
      </c>
      <c r="J53" s="346">
        <v>9.7222993552610291</v>
      </c>
      <c r="K53" s="455">
        <v>10.00749996165592</v>
      </c>
    </row>
    <row r="54" spans="1:18">
      <c r="C54" s="67"/>
      <c r="E54" s="5"/>
      <c r="F54" s="5"/>
      <c r="G54" s="325"/>
      <c r="H54" s="134"/>
      <c r="I54" s="134"/>
      <c r="K54" s="372"/>
    </row>
    <row r="55" spans="1:18">
      <c r="A55" s="4" t="s">
        <v>1745</v>
      </c>
      <c r="C55" s="67"/>
      <c r="E55" s="5"/>
      <c r="F55" s="5"/>
      <c r="G55" s="325"/>
      <c r="H55" s="134"/>
      <c r="I55" s="134"/>
      <c r="K55" s="372"/>
    </row>
    <row r="56" spans="1:18">
      <c r="A56" s="27" t="s">
        <v>1746</v>
      </c>
      <c r="B56" s="5" t="s">
        <v>1693</v>
      </c>
      <c r="C56" s="67">
        <v>3</v>
      </c>
      <c r="D56" s="134"/>
      <c r="E56" s="194">
        <v>27000</v>
      </c>
      <c r="F56" s="194">
        <v>9500</v>
      </c>
      <c r="G56" s="19">
        <v>38300</v>
      </c>
      <c r="H56" s="19">
        <v>41800</v>
      </c>
      <c r="I56" s="19">
        <v>35900</v>
      </c>
      <c r="J56" s="19">
        <v>35600</v>
      </c>
      <c r="K56" s="348">
        <v>35766</v>
      </c>
    </row>
    <row r="57" spans="1:18">
      <c r="A57" s="5" t="s">
        <v>1747</v>
      </c>
      <c r="B57" s="5" t="s">
        <v>299</v>
      </c>
      <c r="C57" s="67">
        <v>3</v>
      </c>
      <c r="D57" s="134"/>
      <c r="E57" s="202">
        <v>69</v>
      </c>
      <c r="F57" s="202">
        <v>67</v>
      </c>
      <c r="G57" s="19">
        <v>1726</v>
      </c>
      <c r="H57" s="19">
        <v>2252</v>
      </c>
      <c r="I57" s="19">
        <v>2199</v>
      </c>
      <c r="J57" s="19">
        <v>2168</v>
      </c>
      <c r="K57" s="348">
        <v>2099</v>
      </c>
    </row>
    <row r="58" spans="1:18">
      <c r="C58" s="287"/>
      <c r="E58" s="202"/>
      <c r="F58" s="202"/>
      <c r="K58" s="372"/>
    </row>
    <row r="59" spans="1:18">
      <c r="A59" s="4" t="s">
        <v>1748</v>
      </c>
      <c r="C59" s="287"/>
      <c r="E59" s="202"/>
      <c r="F59" s="202"/>
      <c r="K59" s="372"/>
    </row>
    <row r="60" spans="1:18">
      <c r="A60" s="27" t="s">
        <v>1749</v>
      </c>
      <c r="B60" s="27" t="s">
        <v>1218</v>
      </c>
      <c r="C60" s="67">
        <v>5</v>
      </c>
      <c r="D60" s="134"/>
      <c r="E60" s="342">
        <v>0</v>
      </c>
      <c r="F60" s="36">
        <v>2.3508654363459938</v>
      </c>
      <c r="G60" s="36">
        <v>2.3588688928654906</v>
      </c>
      <c r="H60" s="36">
        <v>9.924478901532428</v>
      </c>
      <c r="I60" s="36">
        <v>11.813490050051179</v>
      </c>
      <c r="J60" s="36">
        <v>13.005471589403131</v>
      </c>
      <c r="K60" s="395">
        <v>16</v>
      </c>
    </row>
    <row r="61" spans="1:18">
      <c r="A61" s="27"/>
      <c r="B61" s="27"/>
      <c r="I61" s="5"/>
      <c r="J61" s="5"/>
    </row>
    <row r="63" spans="1:18">
      <c r="A63" s="27" t="s">
        <v>1750</v>
      </c>
    </row>
    <row r="64" spans="1:18">
      <c r="A64" s="27" t="s">
        <v>1751</v>
      </c>
    </row>
    <row r="65" spans="1:57">
      <c r="A65" s="27" t="s">
        <v>1752</v>
      </c>
    </row>
    <row r="66" spans="1:57">
      <c r="A66" s="27" t="s">
        <v>1753</v>
      </c>
    </row>
    <row r="67" spans="1:57" ht="25.5" customHeight="1">
      <c r="A67" s="486" t="s">
        <v>1754</v>
      </c>
      <c r="B67" s="486"/>
      <c r="C67" s="486"/>
      <c r="D67" s="486"/>
      <c r="E67" s="486"/>
      <c r="F67" s="486"/>
      <c r="G67" s="486"/>
      <c r="H67" s="486"/>
      <c r="I67" s="486"/>
      <c r="J67" s="486"/>
      <c r="K67" s="486"/>
    </row>
    <row r="70" spans="1:57">
      <c r="D70" s="22"/>
      <c r="E70" s="22"/>
      <c r="F70" s="22"/>
      <c r="G70" s="5"/>
      <c r="H70" s="19"/>
      <c r="I70" s="19"/>
      <c r="J70" s="18"/>
      <c r="K70" s="18"/>
      <c r="L70" s="18"/>
      <c r="M70" s="19"/>
      <c r="N70" s="18"/>
      <c r="O70" s="18"/>
      <c r="P70" s="19"/>
      <c r="Q70" s="323"/>
      <c r="R70" s="323"/>
      <c r="S70" s="323"/>
      <c r="T70" s="323"/>
      <c r="U70" s="323"/>
      <c r="V70" s="323"/>
      <c r="W70" s="323"/>
      <c r="Z70" s="18"/>
      <c r="AA70" s="18"/>
      <c r="AB70" s="18"/>
      <c r="AC70" s="18"/>
      <c r="AD70" s="18"/>
      <c r="AE70" s="194"/>
      <c r="AF70" s="334"/>
      <c r="AG70" s="19"/>
      <c r="AH70" s="195"/>
      <c r="AI70" s="195"/>
      <c r="AJ70" s="195"/>
      <c r="AK70" s="195"/>
      <c r="AL70" s="19"/>
      <c r="AM70" s="195"/>
      <c r="AN70" s="19"/>
      <c r="AO70" s="195"/>
      <c r="AP70" s="195"/>
      <c r="AQ70" s="195"/>
      <c r="AR70" s="195"/>
      <c r="AS70" s="195"/>
      <c r="AV70" s="283"/>
      <c r="AW70" s="346"/>
      <c r="AX70" s="346"/>
      <c r="BA70" s="194"/>
      <c r="BB70" s="202"/>
      <c r="BC70" s="202"/>
      <c r="BD70" s="202"/>
      <c r="BE70" s="342"/>
    </row>
    <row r="71" spans="1:57">
      <c r="D71" s="22"/>
      <c r="E71" s="22"/>
      <c r="F71" s="22"/>
      <c r="G71" s="5"/>
      <c r="H71" s="19"/>
      <c r="I71" s="19"/>
      <c r="J71" s="18"/>
      <c r="K71" s="18"/>
      <c r="L71" s="18"/>
      <c r="M71" s="19"/>
      <c r="N71" s="18"/>
      <c r="O71" s="18"/>
      <c r="P71" s="19"/>
      <c r="Q71" s="323"/>
      <c r="R71" s="323"/>
      <c r="S71" s="323"/>
      <c r="T71" s="323"/>
      <c r="U71" s="323"/>
      <c r="V71" s="323"/>
      <c r="W71" s="323"/>
      <c r="Z71" s="18"/>
      <c r="AA71" s="18"/>
      <c r="AB71" s="18"/>
      <c r="AC71" s="18"/>
      <c r="AD71" s="18"/>
      <c r="AE71" s="194"/>
      <c r="AF71" s="334"/>
      <c r="AG71" s="19"/>
      <c r="AH71" s="195"/>
      <c r="AI71" s="195"/>
      <c r="AJ71" s="195"/>
      <c r="AK71" s="195"/>
      <c r="AL71" s="19"/>
      <c r="AM71" s="195"/>
      <c r="AN71" s="19"/>
      <c r="AO71" s="195"/>
      <c r="AP71" s="195"/>
      <c r="AQ71" s="195"/>
      <c r="AR71" s="195"/>
      <c r="AS71" s="195"/>
      <c r="AV71" s="283"/>
      <c r="AW71" s="346"/>
      <c r="AX71" s="346"/>
      <c r="BA71" s="194"/>
      <c r="BB71" s="202"/>
      <c r="BC71" s="202"/>
      <c r="BD71" s="202"/>
      <c r="BE71" s="36"/>
    </row>
    <row r="72" spans="1:57">
      <c r="D72" s="22"/>
      <c r="H72" s="19"/>
      <c r="I72" s="19"/>
      <c r="J72" s="18"/>
      <c r="K72" s="18"/>
      <c r="L72" s="18"/>
      <c r="M72" s="19"/>
      <c r="N72" s="18"/>
      <c r="O72" s="18"/>
      <c r="P72" s="19"/>
      <c r="Q72" s="323"/>
      <c r="R72" s="323"/>
      <c r="S72" s="323"/>
      <c r="T72" s="323"/>
      <c r="U72" s="323"/>
      <c r="V72" s="323"/>
      <c r="W72" s="323"/>
      <c r="X72" s="325"/>
      <c r="Y72" s="325"/>
      <c r="Z72" s="18"/>
      <c r="AA72" s="18"/>
      <c r="AB72" s="18"/>
      <c r="AC72" s="18"/>
      <c r="AD72" s="18"/>
      <c r="AE72" s="325"/>
      <c r="AF72" s="334"/>
      <c r="AG72" s="19"/>
      <c r="AH72" s="195"/>
      <c r="AI72" s="195"/>
      <c r="AJ72" s="195"/>
      <c r="AK72" s="195"/>
      <c r="AL72" s="19"/>
      <c r="AM72" s="195"/>
      <c r="AN72" s="19"/>
      <c r="AO72" s="195"/>
      <c r="AP72" s="195"/>
      <c r="AQ72" s="195"/>
      <c r="AR72" s="195"/>
      <c r="AS72" s="195"/>
      <c r="AT72" s="325"/>
      <c r="AU72" s="325"/>
      <c r="AV72" s="283"/>
      <c r="AW72" s="346"/>
      <c r="AX72" s="346"/>
      <c r="AY72" s="325"/>
      <c r="AZ72" s="325"/>
      <c r="BA72" s="19"/>
      <c r="BB72" s="19"/>
      <c r="BC72" s="20"/>
      <c r="BD72" s="20"/>
      <c r="BE72" s="36"/>
    </row>
    <row r="73" spans="1:57">
      <c r="D73" s="22"/>
      <c r="H73" s="19"/>
      <c r="I73" s="19"/>
      <c r="J73" s="18"/>
      <c r="K73" s="18"/>
      <c r="L73" s="18"/>
      <c r="M73" s="19"/>
      <c r="N73" s="18"/>
      <c r="O73" s="18"/>
      <c r="P73" s="19"/>
      <c r="Q73" s="323"/>
      <c r="R73" s="323"/>
      <c r="S73" s="323"/>
      <c r="T73" s="323"/>
      <c r="U73" s="323"/>
      <c r="V73" s="323"/>
      <c r="W73" s="323"/>
      <c r="X73" s="20"/>
      <c r="Y73" s="20"/>
      <c r="Z73" s="18"/>
      <c r="AA73" s="18"/>
      <c r="AB73" s="18"/>
      <c r="AC73" s="18"/>
      <c r="AD73" s="18"/>
      <c r="AE73" s="341"/>
      <c r="AF73" s="334"/>
      <c r="AG73" s="19"/>
      <c r="AH73" s="195"/>
      <c r="AI73" s="195"/>
      <c r="AJ73" s="195"/>
      <c r="AK73" s="195"/>
      <c r="AL73" s="19"/>
      <c r="AM73" s="195"/>
      <c r="AN73" s="19"/>
      <c r="AO73" s="195"/>
      <c r="AP73" s="195"/>
      <c r="AQ73" s="195"/>
      <c r="AR73" s="195"/>
      <c r="AS73" s="195"/>
      <c r="AT73" s="326"/>
      <c r="AU73" s="19"/>
      <c r="AV73" s="283"/>
      <c r="AW73" s="346"/>
      <c r="AX73" s="346"/>
      <c r="AY73" s="134"/>
      <c r="AZ73" s="134"/>
      <c r="BA73" s="19"/>
      <c r="BB73" s="19"/>
      <c r="BC73" s="20"/>
      <c r="BD73" s="20"/>
      <c r="BE73" s="36"/>
    </row>
    <row r="74" spans="1:57">
      <c r="D74" s="22"/>
      <c r="H74" s="19"/>
      <c r="I74" s="19"/>
      <c r="J74" s="18"/>
      <c r="K74" s="18"/>
      <c r="L74" s="18"/>
      <c r="M74" s="19"/>
      <c r="N74" s="18"/>
      <c r="O74" s="18"/>
      <c r="P74" s="19"/>
      <c r="Q74" s="323"/>
      <c r="R74" s="323"/>
      <c r="S74" s="323"/>
      <c r="T74" s="323"/>
      <c r="U74" s="323"/>
      <c r="V74" s="323"/>
      <c r="W74" s="323"/>
      <c r="X74" s="20"/>
      <c r="Y74" s="20"/>
      <c r="Z74" s="18"/>
      <c r="AA74" s="18"/>
      <c r="AB74" s="18"/>
      <c r="AC74" s="18"/>
      <c r="AD74" s="18"/>
      <c r="AE74" s="341"/>
      <c r="AF74" s="334"/>
      <c r="AG74" s="19"/>
      <c r="AH74" s="195"/>
      <c r="AI74" s="195"/>
      <c r="AJ74" s="195"/>
      <c r="AK74" s="195"/>
      <c r="AL74" s="19"/>
      <c r="AM74" s="195"/>
      <c r="AN74" s="19"/>
      <c r="AO74" s="195"/>
      <c r="AP74" s="195"/>
      <c r="AQ74" s="195"/>
      <c r="AR74" s="195"/>
      <c r="AS74" s="195"/>
      <c r="AT74" s="326"/>
      <c r="AU74" s="19"/>
      <c r="AV74" s="283"/>
      <c r="AW74" s="346"/>
      <c r="AX74" s="346"/>
      <c r="AY74" s="134"/>
      <c r="AZ74" s="134"/>
      <c r="BA74" s="19"/>
      <c r="BB74" s="19"/>
      <c r="BC74" s="20"/>
      <c r="BD74" s="20"/>
      <c r="BE74" s="36"/>
    </row>
    <row r="75" spans="1:57">
      <c r="D75" s="4"/>
      <c r="H75" s="19"/>
      <c r="I75" s="19"/>
      <c r="J75" s="18"/>
      <c r="K75" s="18"/>
      <c r="L75" s="18"/>
      <c r="M75" s="19"/>
      <c r="N75" s="18"/>
      <c r="O75" s="18"/>
      <c r="P75" s="19"/>
      <c r="Q75" s="323"/>
      <c r="R75" s="323"/>
      <c r="S75" s="323"/>
      <c r="T75" s="323"/>
      <c r="U75" s="323"/>
      <c r="V75" s="323"/>
      <c r="W75" s="323"/>
      <c r="X75" s="20"/>
      <c r="Y75" s="20"/>
      <c r="Z75" s="18"/>
      <c r="AA75" s="18"/>
      <c r="AB75" s="18"/>
      <c r="AC75" s="18"/>
      <c r="AD75" s="18"/>
      <c r="AE75" s="341"/>
      <c r="AF75" s="334"/>
      <c r="AG75" s="19"/>
      <c r="AH75" s="195"/>
      <c r="AI75" s="195"/>
      <c r="AJ75" s="195"/>
      <c r="AK75" s="195"/>
      <c r="AL75" s="19"/>
      <c r="AM75" s="195"/>
      <c r="AN75" s="19"/>
      <c r="AO75" s="195"/>
      <c r="AP75" s="195"/>
      <c r="AQ75" s="195"/>
      <c r="AR75" s="195"/>
      <c r="AS75" s="195"/>
      <c r="AT75" s="20"/>
      <c r="AU75" s="20"/>
      <c r="AV75" s="346"/>
      <c r="AW75" s="346"/>
      <c r="AX75" s="346"/>
      <c r="AY75" s="20"/>
      <c r="AZ75" s="20"/>
      <c r="BA75" s="19"/>
      <c r="BB75" s="19"/>
      <c r="BC75" s="20"/>
      <c r="BD75" s="20"/>
      <c r="BE75" s="36"/>
    </row>
  </sheetData>
  <mergeCells count="1">
    <mergeCell ref="A67:K67"/>
  </mergeCells>
  <phoneticPr fontId="14" type="noConversion"/>
  <conditionalFormatting sqref="L47:L51 P47:P51 R47:R51 N47:N51 L43:L45 P43:P45 R43:R45 N43:N45 P38:P39 R38:R39 S20 Q20 O20 M20 M16:M18 O16:O18 Q16:Q18 S16:S18 M23:M32 M34 O34 O23:O32 Q23:Q32 Q34 S34 S23:S32 L37:R37 L38:N39 M8:M14 O8:O14 Q8:Q14 S8:S14">
    <cfRule type="cellIs" dxfId="1097" priority="656" stopIfTrue="1" operator="equal">
      <formula>"-"</formula>
    </cfRule>
    <cfRule type="containsText" dxfId="1096" priority="657" stopIfTrue="1" operator="containsText" text="leer">
      <formula>NOT(ISERROR(SEARCH("leer",L8)))</formula>
    </cfRule>
  </conditionalFormatting>
  <conditionalFormatting sqref="L47:L51 P47:P51 R47:R51 N47:N51 L43:L45 P43:P45 R43:R45 N43:N45 P38:P39 R38:R39 S20 Q20 O20 M20 M16:M18 O16:O18 Q16:Q18 S16:S18 M23:M32 M34 O34 O23:O32 Q23:Q32 Q34 S34 S23:S32 L37:R37 L38:N39 M8:M14 O8:O14 Q8:Q14 S8:S14">
    <cfRule type="cellIs" dxfId="1095" priority="655" stopIfTrue="1" operator="equal">
      <formula>"-"</formula>
    </cfRule>
  </conditionalFormatting>
  <conditionalFormatting sqref="M39">
    <cfRule type="cellIs" dxfId="1094" priority="650" stopIfTrue="1" operator="equal">
      <formula>"-"</formula>
    </cfRule>
    <cfRule type="containsText" dxfId="1093" priority="651" stopIfTrue="1" operator="containsText" text="leer">
      <formula>NOT(ISERROR(SEARCH("leer",M39)))</formula>
    </cfRule>
  </conditionalFormatting>
  <conditionalFormatting sqref="M39">
    <cfRule type="cellIs" dxfId="1092" priority="649" stopIfTrue="1" operator="equal">
      <formula>"-"</formula>
    </cfRule>
  </conditionalFormatting>
  <conditionalFormatting sqref="L39">
    <cfRule type="cellIs" dxfId="1091" priority="647" stopIfTrue="1" operator="equal">
      <formula>"-"</formula>
    </cfRule>
    <cfRule type="containsText" dxfId="1090" priority="648" stopIfTrue="1" operator="containsText" text="leer">
      <formula>NOT(ISERROR(SEARCH("leer",L39)))</formula>
    </cfRule>
  </conditionalFormatting>
  <conditionalFormatting sqref="L39">
    <cfRule type="cellIs" dxfId="1089" priority="646" stopIfTrue="1" operator="equal">
      <formula>"-"</formula>
    </cfRule>
  </conditionalFormatting>
  <conditionalFormatting sqref="N39">
    <cfRule type="cellIs" dxfId="1088" priority="644" stopIfTrue="1" operator="equal">
      <formula>"-"</formula>
    </cfRule>
    <cfRule type="containsText" dxfId="1087" priority="645" stopIfTrue="1" operator="containsText" text="leer">
      <formula>NOT(ISERROR(SEARCH("leer",N39)))</formula>
    </cfRule>
  </conditionalFormatting>
  <conditionalFormatting sqref="N39">
    <cfRule type="cellIs" dxfId="1086" priority="643" stopIfTrue="1" operator="equal">
      <formula>"-"</formula>
    </cfRule>
  </conditionalFormatting>
  <conditionalFormatting sqref="P39">
    <cfRule type="cellIs" dxfId="1085" priority="641" stopIfTrue="1" operator="equal">
      <formula>"-"</formula>
    </cfRule>
    <cfRule type="containsText" dxfId="1084" priority="642" stopIfTrue="1" operator="containsText" text="leer">
      <formula>NOT(ISERROR(SEARCH("leer",P39)))</formula>
    </cfRule>
  </conditionalFormatting>
  <conditionalFormatting sqref="P39">
    <cfRule type="cellIs" dxfId="1083" priority="640" stopIfTrue="1" operator="equal">
      <formula>"-"</formula>
    </cfRule>
  </conditionalFormatting>
  <conditionalFormatting sqref="R39">
    <cfRule type="cellIs" dxfId="1082" priority="638" stopIfTrue="1" operator="equal">
      <formula>"-"</formula>
    </cfRule>
    <cfRule type="containsText" dxfId="1081" priority="639" stopIfTrue="1" operator="containsText" text="leer">
      <formula>NOT(ISERROR(SEARCH("leer",R39)))</formula>
    </cfRule>
  </conditionalFormatting>
  <conditionalFormatting sqref="R39">
    <cfRule type="cellIs" dxfId="1080" priority="637" stopIfTrue="1" operator="equal">
      <formula>"-"</formula>
    </cfRule>
  </conditionalFormatting>
  <conditionalFormatting sqref="M19 O19 Q19 S19">
    <cfRule type="cellIs" dxfId="1079" priority="635" stopIfTrue="1" operator="equal">
      <formula>"-"</formula>
    </cfRule>
    <cfRule type="containsText" dxfId="1078" priority="636" stopIfTrue="1" operator="containsText" text="leer">
      <formula>NOT(ISERROR(SEARCH("leer",M19)))</formula>
    </cfRule>
  </conditionalFormatting>
  <conditionalFormatting sqref="M19 O19 Q19 S19">
    <cfRule type="cellIs" dxfId="1077" priority="634" stopIfTrue="1" operator="equal">
      <formula>"-"</formula>
    </cfRule>
  </conditionalFormatting>
  <conditionalFormatting sqref="M33 O33 Q33 S33">
    <cfRule type="cellIs" dxfId="1076" priority="632" stopIfTrue="1" operator="equal">
      <formula>"-"</formula>
    </cfRule>
    <cfRule type="containsText" dxfId="1075" priority="633" stopIfTrue="1" operator="containsText" text="leer">
      <formula>NOT(ISERROR(SEARCH("leer",M33)))</formula>
    </cfRule>
  </conditionalFormatting>
  <conditionalFormatting sqref="M33 O33 Q33 S33">
    <cfRule type="cellIs" dxfId="1074" priority="631" stopIfTrue="1" operator="equal">
      <formula>"-"</formula>
    </cfRule>
  </conditionalFormatting>
  <conditionalFormatting sqref="L23:L34 L7:L8">
    <cfRule type="cellIs" dxfId="1073" priority="629" stopIfTrue="1" operator="equal">
      <formula>"-"</formula>
    </cfRule>
    <cfRule type="containsText" dxfId="1072" priority="630" stopIfTrue="1" operator="containsText" text="leer">
      <formula>NOT(ISERROR(SEARCH("leer",L7)))</formula>
    </cfRule>
  </conditionalFormatting>
  <conditionalFormatting sqref="L23:L34 L7:L8">
    <cfRule type="cellIs" dxfId="1071" priority="628" stopIfTrue="1" operator="equal">
      <formula>"-"</formula>
    </cfRule>
  </conditionalFormatting>
  <conditionalFormatting sqref="N23:N34 N7:N8">
    <cfRule type="cellIs" dxfId="1070" priority="626" stopIfTrue="1" operator="equal">
      <formula>"-"</formula>
    </cfRule>
    <cfRule type="containsText" dxfId="1069" priority="627" stopIfTrue="1" operator="containsText" text="leer">
      <formula>NOT(ISERROR(SEARCH("leer",N7)))</formula>
    </cfRule>
  </conditionalFormatting>
  <conditionalFormatting sqref="N23:N34 N7:N8">
    <cfRule type="cellIs" dxfId="1068" priority="625" stopIfTrue="1" operator="equal">
      <formula>"-"</formula>
    </cfRule>
  </conditionalFormatting>
  <conditionalFormatting sqref="P23:P34 P7:P8">
    <cfRule type="cellIs" dxfId="1067" priority="623" stopIfTrue="1" operator="equal">
      <formula>"-"</formula>
    </cfRule>
    <cfRule type="containsText" dxfId="1066" priority="624" stopIfTrue="1" operator="containsText" text="leer">
      <formula>NOT(ISERROR(SEARCH("leer",P7)))</formula>
    </cfRule>
  </conditionalFormatting>
  <conditionalFormatting sqref="P23:P34 P7:P8">
    <cfRule type="cellIs" dxfId="1065" priority="622" stopIfTrue="1" operator="equal">
      <formula>"-"</formula>
    </cfRule>
  </conditionalFormatting>
  <conditionalFormatting sqref="R23:R34 R7:R8">
    <cfRule type="cellIs" dxfId="1064" priority="620" stopIfTrue="1" operator="equal">
      <formula>"-"</formula>
    </cfRule>
    <cfRule type="containsText" dxfId="1063" priority="621" stopIfTrue="1" operator="containsText" text="leer">
      <formula>NOT(ISERROR(SEARCH("leer",R7)))</formula>
    </cfRule>
  </conditionalFormatting>
  <conditionalFormatting sqref="R23:R34 R7:R8">
    <cfRule type="cellIs" dxfId="1062" priority="619" stopIfTrue="1" operator="equal">
      <formula>"-"</formula>
    </cfRule>
  </conditionalFormatting>
  <conditionalFormatting sqref="Q71:W73">
    <cfRule type="cellIs" dxfId="1061" priority="380" stopIfTrue="1" operator="equal">
      <formula>"-"</formula>
    </cfRule>
    <cfRule type="containsText" dxfId="1060" priority="381" stopIfTrue="1" operator="containsText" text="leer">
      <formula>NOT(ISERROR(SEARCH("leer",Q71)))</formula>
    </cfRule>
  </conditionalFormatting>
  <conditionalFormatting sqref="Q71:W73">
    <cfRule type="cellIs" dxfId="1059" priority="379" stopIfTrue="1" operator="equal">
      <formula>"-"</formula>
    </cfRule>
  </conditionalFormatting>
  <conditionalFormatting sqref="BA73:BB73">
    <cfRule type="cellIs" dxfId="1058" priority="374" stopIfTrue="1" operator="equal">
      <formula>"-"</formula>
    </cfRule>
    <cfRule type="containsText" dxfId="1057" priority="375" stopIfTrue="1" operator="containsText" text="leer">
      <formula>NOT(ISERROR(SEARCH("leer",BA73)))</formula>
    </cfRule>
  </conditionalFormatting>
  <conditionalFormatting sqref="BA73:BB73">
    <cfRule type="cellIs" dxfId="1056" priority="373" stopIfTrue="1" operator="equal">
      <formula>"-"</formula>
    </cfRule>
  </conditionalFormatting>
  <conditionalFormatting sqref="AY73:BE73 BB74:BE75 AV71:AV75">
    <cfRule type="cellIs" dxfId="1055" priority="377" stopIfTrue="1" operator="equal">
      <formula>"-"</formula>
    </cfRule>
    <cfRule type="containsText" dxfId="1054" priority="378" stopIfTrue="1" operator="containsText" text="leer">
      <formula>NOT(ISERROR(SEARCH("leer",AV71)))</formula>
    </cfRule>
  </conditionalFormatting>
  <conditionalFormatting sqref="AY73:BE73 BB74:BE75 AV71:AV75">
    <cfRule type="cellIs" dxfId="1053" priority="376" stopIfTrue="1" operator="equal">
      <formula>"-"</formula>
    </cfRule>
  </conditionalFormatting>
  <conditionalFormatting sqref="BB72">
    <cfRule type="cellIs" dxfId="1052" priority="368" stopIfTrue="1" operator="equal">
      <formula>"-"</formula>
    </cfRule>
    <cfRule type="containsText" dxfId="1051" priority="369" stopIfTrue="1" operator="containsText" text="leer">
      <formula>NOT(ISERROR(SEARCH("leer",BB72)))</formula>
    </cfRule>
  </conditionalFormatting>
  <conditionalFormatting sqref="BB72">
    <cfRule type="cellIs" dxfId="1050" priority="367" stopIfTrue="1" operator="equal">
      <formula>"-"</formula>
    </cfRule>
  </conditionalFormatting>
  <conditionalFormatting sqref="BA71 AT71:AU71">
    <cfRule type="cellIs" dxfId="1049" priority="365" stopIfTrue="1" operator="equal">
      <formula>"-"</formula>
    </cfRule>
    <cfRule type="containsText" dxfId="1048" priority="366" stopIfTrue="1" operator="containsText" text="leer">
      <formula>NOT(ISERROR(SEARCH("leer",AT71)))</formula>
    </cfRule>
  </conditionalFormatting>
  <conditionalFormatting sqref="BA71 AT71:AU71">
    <cfRule type="cellIs" dxfId="1047" priority="364" stopIfTrue="1" operator="equal">
      <formula>"-"</formula>
    </cfRule>
  </conditionalFormatting>
  <conditionalFormatting sqref="BA72 AT72:AU72">
    <cfRule type="cellIs" dxfId="1046" priority="371" stopIfTrue="1" operator="equal">
      <formula>"-"</formula>
    </cfRule>
    <cfRule type="containsText" dxfId="1045" priority="372" stopIfTrue="1" operator="containsText" text="leer">
      <formula>NOT(ISERROR(SEARCH("leer",AT72)))</formula>
    </cfRule>
  </conditionalFormatting>
  <conditionalFormatting sqref="BA72 AT72:AU72">
    <cfRule type="cellIs" dxfId="1044" priority="370" stopIfTrue="1" operator="equal">
      <formula>"-"</formula>
    </cfRule>
  </conditionalFormatting>
  <conditionalFormatting sqref="BB71">
    <cfRule type="cellIs" dxfId="1043" priority="362" stopIfTrue="1" operator="equal">
      <formula>"-"</formula>
    </cfRule>
    <cfRule type="containsText" dxfId="1042" priority="363" stopIfTrue="1" operator="containsText" text="leer">
      <formula>NOT(ISERROR(SEARCH("leer",BB71)))</formula>
    </cfRule>
  </conditionalFormatting>
  <conditionalFormatting sqref="BB71">
    <cfRule type="cellIs" dxfId="1041" priority="361" stopIfTrue="1" operator="equal">
      <formula>"-"</formula>
    </cfRule>
  </conditionalFormatting>
  <conditionalFormatting sqref="AJ71:AL75 AN71:AS75">
    <cfRule type="cellIs" dxfId="1040" priority="359" stopIfTrue="1" operator="equal">
      <formula>"-"</formula>
    </cfRule>
    <cfRule type="containsText" dxfId="1039" priority="360" stopIfTrue="1" operator="containsText" text="leer">
      <formula>NOT(ISERROR(SEARCH("leer",AJ71)))</formula>
    </cfRule>
  </conditionalFormatting>
  <conditionalFormatting sqref="AJ71:AL75 AN71:AS75">
    <cfRule type="cellIs" dxfId="1038" priority="358" stopIfTrue="1" operator="equal">
      <formula>"-"</formula>
    </cfRule>
  </conditionalFormatting>
  <conditionalFormatting sqref="AH72:AI72">
    <cfRule type="cellIs" dxfId="1037" priority="356" stopIfTrue="1" operator="equal">
      <formula>"-"</formula>
    </cfRule>
    <cfRule type="containsText" dxfId="1036" priority="357" stopIfTrue="1" operator="containsText" text="leer">
      <formula>NOT(ISERROR(SEARCH("leer",AH72)))</formula>
    </cfRule>
  </conditionalFormatting>
  <conditionalFormatting sqref="AH72:AI72">
    <cfRule type="cellIs" dxfId="1035" priority="355" stopIfTrue="1" operator="equal">
      <formula>"-"</formula>
    </cfRule>
  </conditionalFormatting>
  <conditionalFormatting sqref="AH73:AI73">
    <cfRule type="cellIs" dxfId="1034" priority="353" stopIfTrue="1" operator="equal">
      <formula>"-"</formula>
    </cfRule>
    <cfRule type="containsText" dxfId="1033" priority="354" stopIfTrue="1" operator="containsText" text="leer">
      <formula>NOT(ISERROR(SEARCH("leer",AH73)))</formula>
    </cfRule>
  </conditionalFormatting>
  <conditionalFormatting sqref="AH73:AI73">
    <cfRule type="cellIs" dxfId="1032" priority="352" stopIfTrue="1" operator="equal">
      <formula>"-"</formula>
    </cfRule>
  </conditionalFormatting>
  <conditionalFormatting sqref="AH74:AI74">
    <cfRule type="cellIs" dxfId="1031" priority="350" stopIfTrue="1" operator="equal">
      <formula>"-"</formula>
    </cfRule>
    <cfRule type="containsText" dxfId="1030" priority="351" stopIfTrue="1" operator="containsText" text="leer">
      <formula>NOT(ISERROR(SEARCH("leer",AH74)))</formula>
    </cfRule>
  </conditionalFormatting>
  <conditionalFormatting sqref="AH74:AI74">
    <cfRule type="cellIs" dxfId="1029" priority="349" stopIfTrue="1" operator="equal">
      <formula>"-"</formula>
    </cfRule>
  </conditionalFormatting>
  <conditionalFormatting sqref="AH75:AI75">
    <cfRule type="cellIs" dxfId="1028" priority="347" stopIfTrue="1" operator="equal">
      <formula>"-"</formula>
    </cfRule>
    <cfRule type="containsText" dxfId="1027" priority="348" stopIfTrue="1" operator="containsText" text="leer">
      <formula>NOT(ISERROR(SEARCH("leer",AH75)))</formula>
    </cfRule>
  </conditionalFormatting>
  <conditionalFormatting sqref="AH75:AI75">
    <cfRule type="cellIs" dxfId="1026" priority="346" stopIfTrue="1" operator="equal">
      <formula>"-"</formula>
    </cfRule>
  </conditionalFormatting>
  <conditionalFormatting sqref="AG71:AI71 AG72:AG75">
    <cfRule type="cellIs" dxfId="1025" priority="344" stopIfTrue="1" operator="equal">
      <formula>"-"</formula>
    </cfRule>
    <cfRule type="containsText" dxfId="1024" priority="345" stopIfTrue="1" operator="containsText" text="leer">
      <formula>NOT(ISERROR(SEARCH("leer",AG71)))</formula>
    </cfRule>
  </conditionalFormatting>
  <conditionalFormatting sqref="AG71:AI71 AG72:AG75">
    <cfRule type="cellIs" dxfId="1023" priority="343" stopIfTrue="1" operator="equal">
      <formula>"-"</formula>
    </cfRule>
  </conditionalFormatting>
  <conditionalFormatting sqref="AJ70:AS70">
    <cfRule type="cellIs" dxfId="1022" priority="341" stopIfTrue="1" operator="equal">
      <formula>"-"</formula>
    </cfRule>
    <cfRule type="containsText" dxfId="1021" priority="342" stopIfTrue="1" operator="containsText" text="leer">
      <formula>NOT(ISERROR(SEARCH("leer",AJ70)))</formula>
    </cfRule>
  </conditionalFormatting>
  <conditionalFormatting sqref="AJ70:AS70">
    <cfRule type="cellIs" dxfId="1020" priority="340" stopIfTrue="1" operator="equal">
      <formula>"-"</formula>
    </cfRule>
  </conditionalFormatting>
  <conditionalFormatting sqref="AG70:AI70">
    <cfRule type="cellIs" dxfId="1019" priority="338" stopIfTrue="1" operator="equal">
      <formula>"-"</formula>
    </cfRule>
    <cfRule type="containsText" dxfId="1018" priority="339" stopIfTrue="1" operator="containsText" text="leer">
      <formula>NOT(ISERROR(SEARCH("leer",AG70)))</formula>
    </cfRule>
  </conditionalFormatting>
  <conditionalFormatting sqref="AG70:AI70">
    <cfRule type="cellIs" dxfId="1017" priority="337" stopIfTrue="1" operator="equal">
      <formula>"-"</formula>
    </cfRule>
  </conditionalFormatting>
  <conditionalFormatting sqref="AM71:AM75">
    <cfRule type="cellIs" dxfId="1016" priority="335" stopIfTrue="1" operator="equal">
      <formula>"-"</formula>
    </cfRule>
    <cfRule type="containsText" dxfId="1015" priority="336" stopIfTrue="1" operator="containsText" text="leer">
      <formula>NOT(ISERROR(SEARCH("leer",AM71)))</formula>
    </cfRule>
  </conditionalFormatting>
  <conditionalFormatting sqref="AM71:AM75">
    <cfRule type="cellIs" dxfId="1014" priority="334" stopIfTrue="1" operator="equal">
      <formula>"-"</formula>
    </cfRule>
  </conditionalFormatting>
  <conditionalFormatting sqref="BA70">
    <cfRule type="cellIs" dxfId="1013" priority="332" stopIfTrue="1" operator="equal">
      <formula>"-"</formula>
    </cfRule>
    <cfRule type="containsText" dxfId="1012" priority="333" stopIfTrue="1" operator="containsText" text="leer">
      <formula>NOT(ISERROR(SEARCH("leer",BA70)))</formula>
    </cfRule>
  </conditionalFormatting>
  <conditionalFormatting sqref="BA70">
    <cfRule type="cellIs" dxfId="1011" priority="331" stopIfTrue="1" operator="equal">
      <formula>"-"</formula>
    </cfRule>
  </conditionalFormatting>
  <conditionalFormatting sqref="BB70">
    <cfRule type="cellIs" dxfId="1010" priority="329" stopIfTrue="1" operator="equal">
      <formula>"-"</formula>
    </cfRule>
    <cfRule type="containsText" dxfId="1009" priority="330" stopIfTrue="1" operator="containsText" text="leer">
      <formula>NOT(ISERROR(SEARCH("leer",BB70)))</formula>
    </cfRule>
  </conditionalFormatting>
  <conditionalFormatting sqref="BB70">
    <cfRule type="cellIs" dxfId="1008" priority="328" stopIfTrue="1" operator="equal">
      <formula>"-"</formula>
    </cfRule>
  </conditionalFormatting>
  <conditionalFormatting sqref="Q70:W70">
    <cfRule type="cellIs" dxfId="1007" priority="326" stopIfTrue="1" operator="equal">
      <formula>"-"</formula>
    </cfRule>
    <cfRule type="containsText" dxfId="1006" priority="327" stopIfTrue="1" operator="containsText" text="leer">
      <formula>NOT(ISERROR(SEARCH("leer",Q70)))</formula>
    </cfRule>
  </conditionalFormatting>
  <conditionalFormatting sqref="Q70:W70">
    <cfRule type="cellIs" dxfId="1005" priority="325" stopIfTrue="1" operator="equal">
      <formula>"-"</formula>
    </cfRule>
  </conditionalFormatting>
  <conditionalFormatting sqref="M70:M75 H70:I75">
    <cfRule type="cellIs" dxfId="1004" priority="323" stopIfTrue="1" operator="equal">
      <formula>"-"</formula>
    </cfRule>
    <cfRule type="containsText" dxfId="1003" priority="324" stopIfTrue="1" operator="containsText" text="leer">
      <formula>NOT(ISERROR(SEARCH("leer",H70)))</formula>
    </cfRule>
  </conditionalFormatting>
  <conditionalFormatting sqref="M70:M75 H70:I75">
    <cfRule type="cellIs" dxfId="1002" priority="322" stopIfTrue="1" operator="equal">
      <formula>"-"</formula>
    </cfRule>
  </conditionalFormatting>
  <conditionalFormatting sqref="N71:O73">
    <cfRule type="cellIs" dxfId="1001" priority="320" stopIfTrue="1" operator="equal">
      <formula>"-"</formula>
    </cfRule>
    <cfRule type="containsText" dxfId="1000" priority="321" stopIfTrue="1" operator="containsText" text="leer">
      <formula>NOT(ISERROR(SEARCH("leer",N71)))</formula>
    </cfRule>
  </conditionalFormatting>
  <conditionalFormatting sqref="N71:O73">
    <cfRule type="cellIs" dxfId="999" priority="319" stopIfTrue="1" operator="equal">
      <formula>"-"</formula>
    </cfRule>
  </conditionalFormatting>
  <conditionalFormatting sqref="N70:O70">
    <cfRule type="cellIs" dxfId="998" priority="317" stopIfTrue="1" operator="equal">
      <formula>"-"</formula>
    </cfRule>
    <cfRule type="containsText" dxfId="997" priority="318" stopIfTrue="1" operator="containsText" text="leer">
      <formula>NOT(ISERROR(SEARCH("leer",N70)))</formula>
    </cfRule>
  </conditionalFormatting>
  <conditionalFormatting sqref="N70:O70">
    <cfRule type="cellIs" dxfId="996" priority="316" stopIfTrue="1" operator="equal">
      <formula>"-"</formula>
    </cfRule>
  </conditionalFormatting>
  <conditionalFormatting sqref="K71:L73">
    <cfRule type="cellIs" dxfId="995" priority="314" stopIfTrue="1" operator="equal">
      <formula>"-"</formula>
    </cfRule>
    <cfRule type="containsText" dxfId="994" priority="315" stopIfTrue="1" operator="containsText" text="leer">
      <formula>NOT(ISERROR(SEARCH("leer",K71)))</formula>
    </cfRule>
  </conditionalFormatting>
  <conditionalFormatting sqref="K71:L73">
    <cfRule type="cellIs" dxfId="993" priority="313" stopIfTrue="1" operator="equal">
      <formula>"-"</formula>
    </cfRule>
  </conditionalFormatting>
  <conditionalFormatting sqref="K70:L70">
    <cfRule type="cellIs" dxfId="992" priority="311" stopIfTrue="1" operator="equal">
      <formula>"-"</formula>
    </cfRule>
    <cfRule type="containsText" dxfId="991" priority="312" stopIfTrue="1" operator="containsText" text="leer">
      <formula>NOT(ISERROR(SEARCH("leer",K70)))</formula>
    </cfRule>
  </conditionalFormatting>
  <conditionalFormatting sqref="K70:L70">
    <cfRule type="cellIs" dxfId="990" priority="310" stopIfTrue="1" operator="equal">
      <formula>"-"</formula>
    </cfRule>
  </conditionalFormatting>
  <conditionalFormatting sqref="P70:P75">
    <cfRule type="cellIs" dxfId="989" priority="308" stopIfTrue="1" operator="equal">
      <formula>"-"</formula>
    </cfRule>
    <cfRule type="containsText" dxfId="988" priority="309" stopIfTrue="1" operator="containsText" text="leer">
      <formula>NOT(ISERROR(SEARCH("leer",P70)))</formula>
    </cfRule>
  </conditionalFormatting>
  <conditionalFormatting sqref="P70:P75">
    <cfRule type="cellIs" dxfId="987" priority="307" stopIfTrue="1" operator="equal">
      <formula>"-"</formula>
    </cfRule>
  </conditionalFormatting>
  <conditionalFormatting sqref="J71:J73">
    <cfRule type="cellIs" dxfId="986" priority="305" stopIfTrue="1" operator="equal">
      <formula>"-"</formula>
    </cfRule>
    <cfRule type="containsText" dxfId="985" priority="306" stopIfTrue="1" operator="containsText" text="leer">
      <formula>NOT(ISERROR(SEARCH("leer",J71)))</formula>
    </cfRule>
  </conditionalFormatting>
  <conditionalFormatting sqref="J71:J73">
    <cfRule type="cellIs" dxfId="984" priority="304" stopIfTrue="1" operator="equal">
      <formula>"-"</formula>
    </cfRule>
  </conditionalFormatting>
  <conditionalFormatting sqref="J70">
    <cfRule type="cellIs" dxfId="983" priority="302" stopIfTrue="1" operator="equal">
      <formula>"-"</formula>
    </cfRule>
    <cfRule type="containsText" dxfId="982" priority="303" stopIfTrue="1" operator="containsText" text="leer">
      <formula>NOT(ISERROR(SEARCH("leer",J70)))</formula>
    </cfRule>
  </conditionalFormatting>
  <conditionalFormatting sqref="J70">
    <cfRule type="cellIs" dxfId="981" priority="301" stopIfTrue="1" operator="equal">
      <formula>"-"</formula>
    </cfRule>
  </conditionalFormatting>
  <conditionalFormatting sqref="F56 F49:F50">
    <cfRule type="cellIs" dxfId="980" priority="101" stopIfTrue="1" operator="equal">
      <formula>"-"</formula>
    </cfRule>
    <cfRule type="containsText" dxfId="979" priority="102" stopIfTrue="1" operator="containsText" text="leer">
      <formula>NOT(ISERROR(SEARCH("leer",F49)))</formula>
    </cfRule>
  </conditionalFormatting>
  <conditionalFormatting sqref="F56 F49:F50">
    <cfRule type="cellIs" dxfId="978" priority="100" stopIfTrue="1" operator="equal">
      <formula>"-"</formula>
    </cfRule>
  </conditionalFormatting>
  <conditionalFormatting sqref="F57">
    <cfRule type="cellIs" dxfId="977" priority="98" stopIfTrue="1" operator="equal">
      <formula>"-"</formula>
    </cfRule>
    <cfRule type="containsText" dxfId="976" priority="99" stopIfTrue="1" operator="containsText" text="leer">
      <formula>NOT(ISERROR(SEARCH("leer",F57)))</formula>
    </cfRule>
  </conditionalFormatting>
  <conditionalFormatting sqref="F57">
    <cfRule type="cellIs" dxfId="975" priority="97" stopIfTrue="1" operator="equal">
      <formula>"-"</formula>
    </cfRule>
  </conditionalFormatting>
  <conditionalFormatting sqref="F11:J13">
    <cfRule type="cellIs" dxfId="974" priority="95" stopIfTrue="1" operator="equal">
      <formula>"-"</formula>
    </cfRule>
    <cfRule type="containsText" dxfId="973" priority="96" stopIfTrue="1" operator="containsText" text="leer">
      <formula>NOT(ISERROR(SEARCH("leer",F11)))</formula>
    </cfRule>
  </conditionalFormatting>
  <conditionalFormatting sqref="F11:J13">
    <cfRule type="cellIs" dxfId="972" priority="94" stopIfTrue="1" operator="equal">
      <formula>"-"</formula>
    </cfRule>
  </conditionalFormatting>
  <conditionalFormatting sqref="F8:F10 G8:J8">
    <cfRule type="cellIs" dxfId="971" priority="80" stopIfTrue="1" operator="equal">
      <formula>"-"</formula>
    </cfRule>
    <cfRule type="containsText" dxfId="970" priority="81" stopIfTrue="1" operator="containsText" text="leer">
      <formula>NOT(ISERROR(SEARCH("leer",F8)))</formula>
    </cfRule>
  </conditionalFormatting>
  <conditionalFormatting sqref="F8:F10 G8:J8">
    <cfRule type="cellIs" dxfId="969" priority="79" stopIfTrue="1" operator="equal">
      <formula>"-"</formula>
    </cfRule>
  </conditionalFormatting>
  <conditionalFormatting sqref="I9:I10">
    <cfRule type="cellIs" dxfId="968" priority="86" stopIfTrue="1" operator="equal">
      <formula>"-"</formula>
    </cfRule>
    <cfRule type="containsText" dxfId="967" priority="87" stopIfTrue="1" operator="containsText" text="leer">
      <formula>NOT(ISERROR(SEARCH("leer",I9)))</formula>
    </cfRule>
  </conditionalFormatting>
  <conditionalFormatting sqref="I9:I10">
    <cfRule type="cellIs" dxfId="966" priority="85" stopIfTrue="1" operator="equal">
      <formula>"-"</formula>
    </cfRule>
  </conditionalFormatting>
  <conditionalFormatting sqref="E8:E10">
    <cfRule type="cellIs" dxfId="965" priority="74" stopIfTrue="1" operator="equal">
      <formula>"-"</formula>
    </cfRule>
    <cfRule type="containsText" dxfId="964" priority="75" stopIfTrue="1" operator="containsText" text="leer">
      <formula>NOT(ISERROR(SEARCH("leer",E8)))</formula>
    </cfRule>
  </conditionalFormatting>
  <conditionalFormatting sqref="E8:E10">
    <cfRule type="cellIs" dxfId="963" priority="73" stopIfTrue="1" operator="equal">
      <formula>"-"</formula>
    </cfRule>
  </conditionalFormatting>
  <conditionalFormatting sqref="J14">
    <cfRule type="cellIs" dxfId="962" priority="71" stopIfTrue="1" operator="equal">
      <formula>"-"</formula>
    </cfRule>
    <cfRule type="containsText" dxfId="961" priority="72" stopIfTrue="1" operator="containsText" text="leer">
      <formula>NOT(ISERROR(SEARCH("leer",J14)))</formula>
    </cfRule>
  </conditionalFormatting>
  <conditionalFormatting sqref="J14">
    <cfRule type="cellIs" dxfId="960" priority="70" stopIfTrue="1" operator="equal">
      <formula>"-"</formula>
    </cfRule>
  </conditionalFormatting>
  <conditionalFormatting sqref="E56">
    <cfRule type="cellIs" dxfId="959" priority="68" stopIfTrue="1" operator="equal">
      <formula>"-"</formula>
    </cfRule>
    <cfRule type="containsText" dxfId="958" priority="69" stopIfTrue="1" operator="containsText" text="leer">
      <formula>NOT(ISERROR(SEARCH("leer",E56)))</formula>
    </cfRule>
  </conditionalFormatting>
  <conditionalFormatting sqref="E56">
    <cfRule type="cellIs" dxfId="957" priority="67" stopIfTrue="1" operator="equal">
      <formula>"-"</formula>
    </cfRule>
  </conditionalFormatting>
  <conditionalFormatting sqref="E57">
    <cfRule type="cellIs" dxfId="956" priority="65" stopIfTrue="1" operator="equal">
      <formula>"-"</formula>
    </cfRule>
    <cfRule type="containsText" dxfId="955" priority="66" stopIfTrue="1" operator="containsText" text="leer">
      <formula>NOT(ISERROR(SEARCH("leer",E57)))</formula>
    </cfRule>
  </conditionalFormatting>
  <conditionalFormatting sqref="E57">
    <cfRule type="cellIs" dxfId="954" priority="64" stopIfTrue="1" operator="equal">
      <formula>"-"</formula>
    </cfRule>
  </conditionalFormatting>
  <conditionalFormatting sqref="E7:J7">
    <cfRule type="cellIs" dxfId="953" priority="62" stopIfTrue="1" operator="equal">
      <formula>"-"</formula>
    </cfRule>
    <cfRule type="containsText" dxfId="952" priority="63" stopIfTrue="1" operator="containsText" text="leer">
      <formula>NOT(ISERROR(SEARCH("leer",E7)))</formula>
    </cfRule>
  </conditionalFormatting>
  <conditionalFormatting sqref="E7:J7">
    <cfRule type="cellIs" dxfId="951" priority="61" stopIfTrue="1" operator="equal">
      <formula>"-"</formula>
    </cfRule>
  </conditionalFormatting>
  <conditionalFormatting sqref="E37:H40">
    <cfRule type="cellIs" dxfId="950" priority="59" stopIfTrue="1" operator="equal">
      <formula>"-"</formula>
    </cfRule>
    <cfRule type="containsText" dxfId="949" priority="60" stopIfTrue="1" operator="containsText" text="leer">
      <formula>NOT(ISERROR(SEARCH("leer",E37)))</formula>
    </cfRule>
  </conditionalFormatting>
  <conditionalFormatting sqref="E37:H40">
    <cfRule type="cellIs" dxfId="948" priority="58" stopIfTrue="1" operator="equal">
      <formula>"-"</formula>
    </cfRule>
  </conditionalFormatting>
  <conditionalFormatting sqref="F42:H48">
    <cfRule type="cellIs" dxfId="947" priority="56" stopIfTrue="1" operator="equal">
      <formula>"-"</formula>
    </cfRule>
    <cfRule type="containsText" dxfId="946" priority="57" stopIfTrue="1" operator="containsText" text="leer">
      <formula>NOT(ISERROR(SEARCH("leer",F42)))</formula>
    </cfRule>
  </conditionalFormatting>
  <conditionalFormatting sqref="F42:H48">
    <cfRule type="cellIs" dxfId="945" priority="55" stopIfTrue="1" operator="equal">
      <formula>"-"</formula>
    </cfRule>
  </conditionalFormatting>
  <conditionalFormatting sqref="E42:E48">
    <cfRule type="cellIs" dxfId="944" priority="53" stopIfTrue="1" operator="equal">
      <formula>"-"</formula>
    </cfRule>
    <cfRule type="containsText" dxfId="943" priority="54" stopIfTrue="1" operator="containsText" text="leer">
      <formula>NOT(ISERROR(SEARCH("leer",E42)))</formula>
    </cfRule>
  </conditionalFormatting>
  <conditionalFormatting sqref="E42:E48">
    <cfRule type="cellIs" dxfId="942" priority="52" stopIfTrue="1" operator="equal">
      <formula>"-"</formula>
    </cfRule>
  </conditionalFormatting>
  <conditionalFormatting sqref="E24:J25 E36:J36">
    <cfRule type="cellIs" dxfId="941" priority="50" stopIfTrue="1" operator="equal">
      <formula>"-"</formula>
    </cfRule>
    <cfRule type="containsText" dxfId="940" priority="51" stopIfTrue="1" operator="containsText" text="leer">
      <formula>NOT(ISERROR(SEARCH("leer",E24)))</formula>
    </cfRule>
  </conditionalFormatting>
  <conditionalFormatting sqref="E24:J25 E36:J36">
    <cfRule type="cellIs" dxfId="939" priority="49" stopIfTrue="1" operator="equal">
      <formula>"-"</formula>
    </cfRule>
  </conditionalFormatting>
  <conditionalFormatting sqref="F26:H26 F34:H35">
    <cfRule type="cellIs" dxfId="938" priority="47" stopIfTrue="1" operator="equal">
      <formula>"-"</formula>
    </cfRule>
    <cfRule type="containsText" dxfId="937" priority="48" stopIfTrue="1" operator="containsText" text="leer">
      <formula>NOT(ISERROR(SEARCH("leer",F26)))</formula>
    </cfRule>
  </conditionalFormatting>
  <conditionalFormatting sqref="F26:H26 F34:H35">
    <cfRule type="cellIs" dxfId="936" priority="46" stopIfTrue="1" operator="equal">
      <formula>"-"</formula>
    </cfRule>
  </conditionalFormatting>
  <conditionalFormatting sqref="E41:J41">
    <cfRule type="cellIs" dxfId="935" priority="41" stopIfTrue="1" operator="equal">
      <formula>"-"</formula>
    </cfRule>
    <cfRule type="containsText" dxfId="934" priority="42" stopIfTrue="1" operator="containsText" text="leer">
      <formula>NOT(ISERROR(SEARCH("leer",E41)))</formula>
    </cfRule>
  </conditionalFormatting>
  <conditionalFormatting sqref="E41:J41">
    <cfRule type="cellIs" dxfId="933" priority="40" stopIfTrue="1" operator="equal">
      <formula>"-"</formula>
    </cfRule>
  </conditionalFormatting>
  <conditionalFormatting sqref="F29:H30">
    <cfRule type="cellIs" dxfId="932" priority="38" stopIfTrue="1" operator="equal">
      <formula>"-"</formula>
    </cfRule>
    <cfRule type="containsText" dxfId="931" priority="39" stopIfTrue="1" operator="containsText" text="leer">
      <formula>NOT(ISERROR(SEARCH("leer",F29)))</formula>
    </cfRule>
  </conditionalFormatting>
  <conditionalFormatting sqref="F29:H30">
    <cfRule type="cellIs" dxfId="930" priority="37" stopIfTrue="1" operator="equal">
      <formula>"-"</formula>
    </cfRule>
  </conditionalFormatting>
  <conditionalFormatting sqref="E29:E30">
    <cfRule type="cellIs" dxfId="929" priority="35" stopIfTrue="1" operator="equal">
      <formula>"-"</formula>
    </cfRule>
    <cfRule type="containsText" dxfId="928" priority="36" stopIfTrue="1" operator="containsText" text="leer">
      <formula>NOT(ISERROR(SEARCH("leer",E29)))</formula>
    </cfRule>
  </conditionalFormatting>
  <conditionalFormatting sqref="E29:E30">
    <cfRule type="cellIs" dxfId="927" priority="34" stopIfTrue="1" operator="equal">
      <formula>"-"</formula>
    </cfRule>
  </conditionalFormatting>
  <conditionalFormatting sqref="F27:H27">
    <cfRule type="cellIs" dxfId="926" priority="32" stopIfTrue="1" operator="equal">
      <formula>"-"</formula>
    </cfRule>
    <cfRule type="containsText" dxfId="925" priority="33" stopIfTrue="1" operator="containsText" text="leer">
      <formula>NOT(ISERROR(SEARCH("leer",F27)))</formula>
    </cfRule>
  </conditionalFormatting>
  <conditionalFormatting sqref="F27:H27">
    <cfRule type="cellIs" dxfId="924" priority="31" stopIfTrue="1" operator="equal">
      <formula>"-"</formula>
    </cfRule>
  </conditionalFormatting>
  <conditionalFormatting sqref="E27">
    <cfRule type="cellIs" dxfId="923" priority="29" stopIfTrue="1" operator="equal">
      <formula>"-"</formula>
    </cfRule>
    <cfRule type="containsText" dxfId="922" priority="30" stopIfTrue="1" operator="containsText" text="leer">
      <formula>NOT(ISERROR(SEARCH("leer",E27)))</formula>
    </cfRule>
  </conditionalFormatting>
  <conditionalFormatting sqref="E27">
    <cfRule type="cellIs" dxfId="921" priority="28" stopIfTrue="1" operator="equal">
      <formula>"-"</formula>
    </cfRule>
  </conditionalFormatting>
  <conditionalFormatting sqref="K15:K22">
    <cfRule type="cellIs" dxfId="920" priority="26" stopIfTrue="1" operator="equal">
      <formula>"-"</formula>
    </cfRule>
    <cfRule type="containsText" dxfId="919" priority="27" stopIfTrue="1" operator="containsText" text="leer">
      <formula>NOT(ISERROR(SEARCH("leer",K15)))</formula>
    </cfRule>
  </conditionalFormatting>
  <conditionalFormatting sqref="K15:K22">
    <cfRule type="cellIs" dxfId="918" priority="25" stopIfTrue="1" operator="equal">
      <formula>"-"</formula>
    </cfRule>
  </conditionalFormatting>
  <conditionalFormatting sqref="K57:K60 K51">
    <cfRule type="cellIs" dxfId="917" priority="23" stopIfTrue="1" operator="equal">
      <formula>"-"</formula>
    </cfRule>
    <cfRule type="containsText" dxfId="916" priority="24" stopIfTrue="1" operator="containsText" text="leer">
      <formula>NOT(ISERROR(SEARCH("leer",K51)))</formula>
    </cfRule>
  </conditionalFormatting>
  <conditionalFormatting sqref="K57:K60 K51">
    <cfRule type="cellIs" dxfId="915" priority="22" stopIfTrue="1" operator="equal">
      <formula>"-"</formula>
    </cfRule>
  </conditionalFormatting>
  <conditionalFormatting sqref="K11:K13">
    <cfRule type="cellIs" dxfId="914" priority="20" stopIfTrue="1" operator="equal">
      <formula>"-"</formula>
    </cfRule>
    <cfRule type="containsText" dxfId="913" priority="21" stopIfTrue="1" operator="containsText" text="leer">
      <formula>NOT(ISERROR(SEARCH("leer",K11)))</formula>
    </cfRule>
  </conditionalFormatting>
  <conditionalFormatting sqref="K11:K13">
    <cfRule type="cellIs" dxfId="912" priority="19" stopIfTrue="1" operator="equal">
      <formula>"-"</formula>
    </cfRule>
  </conditionalFormatting>
  <conditionalFormatting sqref="K9:K10">
    <cfRule type="cellIs" dxfId="911" priority="17" stopIfTrue="1" operator="equal">
      <formula>"-"</formula>
    </cfRule>
    <cfRule type="containsText" dxfId="910" priority="18" stopIfTrue="1" operator="containsText" text="leer">
      <formula>NOT(ISERROR(SEARCH("leer",K9)))</formula>
    </cfRule>
  </conditionalFormatting>
  <conditionalFormatting sqref="K9:K10">
    <cfRule type="cellIs" dxfId="909" priority="16" stopIfTrue="1" operator="equal">
      <formula>"-"</formula>
    </cfRule>
  </conditionalFormatting>
  <conditionalFormatting sqref="K8">
    <cfRule type="cellIs" dxfId="908" priority="14" stopIfTrue="1" operator="equal">
      <formula>"-"</formula>
    </cfRule>
    <cfRule type="containsText" dxfId="907" priority="15" stopIfTrue="1" operator="containsText" text="leer">
      <formula>NOT(ISERROR(SEARCH("leer",K8)))</formula>
    </cfRule>
  </conditionalFormatting>
  <conditionalFormatting sqref="K8">
    <cfRule type="cellIs" dxfId="906" priority="13" stopIfTrue="1" operator="equal">
      <formula>"-"</formula>
    </cfRule>
  </conditionalFormatting>
  <conditionalFormatting sqref="K14">
    <cfRule type="cellIs" dxfId="905" priority="11" stopIfTrue="1" operator="equal">
      <formula>"-"</formula>
    </cfRule>
    <cfRule type="containsText" dxfId="904" priority="12" stopIfTrue="1" operator="containsText" text="leer">
      <formula>NOT(ISERROR(SEARCH("leer",K14)))</formula>
    </cfRule>
  </conditionalFormatting>
  <conditionalFormatting sqref="K14">
    <cfRule type="cellIs" dxfId="903" priority="10" stopIfTrue="1" operator="equal">
      <formula>"-"</formula>
    </cfRule>
  </conditionalFormatting>
  <conditionalFormatting sqref="K7">
    <cfRule type="cellIs" dxfId="902" priority="8" stopIfTrue="1" operator="equal">
      <formula>"-"</formula>
    </cfRule>
    <cfRule type="containsText" dxfId="901" priority="9" stopIfTrue="1" operator="containsText" text="leer">
      <formula>NOT(ISERROR(SEARCH("leer",K7)))</formula>
    </cfRule>
  </conditionalFormatting>
  <conditionalFormatting sqref="K7">
    <cfRule type="cellIs" dxfId="900" priority="7" stopIfTrue="1" operator="equal">
      <formula>"-"</formula>
    </cfRule>
  </conditionalFormatting>
  <conditionalFormatting sqref="K24:K25 K36">
    <cfRule type="cellIs" dxfId="899" priority="5" stopIfTrue="1" operator="equal">
      <formula>"-"</formula>
    </cfRule>
    <cfRule type="containsText" dxfId="898" priority="6" stopIfTrue="1" operator="containsText" text="leer">
      <formula>NOT(ISERROR(SEARCH("leer",K24)))</formula>
    </cfRule>
  </conditionalFormatting>
  <conditionalFormatting sqref="K24:K25 K36">
    <cfRule type="cellIs" dxfId="897" priority="4" stopIfTrue="1" operator="equal">
      <formula>"-"</formula>
    </cfRule>
  </conditionalFormatting>
  <conditionalFormatting sqref="K41">
    <cfRule type="cellIs" dxfId="896" priority="2" stopIfTrue="1" operator="equal">
      <formula>"-"</formula>
    </cfRule>
    <cfRule type="containsText" dxfId="895" priority="3" stopIfTrue="1" operator="containsText" text="leer">
      <formula>NOT(ISERROR(SEARCH("leer",K41)))</formula>
    </cfRule>
  </conditionalFormatting>
  <conditionalFormatting sqref="K41">
    <cfRule type="cellIs" dxfId="894" priority="1" stopIfTrue="1" operator="equal">
      <formula>"-"</formula>
    </cfRule>
  </conditionalFormatting>
  <conditionalFormatting sqref="E15:J22 E28:H28 E31:H33">
    <cfRule type="cellIs" dxfId="893" priority="116" stopIfTrue="1" operator="equal">
      <formula>"-"</formula>
    </cfRule>
    <cfRule type="containsText" dxfId="892" priority="117" stopIfTrue="1" operator="containsText" text="leer">
      <formula>NOT(ISERROR(SEARCH("leer",E15)))</formula>
    </cfRule>
  </conditionalFormatting>
  <conditionalFormatting sqref="E15:J22 E28:H28 E31:H33">
    <cfRule type="cellIs" dxfId="891" priority="115" stopIfTrue="1" operator="equal">
      <formula>"-"</formula>
    </cfRule>
  </conditionalFormatting>
  <conditionalFormatting sqref="H56:H57">
    <cfRule type="cellIs" dxfId="890" priority="110" stopIfTrue="1" operator="equal">
      <formula>"-"</formula>
    </cfRule>
    <cfRule type="containsText" dxfId="889" priority="111" stopIfTrue="1" operator="containsText" text="leer">
      <formula>NOT(ISERROR(SEARCH("leer",H56)))</formula>
    </cfRule>
  </conditionalFormatting>
  <conditionalFormatting sqref="H56:H57">
    <cfRule type="cellIs" dxfId="888" priority="109" stopIfTrue="1" operator="equal">
      <formula>"-"</formula>
    </cfRule>
  </conditionalFormatting>
  <conditionalFormatting sqref="H54:H60 I57:J60 F51:J51">
    <cfRule type="cellIs" dxfId="887" priority="113" stopIfTrue="1" operator="equal">
      <formula>"-"</formula>
    </cfRule>
    <cfRule type="containsText" dxfId="886" priority="114" stopIfTrue="1" operator="containsText" text="leer">
      <formula>NOT(ISERROR(SEARCH("leer",F51)))</formula>
    </cfRule>
  </conditionalFormatting>
  <conditionalFormatting sqref="H54:H60 I57:J60 F51:J51">
    <cfRule type="cellIs" dxfId="885" priority="112" stopIfTrue="1" operator="equal">
      <formula>"-"</formula>
    </cfRule>
  </conditionalFormatting>
  <conditionalFormatting sqref="G57">
    <cfRule type="cellIs" dxfId="884" priority="104" stopIfTrue="1" operator="equal">
      <formula>"-"</formula>
    </cfRule>
    <cfRule type="containsText" dxfId="883" priority="105" stopIfTrue="1" operator="containsText" text="leer">
      <formula>NOT(ISERROR(SEARCH("leer",G57)))</formula>
    </cfRule>
  </conditionalFormatting>
  <conditionalFormatting sqref="G57">
    <cfRule type="cellIs" dxfId="882" priority="103" stopIfTrue="1" operator="equal">
      <formula>"-"</formula>
    </cfRule>
  </conditionalFormatting>
  <conditionalFormatting sqref="G56 G49:G50">
    <cfRule type="cellIs" dxfId="881" priority="107" stopIfTrue="1" operator="equal">
      <formula>"-"</formula>
    </cfRule>
    <cfRule type="containsText" dxfId="880" priority="108" stopIfTrue="1" operator="containsText" text="leer">
      <formula>NOT(ISERROR(SEARCH("leer",G49)))</formula>
    </cfRule>
  </conditionalFormatting>
  <conditionalFormatting sqref="G56 G49:G50">
    <cfRule type="cellIs" dxfId="879" priority="106" stopIfTrue="1" operator="equal">
      <formula>"-"</formula>
    </cfRule>
  </conditionalFormatting>
  <conditionalFormatting sqref="G9:G10">
    <cfRule type="cellIs" dxfId="878" priority="92" stopIfTrue="1" operator="equal">
      <formula>"-"</formula>
    </cfRule>
    <cfRule type="containsText" dxfId="877" priority="93" stopIfTrue="1" operator="containsText" text="leer">
      <formula>NOT(ISERROR(SEARCH("leer",G9)))</formula>
    </cfRule>
  </conditionalFormatting>
  <conditionalFormatting sqref="G9:G10">
    <cfRule type="cellIs" dxfId="876" priority="91" stopIfTrue="1" operator="equal">
      <formula>"-"</formula>
    </cfRule>
  </conditionalFormatting>
  <conditionalFormatting sqref="H9:H10">
    <cfRule type="cellIs" dxfId="875" priority="89" stopIfTrue="1" operator="equal">
      <formula>"-"</formula>
    </cfRule>
    <cfRule type="containsText" dxfId="874" priority="90" stopIfTrue="1" operator="containsText" text="leer">
      <formula>NOT(ISERROR(SEARCH("leer",H9)))</formula>
    </cfRule>
  </conditionalFormatting>
  <conditionalFormatting sqref="H9:H10">
    <cfRule type="cellIs" dxfId="873" priority="88" stopIfTrue="1" operator="equal">
      <formula>"-"</formula>
    </cfRule>
  </conditionalFormatting>
  <conditionalFormatting sqref="J9:J10">
    <cfRule type="cellIs" dxfId="872" priority="83" stopIfTrue="1" operator="equal">
      <formula>"-"</formula>
    </cfRule>
    <cfRule type="containsText" dxfId="871" priority="84" stopIfTrue="1" operator="containsText" text="leer">
      <formula>NOT(ISERROR(SEARCH("leer",J9)))</formula>
    </cfRule>
  </conditionalFormatting>
  <conditionalFormatting sqref="J9:J10">
    <cfRule type="cellIs" dxfId="870" priority="82" stopIfTrue="1" operator="equal">
      <formula>"-"</formula>
    </cfRule>
  </conditionalFormatting>
  <conditionalFormatting sqref="E11:E14 F14:I14">
    <cfRule type="cellIs" dxfId="869" priority="77" stopIfTrue="1" operator="equal">
      <formula>"-"</formula>
    </cfRule>
    <cfRule type="containsText" dxfId="868" priority="78" stopIfTrue="1" operator="containsText" text="leer">
      <formula>NOT(ISERROR(SEARCH("leer",E11)))</formula>
    </cfRule>
  </conditionalFormatting>
  <conditionalFormatting sqref="E11:E14 F14:I14">
    <cfRule type="cellIs" dxfId="867" priority="76" stopIfTrue="1" operator="equal">
      <formula>"-"</formula>
    </cfRule>
  </conditionalFormatting>
  <conditionalFormatting sqref="E26 E34:E35">
    <cfRule type="cellIs" dxfId="866" priority="44" stopIfTrue="1" operator="equal">
      <formula>"-"</formula>
    </cfRule>
    <cfRule type="containsText" dxfId="865" priority="45" stopIfTrue="1" operator="containsText" text="leer">
      <formula>NOT(ISERROR(SEARCH("leer",E26)))</formula>
    </cfRule>
  </conditionalFormatting>
  <conditionalFormatting sqref="E26 E34:E35">
    <cfRule type="cellIs" dxfId="864" priority="43" stopIfTrue="1" operator="equal">
      <formula>"-"</formula>
    </cfRule>
  </conditionalFormatting>
  <hyperlinks>
    <hyperlink ref="A1" location="Index!A1" display="zurück"/>
  </hyperlinks>
  <pageMargins left="0.79000000000000015" right="0.79000000000000015" top="0.98" bottom="0.98" header="0.51" footer="0.51"/>
  <pageSetup paperSize="9" scale="61" orientation="landscape"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Ruler="0" zoomScaleNormal="100" workbookViewId="0"/>
  </sheetViews>
  <sheetFormatPr baseColWidth="10" defaultColWidth="11.42578125" defaultRowHeight="12.75"/>
  <cols>
    <col min="1" max="1" width="80.140625" customWidth="1"/>
  </cols>
  <sheetData>
    <row r="1" spans="1:1" s="5" customFormat="1">
      <c r="A1" s="90" t="s">
        <v>84</v>
      </c>
    </row>
    <row r="2" spans="1:1" s="5" customFormat="1">
      <c r="A2" s="90"/>
    </row>
    <row r="3" spans="1:1" ht="15">
      <c r="A3" s="108" t="s">
        <v>85</v>
      </c>
    </row>
    <row r="4" spans="1:1" ht="15">
      <c r="A4" s="108"/>
    </row>
    <row r="5" spans="1:1">
      <c r="A5" s="106" t="s">
        <v>86</v>
      </c>
    </row>
    <row r="6" spans="1:1" ht="25.5">
      <c r="A6" s="105" t="s">
        <v>87</v>
      </c>
    </row>
    <row r="7" spans="1:1">
      <c r="A7" s="105"/>
    </row>
    <row r="8" spans="1:1">
      <c r="A8" s="106" t="s">
        <v>88</v>
      </c>
    </row>
    <row r="9" spans="1:1" ht="51">
      <c r="A9" s="105" t="s">
        <v>89</v>
      </c>
    </row>
    <row r="10" spans="1:1">
      <c r="A10" s="105"/>
    </row>
    <row r="11" spans="1:1">
      <c r="A11" s="106" t="s">
        <v>90</v>
      </c>
    </row>
    <row r="12" spans="1:1" ht="38.25">
      <c r="A12" s="105" t="s">
        <v>91</v>
      </c>
    </row>
    <row r="13" spans="1:1">
      <c r="A13" s="105"/>
    </row>
    <row r="14" spans="1:1">
      <c r="A14" s="106" t="s">
        <v>92</v>
      </c>
    </row>
    <row r="15" spans="1:1" ht="51">
      <c r="A15" s="279" t="s">
        <v>93</v>
      </c>
    </row>
    <row r="16" spans="1:1">
      <c r="A16" s="105"/>
    </row>
    <row r="17" spans="1:1">
      <c r="A17" s="106" t="s">
        <v>94</v>
      </c>
    </row>
    <row r="18" spans="1:1" ht="25.5">
      <c r="A18" s="105" t="s">
        <v>95</v>
      </c>
    </row>
    <row r="20" spans="1:1">
      <c r="A20" s="106" t="s">
        <v>96</v>
      </c>
    </row>
    <row r="21" spans="1:1" ht="63.75">
      <c r="A21" s="281" t="s">
        <v>97</v>
      </c>
    </row>
    <row r="32" spans="1:1">
      <c r="A32" s="53"/>
    </row>
  </sheetData>
  <phoneticPr fontId="17" type="noConversion"/>
  <hyperlinks>
    <hyperlink ref="A1" location="Index!A1" display="zurück"/>
  </hyperlinks>
  <pageMargins left="0.78740157499999996" right="0.78740157499999996" top="0.984251969" bottom="0.984251969" header="0.5" footer="0.5"/>
  <customProperties>
    <customPr name="_pios_id" r:id="rId1"/>
  </customProperties>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49"/>
  <sheetViews>
    <sheetView showRuler="0" zoomScaleNormal="100" workbookViewId="0"/>
  </sheetViews>
  <sheetFormatPr baseColWidth="10" defaultColWidth="10.7109375" defaultRowHeight="12.75"/>
  <cols>
    <col min="1" max="1" width="30.85546875" style="5" customWidth="1"/>
    <col min="2" max="2" width="2.85546875" style="5" bestFit="1" customWidth="1"/>
    <col min="3" max="3" width="9.140625" style="67" bestFit="1" customWidth="1"/>
    <col min="4" max="7" width="12.28515625" style="8" customWidth="1"/>
    <col min="8" max="8" width="11.42578125" style="8" customWidth="1"/>
    <col min="9" max="10" width="11.42578125" style="67" customWidth="1"/>
    <col min="11" max="12" width="11.42578125" style="8" customWidth="1"/>
    <col min="13" max="13" width="11.42578125" style="5" customWidth="1"/>
    <col min="14" max="15" width="11.42578125" style="8" customWidth="1"/>
    <col min="16" max="16384" width="10.7109375" style="5"/>
  </cols>
  <sheetData>
    <row r="1" spans="1:15">
      <c r="A1" s="90" t="s">
        <v>1755</v>
      </c>
      <c r="C1" s="5"/>
      <c r="D1" s="5"/>
      <c r="E1" s="5"/>
      <c r="F1" s="5"/>
      <c r="G1" s="5"/>
      <c r="H1" s="5"/>
      <c r="I1" s="5"/>
      <c r="J1" s="5"/>
      <c r="K1" s="5"/>
      <c r="L1" s="5"/>
      <c r="N1" s="5"/>
      <c r="O1" s="5"/>
    </row>
    <row r="2" spans="1:15">
      <c r="A2" s="90"/>
      <c r="C2" s="5"/>
      <c r="D2" s="5"/>
      <c r="E2" s="5"/>
      <c r="F2" s="5"/>
      <c r="G2" s="5"/>
      <c r="H2" s="5"/>
      <c r="I2" s="5"/>
      <c r="J2" s="5"/>
      <c r="K2" s="5"/>
      <c r="L2" s="5"/>
      <c r="N2" s="5"/>
      <c r="O2" s="5"/>
    </row>
    <row r="3" spans="1:15" s="4" customFormat="1">
      <c r="A3" s="4" t="s">
        <v>1756</v>
      </c>
      <c r="C3" s="5" t="s">
        <v>1757</v>
      </c>
      <c r="D3" s="5" t="s">
        <v>1758</v>
      </c>
      <c r="E3" s="22">
        <v>2010</v>
      </c>
      <c r="F3" s="22">
        <v>2011</v>
      </c>
      <c r="G3" s="22">
        <v>2012</v>
      </c>
      <c r="H3" s="22">
        <v>2013</v>
      </c>
      <c r="I3" s="22">
        <v>2014</v>
      </c>
      <c r="J3" s="4">
        <v>2015</v>
      </c>
      <c r="K3" s="352">
        <v>2016</v>
      </c>
      <c r="L3" s="22"/>
      <c r="M3" s="5"/>
      <c r="N3" s="22"/>
      <c r="O3" s="22"/>
    </row>
    <row r="4" spans="1:15" s="4" customFormat="1">
      <c r="C4" s="5"/>
      <c r="D4" s="5"/>
      <c r="E4" s="22"/>
      <c r="F4" s="22"/>
      <c r="G4" s="22"/>
      <c r="H4" s="22"/>
      <c r="I4" s="22"/>
      <c r="J4" s="5"/>
      <c r="K4" s="352"/>
      <c r="L4" s="22"/>
      <c r="M4" s="5"/>
      <c r="N4" s="22"/>
      <c r="O4" s="22"/>
    </row>
    <row r="5" spans="1:15" s="4" customFormat="1">
      <c r="A5" s="4" t="s">
        <v>1759</v>
      </c>
      <c r="C5" s="5"/>
      <c r="D5" s="5"/>
      <c r="E5" s="22"/>
      <c r="F5" s="22"/>
      <c r="G5" s="22"/>
      <c r="H5" s="22"/>
      <c r="I5" s="22"/>
      <c r="J5" s="5"/>
      <c r="K5" s="352"/>
      <c r="L5" s="22"/>
      <c r="M5" s="5"/>
      <c r="N5" s="22"/>
      <c r="O5" s="22"/>
    </row>
    <row r="6" spans="1:15">
      <c r="A6" s="328" t="s">
        <v>1760</v>
      </c>
      <c r="B6" s="27" t="s">
        <v>1761</v>
      </c>
      <c r="D6" s="20" t="s">
        <v>1762</v>
      </c>
      <c r="E6" s="162">
        <v>4765.2794549999999</v>
      </c>
      <c r="F6" s="162">
        <v>4657.2703150000007</v>
      </c>
      <c r="G6" s="19">
        <v>4561.6817099999998</v>
      </c>
      <c r="H6" s="19">
        <v>3340.9802599999998</v>
      </c>
      <c r="I6" s="19">
        <v>3216.4902499999998</v>
      </c>
      <c r="J6" s="19">
        <v>3133</v>
      </c>
      <c r="K6" s="375">
        <v>2390</v>
      </c>
      <c r="L6" s="196"/>
    </row>
    <row r="7" spans="1:15">
      <c r="A7" s="329" t="s">
        <v>1763</v>
      </c>
      <c r="B7" s="27" t="s">
        <v>1764</v>
      </c>
      <c r="D7" s="134" t="s">
        <v>1765</v>
      </c>
      <c r="E7" s="331">
        <v>7.0887413779177999</v>
      </c>
      <c r="F7" s="331">
        <v>7.1768648133537001</v>
      </c>
      <c r="G7" s="330">
        <v>6.9982921495852999</v>
      </c>
      <c r="H7" s="330">
        <v>6.2381804674295998</v>
      </c>
      <c r="I7" s="330">
        <v>5.4119198713566998</v>
      </c>
      <c r="J7" s="330">
        <v>5</v>
      </c>
      <c r="K7" s="384">
        <v>6.09</v>
      </c>
      <c r="L7" s="332"/>
    </row>
    <row r="8" spans="1:15">
      <c r="C8" s="5"/>
      <c r="D8" s="5"/>
      <c r="E8" s="5"/>
      <c r="F8" s="5"/>
      <c r="G8" s="5"/>
      <c r="H8" s="5"/>
      <c r="I8" s="5"/>
      <c r="J8" s="5"/>
      <c r="K8" s="5"/>
      <c r="L8" s="5"/>
      <c r="N8" s="5"/>
      <c r="O8" s="5"/>
    </row>
    <row r="9" spans="1:15">
      <c r="A9" s="4"/>
      <c r="C9" s="5"/>
      <c r="D9" s="5"/>
      <c r="E9" s="5"/>
      <c r="F9" s="22"/>
      <c r="G9" s="22"/>
      <c r="H9" s="22"/>
      <c r="I9" s="22"/>
      <c r="J9" s="22"/>
      <c r="K9" s="22"/>
      <c r="L9" s="22"/>
      <c r="N9" s="5"/>
      <c r="O9" s="5"/>
    </row>
    <row r="10" spans="1:15">
      <c r="A10" s="75"/>
      <c r="C10" s="5"/>
      <c r="D10" s="134"/>
      <c r="E10" s="134"/>
      <c r="F10" s="19"/>
      <c r="G10" s="19"/>
      <c r="H10" s="19"/>
      <c r="I10" s="19"/>
      <c r="J10" s="19"/>
      <c r="K10" s="19"/>
      <c r="L10" s="19"/>
      <c r="N10" s="5"/>
      <c r="O10" s="5"/>
    </row>
    <row r="11" spans="1:15">
      <c r="A11" s="15"/>
      <c r="C11" s="5"/>
      <c r="D11" s="134"/>
      <c r="E11" s="134"/>
      <c r="F11" s="330"/>
      <c r="G11" s="330"/>
      <c r="H11" s="330"/>
      <c r="I11" s="331"/>
      <c r="J11" s="331"/>
      <c r="K11" s="5"/>
      <c r="L11" s="5"/>
      <c r="N11" s="5"/>
      <c r="O11" s="5"/>
    </row>
    <row r="12" spans="1:15">
      <c r="C12" s="5"/>
      <c r="D12" s="5"/>
      <c r="E12" s="5"/>
      <c r="F12" s="5"/>
      <c r="G12" s="5"/>
      <c r="H12" s="5"/>
      <c r="I12" s="5"/>
      <c r="J12" s="5"/>
      <c r="K12" s="22"/>
      <c r="L12" s="22"/>
      <c r="N12" s="5"/>
      <c r="O12" s="5"/>
    </row>
    <row r="13" spans="1:15">
      <c r="A13" s="4"/>
      <c r="B13" s="4"/>
      <c r="C13" s="27"/>
      <c r="D13" s="27"/>
      <c r="E13" s="27"/>
      <c r="F13" s="22"/>
      <c r="G13" s="22"/>
      <c r="H13" s="22"/>
      <c r="I13" s="22"/>
      <c r="J13" s="22"/>
      <c r="K13" s="19"/>
      <c r="L13" s="19"/>
      <c r="N13" s="5"/>
      <c r="O13" s="5"/>
    </row>
    <row r="14" spans="1:15">
      <c r="A14" s="333"/>
      <c r="B14" s="27"/>
      <c r="C14" s="27"/>
      <c r="D14" s="134"/>
      <c r="E14" s="134"/>
      <c r="F14" s="195"/>
      <c r="G14" s="195"/>
      <c r="H14" s="195"/>
      <c r="I14" s="195"/>
      <c r="J14" s="195"/>
      <c r="K14" s="5"/>
      <c r="L14" s="5"/>
      <c r="N14" s="5"/>
      <c r="O14" s="5"/>
    </row>
    <row r="15" spans="1:15">
      <c r="A15" s="27"/>
      <c r="B15" s="27"/>
      <c r="C15" s="27"/>
      <c r="D15" s="27"/>
      <c r="E15" s="27"/>
      <c r="F15" s="27"/>
      <c r="G15" s="27"/>
      <c r="H15" s="27"/>
      <c r="I15" s="27"/>
      <c r="J15" s="27"/>
      <c r="K15" s="22"/>
      <c r="L15" s="22"/>
      <c r="N15" s="5"/>
      <c r="O15" s="5"/>
    </row>
    <row r="16" spans="1:15">
      <c r="E16" s="22"/>
      <c r="F16" s="22"/>
      <c r="G16" s="22"/>
      <c r="H16" s="162"/>
      <c r="I16" s="331"/>
      <c r="K16" s="19"/>
      <c r="L16" s="19"/>
      <c r="N16" s="5"/>
      <c r="O16" s="5"/>
    </row>
    <row r="17" spans="1:15">
      <c r="A17" s="27"/>
      <c r="E17" s="22"/>
      <c r="F17" s="22"/>
      <c r="G17" s="22"/>
      <c r="H17" s="162"/>
      <c r="I17" s="331"/>
      <c r="K17" s="332"/>
      <c r="L17" s="332"/>
      <c r="N17" s="5"/>
      <c r="O17" s="5"/>
    </row>
    <row r="18" spans="1:15">
      <c r="C18" s="5"/>
      <c r="D18" s="5"/>
      <c r="E18" s="22"/>
      <c r="F18" s="22"/>
      <c r="G18" s="22"/>
      <c r="H18" s="19"/>
      <c r="I18" s="330"/>
      <c r="J18" s="5"/>
      <c r="K18" s="5"/>
      <c r="L18" s="5"/>
      <c r="N18" s="5"/>
      <c r="O18" s="5"/>
    </row>
    <row r="19" spans="1:15">
      <c r="C19" s="5"/>
      <c r="D19" s="5"/>
      <c r="E19" s="22"/>
      <c r="F19" s="22"/>
      <c r="G19" s="22"/>
      <c r="H19" s="19"/>
      <c r="I19" s="330"/>
      <c r="J19" s="5"/>
      <c r="K19" s="5"/>
      <c r="L19" s="5"/>
      <c r="N19" s="5"/>
      <c r="O19" s="5"/>
    </row>
    <row r="20" spans="1:15">
      <c r="A20" s="27"/>
      <c r="E20" s="22"/>
      <c r="F20" s="22"/>
      <c r="G20" s="22"/>
      <c r="H20" s="19"/>
      <c r="I20" s="330"/>
      <c r="K20" s="67"/>
      <c r="L20" s="67"/>
    </row>
    <row r="21" spans="1:15">
      <c r="A21" s="27"/>
      <c r="D21" s="22"/>
      <c r="E21" s="4"/>
      <c r="F21" s="5"/>
      <c r="G21" s="5"/>
      <c r="H21" s="19"/>
      <c r="I21" s="330"/>
      <c r="K21" s="67"/>
      <c r="L21" s="67"/>
    </row>
    <row r="22" spans="1:15">
      <c r="K22" s="67"/>
      <c r="L22" s="67"/>
    </row>
    <row r="23" spans="1:15">
      <c r="K23" s="67"/>
      <c r="L23" s="67"/>
    </row>
    <row r="24" spans="1:15">
      <c r="K24" s="67"/>
      <c r="L24" s="67"/>
    </row>
    <row r="25" spans="1:15">
      <c r="K25" s="67"/>
      <c r="L25" s="67"/>
    </row>
    <row r="26" spans="1:15">
      <c r="K26" s="67"/>
      <c r="L26" s="67"/>
    </row>
    <row r="27" spans="1:15">
      <c r="K27" s="67"/>
      <c r="L27" s="67"/>
    </row>
    <row r="28" spans="1:15">
      <c r="K28" s="67"/>
      <c r="L28" s="67"/>
    </row>
    <row r="29" spans="1:15">
      <c r="K29" s="67"/>
      <c r="L29" s="67"/>
    </row>
    <row r="30" spans="1:15">
      <c r="K30" s="67"/>
      <c r="L30" s="67"/>
    </row>
    <row r="31" spans="1:15">
      <c r="K31" s="67"/>
      <c r="L31" s="67"/>
    </row>
    <row r="32" spans="1:15">
      <c r="K32" s="67"/>
      <c r="L32" s="67"/>
    </row>
    <row r="33" spans="1:12">
      <c r="A33" s="27"/>
      <c r="K33" s="67"/>
      <c r="L33" s="67"/>
    </row>
    <row r="34" spans="1:12">
      <c r="K34" s="67"/>
      <c r="L34" s="67"/>
    </row>
    <row r="35" spans="1:12">
      <c r="K35" s="67"/>
      <c r="L35" s="67"/>
    </row>
    <row r="36" spans="1:12">
      <c r="A36" s="27"/>
      <c r="K36" s="67"/>
      <c r="L36" s="67"/>
    </row>
    <row r="37" spans="1:12">
      <c r="K37" s="67"/>
      <c r="L37" s="67"/>
    </row>
    <row r="38" spans="1:12">
      <c r="K38" s="67"/>
      <c r="L38" s="67"/>
    </row>
    <row r="39" spans="1:12">
      <c r="K39" s="67"/>
      <c r="L39" s="67"/>
    </row>
    <row r="40" spans="1:12">
      <c r="K40" s="67"/>
      <c r="L40" s="67"/>
    </row>
    <row r="41" spans="1:12">
      <c r="K41" s="67"/>
      <c r="L41" s="67"/>
    </row>
    <row r="42" spans="1:12">
      <c r="K42" s="67"/>
      <c r="L42" s="67"/>
    </row>
    <row r="43" spans="1:12">
      <c r="K43" s="67"/>
      <c r="L43" s="67"/>
    </row>
    <row r="44" spans="1:12">
      <c r="K44" s="67"/>
      <c r="L44" s="67"/>
    </row>
    <row r="45" spans="1:12">
      <c r="K45" s="67"/>
      <c r="L45" s="67"/>
    </row>
    <row r="46" spans="1:12">
      <c r="K46" s="67"/>
      <c r="L46" s="67"/>
    </row>
    <row r="47" spans="1:12">
      <c r="K47" s="67"/>
      <c r="L47" s="67"/>
    </row>
    <row r="48" spans="1:12">
      <c r="K48" s="67"/>
      <c r="L48" s="67"/>
    </row>
    <row r="49" spans="11:12">
      <c r="K49" s="67"/>
      <c r="L49" s="67"/>
    </row>
  </sheetData>
  <conditionalFormatting sqref="K10:L10 K13:L13 K16:L16">
    <cfRule type="cellIs" dxfId="863" priority="198" operator="equal">
      <formula>"-"</formula>
    </cfRule>
  </conditionalFormatting>
  <conditionalFormatting sqref="K10:L10 K13:L13 K16:L16">
    <cfRule type="cellIs" dxfId="862" priority="196" stopIfTrue="1" operator="equal">
      <formula>"-"</formula>
    </cfRule>
    <cfRule type="containsText" dxfId="861" priority="197" stopIfTrue="1" operator="containsText" text="leer">
      <formula>NOT(ISERROR(SEARCH("leer",K10)))</formula>
    </cfRule>
  </conditionalFormatting>
  <conditionalFormatting sqref="F14 F10">
    <cfRule type="cellIs" dxfId="860" priority="143" operator="equal">
      <formula>"-"</formula>
    </cfRule>
  </conditionalFormatting>
  <conditionalFormatting sqref="F14 F10">
    <cfRule type="cellIs" dxfId="859" priority="141" stopIfTrue="1" operator="equal">
      <formula>"-"</formula>
    </cfRule>
    <cfRule type="containsText" dxfId="858" priority="142" stopIfTrue="1" operator="containsText" text="leer">
      <formula>NOT(ISERROR(SEARCH("leer",F10)))</formula>
    </cfRule>
  </conditionalFormatting>
  <conditionalFormatting sqref="F14">
    <cfRule type="cellIs" dxfId="857" priority="140" operator="equal">
      <formula>"-"</formula>
    </cfRule>
  </conditionalFormatting>
  <conditionalFormatting sqref="F10">
    <cfRule type="cellIs" dxfId="856" priority="139" operator="equal">
      <formula>"-"</formula>
    </cfRule>
  </conditionalFormatting>
  <conditionalFormatting sqref="F11">
    <cfRule type="cellIs" dxfId="855" priority="138" operator="equal">
      <formula>"-"</formula>
    </cfRule>
  </conditionalFormatting>
  <conditionalFormatting sqref="F11">
    <cfRule type="cellIs" dxfId="854" priority="136" stopIfTrue="1" operator="equal">
      <formula>"-"</formula>
    </cfRule>
    <cfRule type="containsText" dxfId="853" priority="137" stopIfTrue="1" operator="containsText" text="leer">
      <formula>NOT(ISERROR(SEARCH("leer",F11)))</formula>
    </cfRule>
  </conditionalFormatting>
  <conditionalFormatting sqref="F10">
    <cfRule type="cellIs" dxfId="852" priority="135" operator="equal">
      <formula>"-"</formula>
    </cfRule>
  </conditionalFormatting>
  <conditionalFormatting sqref="F10">
    <cfRule type="cellIs" dxfId="851" priority="134" operator="equal">
      <formula>"-"</formula>
    </cfRule>
  </conditionalFormatting>
  <conditionalFormatting sqref="F11">
    <cfRule type="cellIs" dxfId="850" priority="133" operator="equal">
      <formula>"-"</formula>
    </cfRule>
  </conditionalFormatting>
  <conditionalFormatting sqref="F11">
    <cfRule type="cellIs" dxfId="849" priority="131" stopIfTrue="1" operator="equal">
      <formula>"-"</formula>
    </cfRule>
    <cfRule type="containsText" dxfId="848" priority="132" stopIfTrue="1" operator="containsText" text="leer">
      <formula>NOT(ISERROR(SEARCH("leer",F11)))</formula>
    </cfRule>
  </conditionalFormatting>
  <conditionalFormatting sqref="F11">
    <cfRule type="cellIs" dxfId="847" priority="130" operator="equal">
      <formula>"-"</formula>
    </cfRule>
  </conditionalFormatting>
  <conditionalFormatting sqref="F11">
    <cfRule type="cellIs" dxfId="846" priority="128" stopIfTrue="1" operator="equal">
      <formula>"-"</formula>
    </cfRule>
    <cfRule type="containsText" dxfId="845" priority="129" stopIfTrue="1" operator="containsText" text="leer">
      <formula>NOT(ISERROR(SEARCH("leer",F11)))</formula>
    </cfRule>
  </conditionalFormatting>
  <conditionalFormatting sqref="G14:J14 G10 H10:J11">
    <cfRule type="cellIs" dxfId="844" priority="115" operator="equal">
      <formula>"-"</formula>
    </cfRule>
  </conditionalFormatting>
  <conditionalFormatting sqref="G14:J14 G10:J10 H11:I11">
    <cfRule type="cellIs" dxfId="843" priority="113" stopIfTrue="1" operator="equal">
      <formula>"-"</formula>
    </cfRule>
    <cfRule type="containsText" dxfId="842" priority="114" stopIfTrue="1" operator="containsText" text="leer">
      <formula>NOT(ISERROR(SEARCH("leer",G10)))</formula>
    </cfRule>
  </conditionalFormatting>
  <conditionalFormatting sqref="G14">
    <cfRule type="cellIs" dxfId="841" priority="112" operator="equal">
      <formula>"-"</formula>
    </cfRule>
  </conditionalFormatting>
  <conditionalFormatting sqref="G10">
    <cfRule type="cellIs" dxfId="840" priority="111" operator="equal">
      <formula>"-"</formula>
    </cfRule>
  </conditionalFormatting>
  <conditionalFormatting sqref="G11">
    <cfRule type="cellIs" dxfId="839" priority="110" operator="equal">
      <formula>"-"</formula>
    </cfRule>
  </conditionalFormatting>
  <conditionalFormatting sqref="G11">
    <cfRule type="cellIs" dxfId="838" priority="108" stopIfTrue="1" operator="equal">
      <formula>"-"</formula>
    </cfRule>
    <cfRule type="containsText" dxfId="837" priority="109" stopIfTrue="1" operator="containsText" text="leer">
      <formula>NOT(ISERROR(SEARCH("leer",G11)))</formula>
    </cfRule>
  </conditionalFormatting>
  <conditionalFormatting sqref="G10">
    <cfRule type="cellIs" dxfId="836" priority="107" operator="equal">
      <formula>"-"</formula>
    </cfRule>
  </conditionalFormatting>
  <conditionalFormatting sqref="G10">
    <cfRule type="cellIs" dxfId="835" priority="106" operator="equal">
      <formula>"-"</formula>
    </cfRule>
  </conditionalFormatting>
  <conditionalFormatting sqref="G11">
    <cfRule type="cellIs" dxfId="834" priority="105" operator="equal">
      <formula>"-"</formula>
    </cfRule>
  </conditionalFormatting>
  <conditionalFormatting sqref="G11">
    <cfRule type="cellIs" dxfId="833" priority="103" stopIfTrue="1" operator="equal">
      <formula>"-"</formula>
    </cfRule>
    <cfRule type="containsText" dxfId="832" priority="104" stopIfTrue="1" operator="containsText" text="leer">
      <formula>NOT(ISERROR(SEARCH("leer",G11)))</formula>
    </cfRule>
  </conditionalFormatting>
  <conditionalFormatting sqref="G11">
    <cfRule type="cellIs" dxfId="831" priority="102" operator="equal">
      <formula>"-"</formula>
    </cfRule>
  </conditionalFormatting>
  <conditionalFormatting sqref="G11">
    <cfRule type="cellIs" dxfId="830" priority="100" stopIfTrue="1" operator="equal">
      <formula>"-"</formula>
    </cfRule>
    <cfRule type="containsText" dxfId="829" priority="101" stopIfTrue="1" operator="containsText" text="leer">
      <formula>NOT(ISERROR(SEARCH("leer",G11)))</formula>
    </cfRule>
  </conditionalFormatting>
  <conditionalFormatting sqref="H17">
    <cfRule type="cellIs" dxfId="828" priority="90" operator="equal">
      <formula>"-"</formula>
    </cfRule>
  </conditionalFormatting>
  <conditionalFormatting sqref="H17">
    <cfRule type="cellIs" dxfId="827" priority="88" stopIfTrue="1" operator="equal">
      <formula>"-"</formula>
    </cfRule>
    <cfRule type="containsText" dxfId="826" priority="89" stopIfTrue="1" operator="containsText" text="leer">
      <formula>NOT(ISERROR(SEARCH("leer",H17)))</formula>
    </cfRule>
  </conditionalFormatting>
  <conditionalFormatting sqref="I17">
    <cfRule type="cellIs" dxfId="825" priority="87" operator="equal">
      <formula>"-"</formula>
    </cfRule>
  </conditionalFormatting>
  <conditionalFormatting sqref="I17">
    <cfRule type="cellIs" dxfId="824" priority="85" stopIfTrue="1" operator="equal">
      <formula>"-"</formula>
    </cfRule>
    <cfRule type="containsText" dxfId="823" priority="86" stopIfTrue="1" operator="containsText" text="leer">
      <formula>NOT(ISERROR(SEARCH("leer",I17)))</formula>
    </cfRule>
  </conditionalFormatting>
  <conditionalFormatting sqref="I17">
    <cfRule type="cellIs" dxfId="822" priority="84" operator="equal">
      <formula>"-"</formula>
    </cfRule>
  </conditionalFormatting>
  <conditionalFormatting sqref="I17">
    <cfRule type="cellIs" dxfId="821" priority="82" stopIfTrue="1" operator="equal">
      <formula>"-"</formula>
    </cfRule>
    <cfRule type="containsText" dxfId="820" priority="83" stopIfTrue="1" operator="containsText" text="leer">
      <formula>NOT(ISERROR(SEARCH("leer",I17)))</formula>
    </cfRule>
  </conditionalFormatting>
  <conditionalFormatting sqref="H19:I21">
    <cfRule type="cellIs" dxfId="819" priority="81" operator="equal">
      <formula>"-"</formula>
    </cfRule>
  </conditionalFormatting>
  <conditionalFormatting sqref="H19:I20">
    <cfRule type="cellIs" dxfId="818" priority="79" stopIfTrue="1" operator="equal">
      <formula>"-"</formula>
    </cfRule>
    <cfRule type="containsText" dxfId="817" priority="80" stopIfTrue="1" operator="containsText" text="leer">
      <formula>NOT(ISERROR(SEARCH("leer",H19)))</formula>
    </cfRule>
  </conditionalFormatting>
  <conditionalFormatting sqref="H18">
    <cfRule type="cellIs" dxfId="816" priority="78" operator="equal">
      <formula>"-"</formula>
    </cfRule>
  </conditionalFormatting>
  <conditionalFormatting sqref="H18">
    <cfRule type="cellIs" dxfId="815" priority="76" stopIfTrue="1" operator="equal">
      <formula>"-"</formula>
    </cfRule>
    <cfRule type="containsText" dxfId="814" priority="77" stopIfTrue="1" operator="containsText" text="leer">
      <formula>NOT(ISERROR(SEARCH("leer",H18)))</formula>
    </cfRule>
  </conditionalFormatting>
  <conditionalFormatting sqref="I18">
    <cfRule type="cellIs" dxfId="813" priority="75" operator="equal">
      <formula>"-"</formula>
    </cfRule>
  </conditionalFormatting>
  <conditionalFormatting sqref="I18">
    <cfRule type="cellIs" dxfId="812" priority="73" stopIfTrue="1" operator="equal">
      <formula>"-"</formula>
    </cfRule>
    <cfRule type="containsText" dxfId="811" priority="74" stopIfTrue="1" operator="containsText" text="leer">
      <formula>NOT(ISERROR(SEARCH("leer",I18)))</formula>
    </cfRule>
  </conditionalFormatting>
  <conditionalFormatting sqref="I18">
    <cfRule type="cellIs" dxfId="810" priority="72" operator="equal">
      <formula>"-"</formula>
    </cfRule>
  </conditionalFormatting>
  <conditionalFormatting sqref="I18">
    <cfRule type="cellIs" dxfId="809" priority="70" stopIfTrue="1" operator="equal">
      <formula>"-"</formula>
    </cfRule>
    <cfRule type="containsText" dxfId="808" priority="71" stopIfTrue="1" operator="containsText" text="leer">
      <formula>NOT(ISERROR(SEARCH("leer",I18)))</formula>
    </cfRule>
  </conditionalFormatting>
  <conditionalFormatting sqref="H16">
    <cfRule type="cellIs" dxfId="807" priority="69" operator="equal">
      <formula>"-"</formula>
    </cfRule>
  </conditionalFormatting>
  <conditionalFormatting sqref="H16">
    <cfRule type="cellIs" dxfId="806" priority="67" stopIfTrue="1" operator="equal">
      <formula>"-"</formula>
    </cfRule>
    <cfRule type="containsText" dxfId="805" priority="68" stopIfTrue="1" operator="containsText" text="leer">
      <formula>NOT(ISERROR(SEARCH("leer",H16)))</formula>
    </cfRule>
  </conditionalFormatting>
  <conditionalFormatting sqref="I16">
    <cfRule type="cellIs" dxfId="804" priority="66" operator="equal">
      <formula>"-"</formula>
    </cfRule>
  </conditionalFormatting>
  <conditionalFormatting sqref="I16">
    <cfRule type="cellIs" dxfId="803" priority="64" stopIfTrue="1" operator="equal">
      <formula>"-"</formula>
    </cfRule>
    <cfRule type="containsText" dxfId="802" priority="65" stopIfTrue="1" operator="containsText" text="leer">
      <formula>NOT(ISERROR(SEARCH("leer",I16)))</formula>
    </cfRule>
  </conditionalFormatting>
  <conditionalFormatting sqref="I16">
    <cfRule type="cellIs" dxfId="801" priority="63" operator="equal">
      <formula>"-"</formula>
    </cfRule>
  </conditionalFormatting>
  <conditionalFormatting sqref="I16">
    <cfRule type="cellIs" dxfId="800" priority="61" stopIfTrue="1" operator="equal">
      <formula>"-"</formula>
    </cfRule>
    <cfRule type="containsText" dxfId="799" priority="62" stopIfTrue="1" operator="containsText" text="leer">
      <formula>NOT(ISERROR(SEARCH("leer",I16)))</formula>
    </cfRule>
  </conditionalFormatting>
  <conditionalFormatting sqref="F6">
    <cfRule type="cellIs" dxfId="798" priority="30" operator="equal">
      <formula>"-"</formula>
    </cfRule>
  </conditionalFormatting>
  <conditionalFormatting sqref="F6">
    <cfRule type="cellIs" dxfId="797" priority="28" stopIfTrue="1" operator="equal">
      <formula>"-"</formula>
    </cfRule>
    <cfRule type="containsText" dxfId="796" priority="29" stopIfTrue="1" operator="containsText" text="leer">
      <formula>NOT(ISERROR(SEARCH("leer",F6)))</formula>
    </cfRule>
  </conditionalFormatting>
  <conditionalFormatting sqref="F7">
    <cfRule type="cellIs" dxfId="795" priority="27" operator="equal">
      <formula>"-"</formula>
    </cfRule>
  </conditionalFormatting>
  <conditionalFormatting sqref="F7">
    <cfRule type="cellIs" dxfId="794" priority="25" stopIfTrue="1" operator="equal">
      <formula>"-"</formula>
    </cfRule>
    <cfRule type="containsText" dxfId="793" priority="26" stopIfTrue="1" operator="containsText" text="leer">
      <formula>NOT(ISERROR(SEARCH("leer",F7)))</formula>
    </cfRule>
  </conditionalFormatting>
  <conditionalFormatting sqref="F7">
    <cfRule type="cellIs" dxfId="792" priority="24" operator="equal">
      <formula>"-"</formula>
    </cfRule>
  </conditionalFormatting>
  <conditionalFormatting sqref="F7">
    <cfRule type="cellIs" dxfId="791" priority="22" stopIfTrue="1" operator="equal">
      <formula>"-"</formula>
    </cfRule>
    <cfRule type="containsText" dxfId="790" priority="23" stopIfTrue="1" operator="containsText" text="leer">
      <formula>NOT(ISERROR(SEARCH("leer",F7)))</formula>
    </cfRule>
  </conditionalFormatting>
  <conditionalFormatting sqref="H6:J7">
    <cfRule type="cellIs" dxfId="789" priority="21" operator="equal">
      <formula>"-"</formula>
    </cfRule>
  </conditionalFormatting>
  <conditionalFormatting sqref="H6:I7">
    <cfRule type="cellIs" dxfId="788" priority="19" stopIfTrue="1" operator="equal">
      <formula>"-"</formula>
    </cfRule>
    <cfRule type="containsText" dxfId="787" priority="20" stopIfTrue="1" operator="containsText" text="leer">
      <formula>NOT(ISERROR(SEARCH("leer",H6)))</formula>
    </cfRule>
  </conditionalFormatting>
  <conditionalFormatting sqref="G6">
    <cfRule type="cellIs" dxfId="786" priority="18" operator="equal">
      <formula>"-"</formula>
    </cfRule>
  </conditionalFormatting>
  <conditionalFormatting sqref="G6">
    <cfRule type="cellIs" dxfId="785" priority="16" stopIfTrue="1" operator="equal">
      <formula>"-"</formula>
    </cfRule>
    <cfRule type="containsText" dxfId="784" priority="17" stopIfTrue="1" operator="containsText" text="leer">
      <formula>NOT(ISERROR(SEARCH("leer",G6)))</formula>
    </cfRule>
  </conditionalFormatting>
  <conditionalFormatting sqref="G7">
    <cfRule type="cellIs" dxfId="783" priority="15" operator="equal">
      <formula>"-"</formula>
    </cfRule>
  </conditionalFormatting>
  <conditionalFormatting sqref="G7">
    <cfRule type="cellIs" dxfId="782" priority="13" stopIfTrue="1" operator="equal">
      <formula>"-"</formula>
    </cfRule>
    <cfRule type="containsText" dxfId="781" priority="14" stopIfTrue="1" operator="containsText" text="leer">
      <formula>NOT(ISERROR(SEARCH("leer",G7)))</formula>
    </cfRule>
  </conditionalFormatting>
  <conditionalFormatting sqref="G7">
    <cfRule type="cellIs" dxfId="780" priority="12" operator="equal">
      <formula>"-"</formula>
    </cfRule>
  </conditionalFormatting>
  <conditionalFormatting sqref="G7">
    <cfRule type="cellIs" dxfId="779" priority="10" stopIfTrue="1" operator="equal">
      <formula>"-"</formula>
    </cfRule>
    <cfRule type="containsText" dxfId="778" priority="11" stopIfTrue="1" operator="containsText" text="leer">
      <formula>NOT(ISERROR(SEARCH("leer",G7)))</formula>
    </cfRule>
  </conditionalFormatting>
  <conditionalFormatting sqref="E6">
    <cfRule type="cellIs" dxfId="777" priority="9" operator="equal">
      <formula>"-"</formula>
    </cfRule>
  </conditionalFormatting>
  <conditionalFormatting sqref="E6">
    <cfRule type="cellIs" dxfId="776" priority="7" stopIfTrue="1" operator="equal">
      <formula>"-"</formula>
    </cfRule>
    <cfRule type="containsText" dxfId="775" priority="8" stopIfTrue="1" operator="containsText" text="leer">
      <formula>NOT(ISERROR(SEARCH("leer",E6)))</formula>
    </cfRule>
  </conditionalFormatting>
  <conditionalFormatting sqref="E7">
    <cfRule type="cellIs" dxfId="774" priority="6" operator="equal">
      <formula>"-"</formula>
    </cfRule>
  </conditionalFormatting>
  <conditionalFormatting sqref="E7">
    <cfRule type="cellIs" dxfId="773" priority="4" stopIfTrue="1" operator="equal">
      <formula>"-"</formula>
    </cfRule>
    <cfRule type="containsText" dxfId="772" priority="5" stopIfTrue="1" operator="containsText" text="leer">
      <formula>NOT(ISERROR(SEARCH("leer",E7)))</formula>
    </cfRule>
  </conditionalFormatting>
  <conditionalFormatting sqref="E7">
    <cfRule type="cellIs" dxfId="771" priority="3" operator="equal">
      <formula>"-"</formula>
    </cfRule>
  </conditionalFormatting>
  <conditionalFormatting sqref="E7">
    <cfRule type="cellIs" dxfId="770" priority="1" stopIfTrue="1" operator="equal">
      <formula>"-"</formula>
    </cfRule>
    <cfRule type="containsText" dxfId="769" priority="2" stopIfTrue="1" operator="containsText" text="leer">
      <formula>NOT(ISERROR(SEARCH("leer",E7)))</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28"/>
  <sheetViews>
    <sheetView showRuler="0" zoomScaleNormal="100" workbookViewId="0"/>
  </sheetViews>
  <sheetFormatPr baseColWidth="10" defaultColWidth="11.42578125" defaultRowHeight="12.75"/>
  <cols>
    <col min="1" max="1" width="52.85546875" style="5" customWidth="1"/>
    <col min="2" max="2" width="3" style="5" bestFit="1" customWidth="1"/>
    <col min="3" max="3" width="8.85546875" style="8" bestFit="1" customWidth="1"/>
    <col min="4" max="8" width="12.28515625" style="20" customWidth="1"/>
    <col min="9" max="10" width="11.42578125" style="8" customWidth="1"/>
    <col min="11" max="16384" width="11.42578125" style="5"/>
  </cols>
  <sheetData>
    <row r="1" spans="1:14">
      <c r="A1" s="90" t="s">
        <v>1766</v>
      </c>
      <c r="C1" s="5"/>
      <c r="I1" s="5"/>
      <c r="J1" s="5"/>
    </row>
    <row r="2" spans="1:14">
      <c r="A2" s="90"/>
      <c r="C2" s="5"/>
      <c r="I2" s="5"/>
      <c r="J2" s="5"/>
    </row>
    <row r="3" spans="1:14">
      <c r="A3" s="4" t="s">
        <v>1767</v>
      </c>
      <c r="B3" s="27"/>
      <c r="C3" s="67" t="s">
        <v>1768</v>
      </c>
      <c r="D3" s="27" t="s">
        <v>1769</v>
      </c>
      <c r="E3" s="22">
        <v>2010</v>
      </c>
      <c r="F3" s="22">
        <v>2011</v>
      </c>
      <c r="G3" s="22">
        <v>2012</v>
      </c>
      <c r="H3" s="22">
        <v>2013</v>
      </c>
      <c r="I3" s="22">
        <v>2014</v>
      </c>
      <c r="J3" s="4">
        <v>2015</v>
      </c>
      <c r="K3" s="352">
        <v>2016</v>
      </c>
      <c r="L3" s="27"/>
      <c r="M3" s="27"/>
      <c r="N3" s="27"/>
    </row>
    <row r="4" spans="1:14">
      <c r="A4" s="4"/>
      <c r="B4" s="27"/>
      <c r="C4" s="67"/>
      <c r="D4" s="134"/>
      <c r="E4" s="22"/>
      <c r="F4" s="67"/>
      <c r="G4" s="134"/>
      <c r="H4" s="134"/>
      <c r="I4" s="134"/>
      <c r="J4" s="134"/>
      <c r="K4" s="354"/>
      <c r="L4" s="27"/>
      <c r="M4" s="27"/>
      <c r="N4" s="27"/>
    </row>
    <row r="5" spans="1:14">
      <c r="A5" s="4" t="s">
        <v>1770</v>
      </c>
      <c r="B5" s="27"/>
      <c r="C5" s="67"/>
      <c r="D5" s="134"/>
      <c r="E5" s="67"/>
      <c r="F5" s="67"/>
      <c r="G5" s="134"/>
      <c r="H5" s="134"/>
      <c r="I5" s="134"/>
      <c r="J5" s="134"/>
      <c r="K5" s="354"/>
      <c r="L5" s="27"/>
      <c r="M5" s="27"/>
      <c r="N5" s="27"/>
    </row>
    <row r="6" spans="1:14">
      <c r="A6" s="27" t="s">
        <v>1771</v>
      </c>
      <c r="B6" s="27" t="s">
        <v>1772</v>
      </c>
      <c r="C6" s="67" t="s">
        <v>1773</v>
      </c>
      <c r="D6" s="134" t="s">
        <v>1774</v>
      </c>
      <c r="E6" s="133">
        <f>2043.35175301386+6.56713941595773</f>
        <v>2049.9188924298178</v>
      </c>
      <c r="F6" s="133">
        <f>1989.82240318215+4.429035003793</f>
        <v>1994.251438185943</v>
      </c>
      <c r="G6" s="133">
        <v>1992.5804188307759</v>
      </c>
      <c r="H6" s="133">
        <v>1866.6615235279473</v>
      </c>
      <c r="I6" s="133">
        <v>1778.9272891792994</v>
      </c>
      <c r="J6" s="162">
        <v>1836.9172596897106</v>
      </c>
      <c r="K6" s="388">
        <v>1828.6075223799689</v>
      </c>
      <c r="L6" s="27"/>
      <c r="M6" s="27"/>
      <c r="N6" s="27"/>
    </row>
    <row r="7" spans="1:14">
      <c r="A7" s="27" t="s">
        <v>1775</v>
      </c>
      <c r="B7" s="27" t="s">
        <v>1776</v>
      </c>
      <c r="C7" s="67" t="s">
        <v>1777</v>
      </c>
      <c r="D7" s="134" t="s">
        <v>1778</v>
      </c>
      <c r="E7" s="133">
        <f>415.389125639544+5.87390779458727</f>
        <v>421.26303343413127</v>
      </c>
      <c r="F7" s="133">
        <f>405.655724862299+4.64397241587423</f>
        <v>410.2996972781732</v>
      </c>
      <c r="G7" s="133">
        <v>419.8899418668878</v>
      </c>
      <c r="H7" s="133">
        <v>367.50565341705214</v>
      </c>
      <c r="I7" s="133">
        <v>271.62611286755765</v>
      </c>
      <c r="J7" s="385">
        <v>398.12541437514068</v>
      </c>
      <c r="K7" s="388">
        <v>405.29957808288373</v>
      </c>
      <c r="L7" s="27"/>
      <c r="M7" s="27"/>
      <c r="N7" s="27"/>
    </row>
    <row r="8" spans="1:14">
      <c r="A8" s="27" t="s">
        <v>1779</v>
      </c>
      <c r="B8" s="27" t="s">
        <v>1780</v>
      </c>
      <c r="C8" s="67" t="s">
        <v>1781</v>
      </c>
      <c r="D8" s="134" t="s">
        <v>1782</v>
      </c>
      <c r="E8" s="133">
        <f>355.274617146284+0.720485148135056</f>
        <v>355.9951022944191</v>
      </c>
      <c r="F8" s="133">
        <f>337.98657780295+0.401150228989816</f>
        <v>338.38772803193984</v>
      </c>
      <c r="G8" s="133">
        <v>330.12725063843516</v>
      </c>
      <c r="H8" s="133">
        <v>301.89848634655527</v>
      </c>
      <c r="I8" s="133">
        <v>259.12415307828644</v>
      </c>
      <c r="J8" s="162">
        <v>427.44439191721011</v>
      </c>
      <c r="K8" s="388">
        <v>369.98220828925298</v>
      </c>
      <c r="L8" s="27"/>
      <c r="M8" s="27"/>
      <c r="N8" s="27"/>
    </row>
    <row r="9" spans="1:14">
      <c r="A9" s="27" t="s">
        <v>1783</v>
      </c>
      <c r="B9" s="27" t="s">
        <v>1784</v>
      </c>
      <c r="C9" s="67" t="s">
        <v>1785</v>
      </c>
      <c r="D9" s="134" t="s">
        <v>1786</v>
      </c>
      <c r="E9" s="133">
        <f>88.0489763279073+0.611316937575547</f>
        <v>88.660293265482849</v>
      </c>
      <c r="F9" s="133">
        <f>81.3234700871278+0.528391323914281</f>
        <v>81.85186141104208</v>
      </c>
      <c r="G9" s="133">
        <v>78.476720019186743</v>
      </c>
      <c r="H9" s="133">
        <v>83.428255580440606</v>
      </c>
      <c r="I9" s="133">
        <v>62.635064295777731</v>
      </c>
      <c r="J9" s="162">
        <v>69.162272717505914</v>
      </c>
      <c r="K9" s="388">
        <v>67.59036985320202</v>
      </c>
      <c r="L9" s="27"/>
      <c r="M9" s="27"/>
      <c r="N9" s="27"/>
    </row>
    <row r="10" spans="1:14">
      <c r="A10" s="27"/>
      <c r="B10" s="27"/>
      <c r="C10" s="67"/>
      <c r="D10" s="10"/>
      <c r="E10" s="87"/>
      <c r="F10" s="129"/>
      <c r="G10" s="10"/>
      <c r="H10" s="129"/>
      <c r="I10" s="129"/>
      <c r="J10" s="252"/>
      <c r="K10" s="388"/>
      <c r="L10" s="27"/>
      <c r="M10" s="27"/>
      <c r="N10" s="27"/>
    </row>
    <row r="11" spans="1:14">
      <c r="A11" s="4" t="s">
        <v>1787</v>
      </c>
      <c r="B11" s="27"/>
      <c r="C11" s="67"/>
      <c r="D11" s="134"/>
      <c r="E11" s="87"/>
      <c r="F11" s="67"/>
      <c r="G11" s="134"/>
      <c r="H11" s="67"/>
      <c r="I11" s="67"/>
      <c r="J11" s="162"/>
      <c r="K11" s="388"/>
      <c r="L11" s="27"/>
      <c r="M11" s="27"/>
      <c r="N11" s="27"/>
    </row>
    <row r="12" spans="1:14">
      <c r="A12" s="27" t="s">
        <v>1788</v>
      </c>
      <c r="B12" s="27" t="s">
        <v>1789</v>
      </c>
      <c r="C12" s="67" t="s">
        <v>1790</v>
      </c>
      <c r="D12" s="134" t="s">
        <v>1791</v>
      </c>
      <c r="E12" s="133">
        <v>56.656749999999995</v>
      </c>
      <c r="F12" s="133">
        <v>56.216750000000005</v>
      </c>
      <c r="G12" s="67">
        <v>108</v>
      </c>
      <c r="H12" s="133">
        <v>106.6825</v>
      </c>
      <c r="I12" s="133">
        <v>53.605249999999998</v>
      </c>
      <c r="J12" s="162">
        <v>52.248352500000003</v>
      </c>
      <c r="K12" s="388">
        <v>51.7</v>
      </c>
      <c r="L12" s="27"/>
      <c r="M12" s="27"/>
      <c r="N12" s="27"/>
    </row>
    <row r="13" spans="1:14">
      <c r="A13" s="27"/>
      <c r="B13" s="27"/>
      <c r="C13" s="67"/>
      <c r="D13" s="134"/>
      <c r="E13" s="134"/>
      <c r="F13" s="134"/>
      <c r="G13" s="134"/>
      <c r="H13" s="134"/>
      <c r="I13" s="67"/>
      <c r="J13" s="67"/>
      <c r="K13" s="27"/>
      <c r="L13" s="27"/>
      <c r="M13" s="27"/>
      <c r="N13" s="27"/>
    </row>
    <row r="14" spans="1:14">
      <c r="A14" s="27"/>
      <c r="B14" s="27"/>
      <c r="C14" s="67"/>
      <c r="D14" s="134"/>
      <c r="E14" s="134"/>
      <c r="F14" s="134"/>
      <c r="G14" s="134"/>
      <c r="H14" s="134"/>
      <c r="I14" s="67"/>
      <c r="J14" s="67"/>
      <c r="K14" s="27"/>
      <c r="L14" s="27"/>
      <c r="M14" s="27"/>
      <c r="N14" s="27"/>
    </row>
    <row r="15" spans="1:14">
      <c r="A15" s="27" t="s">
        <v>1792</v>
      </c>
      <c r="B15" s="27"/>
      <c r="C15" s="67"/>
      <c r="D15" s="134"/>
      <c r="E15" s="134"/>
      <c r="F15" s="134"/>
      <c r="G15" s="134"/>
      <c r="H15" s="134"/>
      <c r="I15" s="67"/>
      <c r="J15" s="67"/>
      <c r="K15" s="27"/>
      <c r="L15" s="27"/>
      <c r="M15" s="27"/>
      <c r="N15" s="27"/>
    </row>
    <row r="16" spans="1:14">
      <c r="A16" s="27" t="s">
        <v>1793</v>
      </c>
    </row>
    <row r="23" spans="5:14">
      <c r="E23" s="22"/>
      <c r="F23" s="22"/>
      <c r="G23" s="67"/>
      <c r="H23" s="133"/>
      <c r="I23" s="133"/>
      <c r="J23" s="133"/>
      <c r="K23" s="133"/>
      <c r="L23" s="87"/>
      <c r="M23" s="87"/>
      <c r="N23" s="133"/>
    </row>
    <row r="24" spans="5:14">
      <c r="E24" s="22"/>
      <c r="F24" s="67"/>
      <c r="G24" s="67"/>
      <c r="H24" s="133"/>
      <c r="I24" s="133"/>
      <c r="J24" s="133"/>
      <c r="K24" s="133"/>
      <c r="L24" s="129"/>
      <c r="M24" s="67"/>
      <c r="N24" s="133"/>
    </row>
    <row r="25" spans="5:14">
      <c r="E25" s="22"/>
      <c r="F25" s="134"/>
      <c r="G25" s="134"/>
      <c r="H25" s="133"/>
      <c r="I25" s="133"/>
      <c r="J25" s="133"/>
      <c r="K25" s="133"/>
      <c r="L25" s="10"/>
      <c r="M25" s="134"/>
      <c r="N25" s="67"/>
    </row>
    <row r="26" spans="5:14">
      <c r="E26" s="22"/>
      <c r="F26" s="134"/>
      <c r="G26" s="134"/>
      <c r="H26" s="133"/>
      <c r="I26" s="133"/>
      <c r="J26" s="133"/>
      <c r="K26" s="133"/>
      <c r="L26" s="129"/>
      <c r="M26" s="67"/>
      <c r="N26" s="133"/>
    </row>
    <row r="27" spans="5:14">
      <c r="E27" s="22"/>
      <c r="F27" s="134"/>
      <c r="G27" s="134"/>
      <c r="H27" s="133"/>
      <c r="I27" s="133"/>
      <c r="J27" s="133"/>
      <c r="K27" s="133"/>
      <c r="L27" s="129"/>
      <c r="M27" s="67"/>
      <c r="N27" s="133"/>
    </row>
    <row r="28" spans="5:14">
      <c r="E28" s="4"/>
      <c r="F28" s="134"/>
      <c r="G28" s="134"/>
      <c r="H28" s="162"/>
      <c r="I28" s="340"/>
      <c r="J28" s="162"/>
      <c r="K28" s="162"/>
      <c r="L28" s="252"/>
      <c r="M28" s="162"/>
      <c r="N28" s="162"/>
    </row>
  </sheetData>
  <conditionalFormatting sqref="L28:M28">
    <cfRule type="cellIs" dxfId="768" priority="156" operator="equal">
      <formula>"-"</formula>
    </cfRule>
  </conditionalFormatting>
  <conditionalFormatting sqref="H27:K27">
    <cfRule type="cellIs" dxfId="767" priority="150" stopIfTrue="1" operator="equal">
      <formula>"-"</formula>
    </cfRule>
    <cfRule type="containsText" dxfId="766" priority="151" stopIfTrue="1" operator="containsText" text="leer">
      <formula>NOT(ISERROR(SEARCH("leer",H27)))</formula>
    </cfRule>
  </conditionalFormatting>
  <conditionalFormatting sqref="H27:K28">
    <cfRule type="cellIs" dxfId="765" priority="155" operator="equal">
      <formula>"-"</formula>
    </cfRule>
  </conditionalFormatting>
  <conditionalFormatting sqref="H27:K27">
    <cfRule type="cellIs" dxfId="764" priority="153" stopIfTrue="1" operator="equal">
      <formula>"-"</formula>
    </cfRule>
    <cfRule type="containsText" dxfId="763" priority="154" stopIfTrue="1" operator="containsText" text="leer">
      <formula>NOT(ISERROR(SEARCH("leer",H27)))</formula>
    </cfRule>
  </conditionalFormatting>
  <conditionalFormatting sqref="H27:K28">
    <cfRule type="cellIs" dxfId="762" priority="152" operator="equal">
      <formula>"-"</formula>
    </cfRule>
  </conditionalFormatting>
  <conditionalFormatting sqref="N27:N28">
    <cfRule type="cellIs" dxfId="761" priority="149" operator="equal">
      <formula>"-"</formula>
    </cfRule>
  </conditionalFormatting>
  <conditionalFormatting sqref="N27">
    <cfRule type="cellIs" dxfId="760" priority="147" stopIfTrue="1" operator="equal">
      <formula>"-"</formula>
    </cfRule>
    <cfRule type="containsText" dxfId="759" priority="148" stopIfTrue="1" operator="containsText" text="leer">
      <formula>NOT(ISERROR(SEARCH("leer",N27)))</formula>
    </cfRule>
  </conditionalFormatting>
  <conditionalFormatting sqref="N27:N28">
    <cfRule type="cellIs" dxfId="758" priority="146" operator="equal">
      <formula>"-"</formula>
    </cfRule>
  </conditionalFormatting>
  <conditionalFormatting sqref="N27">
    <cfRule type="cellIs" dxfId="757" priority="144" stopIfTrue="1" operator="equal">
      <formula>"-"</formula>
    </cfRule>
    <cfRule type="containsText" dxfId="756" priority="145" stopIfTrue="1" operator="containsText" text="leer">
      <formula>NOT(ISERROR(SEARCH("leer",N27)))</formula>
    </cfRule>
  </conditionalFormatting>
  <conditionalFormatting sqref="H26:K26">
    <cfRule type="cellIs" dxfId="755" priority="142" stopIfTrue="1" operator="equal">
      <formula>"-"</formula>
    </cfRule>
    <cfRule type="containsText" dxfId="754" priority="143" stopIfTrue="1" operator="containsText" text="leer">
      <formula>NOT(ISERROR(SEARCH("leer",H26)))</formula>
    </cfRule>
  </conditionalFormatting>
  <conditionalFormatting sqref="H26:K26">
    <cfRule type="cellIs" dxfId="753" priority="141" stopIfTrue="1" operator="equal">
      <formula>"-"</formula>
    </cfRule>
  </conditionalFormatting>
  <conditionalFormatting sqref="H26:K26">
    <cfRule type="cellIs" dxfId="752" priority="139" stopIfTrue="1" operator="equal">
      <formula>"-"</formula>
    </cfRule>
    <cfRule type="containsText" dxfId="751" priority="140" stopIfTrue="1" operator="containsText" text="leer">
      <formula>NOT(ISERROR(SEARCH("leer",H26)))</formula>
    </cfRule>
  </conditionalFormatting>
  <conditionalFormatting sqref="H26:K26">
    <cfRule type="cellIs" dxfId="750" priority="138" stopIfTrue="1" operator="equal">
      <formula>"-"</formula>
    </cfRule>
  </conditionalFormatting>
  <conditionalFormatting sqref="N26">
    <cfRule type="cellIs" dxfId="749" priority="136" stopIfTrue="1" operator="equal">
      <formula>"-"</formula>
    </cfRule>
    <cfRule type="containsText" dxfId="748" priority="137" stopIfTrue="1" operator="containsText" text="leer">
      <formula>NOT(ISERROR(SEARCH("leer",N26)))</formula>
    </cfRule>
  </conditionalFormatting>
  <conditionalFormatting sqref="N26">
    <cfRule type="cellIs" dxfId="747" priority="135" stopIfTrue="1" operator="equal">
      <formula>"-"</formula>
    </cfRule>
  </conditionalFormatting>
  <conditionalFormatting sqref="N26">
    <cfRule type="cellIs" dxfId="746" priority="133" stopIfTrue="1" operator="equal">
      <formula>"-"</formula>
    </cfRule>
    <cfRule type="containsText" dxfId="745" priority="134" stopIfTrue="1" operator="containsText" text="leer">
      <formula>NOT(ISERROR(SEARCH("leer",N26)))</formula>
    </cfRule>
  </conditionalFormatting>
  <conditionalFormatting sqref="N26">
    <cfRule type="cellIs" dxfId="744" priority="132" stopIfTrue="1" operator="equal">
      <formula>"-"</formula>
    </cfRule>
  </conditionalFormatting>
  <conditionalFormatting sqref="H26:K26">
    <cfRule type="cellIs" dxfId="743" priority="130" stopIfTrue="1" operator="equal">
      <formula>"-"</formula>
    </cfRule>
    <cfRule type="containsText" dxfId="742" priority="131" stopIfTrue="1" operator="containsText" text="leer">
      <formula>NOT(ISERROR(SEARCH("leer",H26)))</formula>
    </cfRule>
  </conditionalFormatting>
  <conditionalFormatting sqref="H26:K26">
    <cfRule type="cellIs" dxfId="741" priority="129" stopIfTrue="1" operator="equal">
      <formula>"-"</formula>
    </cfRule>
  </conditionalFormatting>
  <conditionalFormatting sqref="H26:K26">
    <cfRule type="cellIs" dxfId="740" priority="127" stopIfTrue="1" operator="equal">
      <formula>"-"</formula>
    </cfRule>
    <cfRule type="containsText" dxfId="739" priority="128" stopIfTrue="1" operator="containsText" text="leer">
      <formula>NOT(ISERROR(SEARCH("leer",H26)))</formula>
    </cfRule>
  </conditionalFormatting>
  <conditionalFormatting sqref="H26:K26">
    <cfRule type="cellIs" dxfId="738" priority="126" stopIfTrue="1" operator="equal">
      <formula>"-"</formula>
    </cfRule>
  </conditionalFormatting>
  <conditionalFormatting sqref="N26">
    <cfRule type="cellIs" dxfId="737" priority="124" stopIfTrue="1" operator="equal">
      <formula>"-"</formula>
    </cfRule>
    <cfRule type="containsText" dxfId="736" priority="125" stopIfTrue="1" operator="containsText" text="leer">
      <formula>NOT(ISERROR(SEARCH("leer",N26)))</formula>
    </cfRule>
  </conditionalFormatting>
  <conditionalFormatting sqref="N26">
    <cfRule type="cellIs" dxfId="735" priority="123" stopIfTrue="1" operator="equal">
      <formula>"-"</formula>
    </cfRule>
  </conditionalFormatting>
  <conditionalFormatting sqref="N26">
    <cfRule type="cellIs" dxfId="734" priority="121" stopIfTrue="1" operator="equal">
      <formula>"-"</formula>
    </cfRule>
    <cfRule type="containsText" dxfId="733" priority="122" stopIfTrue="1" operator="containsText" text="leer">
      <formula>NOT(ISERROR(SEARCH("leer",N26)))</formula>
    </cfRule>
  </conditionalFormatting>
  <conditionalFormatting sqref="N26">
    <cfRule type="cellIs" dxfId="732" priority="120" stopIfTrue="1" operator="equal">
      <formula>"-"</formula>
    </cfRule>
  </conditionalFormatting>
  <conditionalFormatting sqref="L28:M28 H26:K28 N26:N28">
    <cfRule type="cellIs" dxfId="731" priority="119" operator="equal">
      <formula>"-"</formula>
    </cfRule>
  </conditionalFormatting>
  <conditionalFormatting sqref="H26:K27 N26:N27">
    <cfRule type="cellIs" dxfId="730" priority="117" stopIfTrue="1" operator="equal">
      <formula>"-"</formula>
    </cfRule>
    <cfRule type="containsText" dxfId="729" priority="118" stopIfTrue="1" operator="containsText" text="leer">
      <formula>NOT(ISERROR(SEARCH("leer",H26)))</formula>
    </cfRule>
  </conditionalFormatting>
  <conditionalFormatting sqref="H27:K28">
    <cfRule type="cellIs" dxfId="728" priority="116" operator="equal">
      <formula>"-"</formula>
    </cfRule>
  </conditionalFormatting>
  <conditionalFormatting sqref="H27:K27">
    <cfRule type="cellIs" dxfId="727" priority="114" stopIfTrue="1" operator="equal">
      <formula>"-"</formula>
    </cfRule>
    <cfRule type="containsText" dxfId="726" priority="115" stopIfTrue="1" operator="containsText" text="leer">
      <formula>NOT(ISERROR(SEARCH("leer",H27)))</formula>
    </cfRule>
  </conditionalFormatting>
  <conditionalFormatting sqref="N25 H25:K25">
    <cfRule type="cellIs" dxfId="725" priority="113" operator="equal">
      <formula>"-"</formula>
    </cfRule>
  </conditionalFormatting>
  <conditionalFormatting sqref="N25 H25:K25">
    <cfRule type="cellIs" dxfId="724" priority="111" stopIfTrue="1" operator="equal">
      <formula>"-"</formula>
    </cfRule>
    <cfRule type="containsText" dxfId="723" priority="112" stopIfTrue="1" operator="containsText" text="leer">
      <formula>NOT(ISERROR(SEARCH("leer",H25)))</formula>
    </cfRule>
  </conditionalFormatting>
  <conditionalFormatting sqref="N24 H24:K24">
    <cfRule type="cellIs" dxfId="722" priority="110" operator="equal">
      <formula>"-"</formula>
    </cfRule>
  </conditionalFormatting>
  <conditionalFormatting sqref="N24 H24:K24">
    <cfRule type="cellIs" dxfId="721" priority="108" stopIfTrue="1" operator="equal">
      <formula>"-"</formula>
    </cfRule>
    <cfRule type="containsText" dxfId="720" priority="109" stopIfTrue="1" operator="containsText" text="leer">
      <formula>NOT(ISERROR(SEARCH("leer",H24)))</formula>
    </cfRule>
  </conditionalFormatting>
  <conditionalFormatting sqref="N23 H23 J23:K23">
    <cfRule type="cellIs" dxfId="719" priority="107" operator="equal">
      <formula>"-"</formula>
    </cfRule>
  </conditionalFormatting>
  <conditionalFormatting sqref="N23 H23 J23:K23">
    <cfRule type="cellIs" dxfId="718" priority="105" stopIfTrue="1" operator="equal">
      <formula>"-"</formula>
    </cfRule>
    <cfRule type="containsText" dxfId="717" priority="106" stopIfTrue="1" operator="containsText" text="leer">
      <formula>NOT(ISERROR(SEARCH("leer",H23)))</formula>
    </cfRule>
  </conditionalFormatting>
  <conditionalFormatting sqref="J10:J11">
    <cfRule type="cellIs" dxfId="716" priority="52" operator="equal">
      <formula>"-"</formula>
    </cfRule>
  </conditionalFormatting>
  <conditionalFormatting sqref="I6:I9">
    <cfRule type="cellIs" dxfId="715" priority="46" stopIfTrue="1" operator="equal">
      <formula>"-"</formula>
    </cfRule>
    <cfRule type="containsText" dxfId="714" priority="47" stopIfTrue="1" operator="containsText" text="leer">
      <formula>NOT(ISERROR(SEARCH("leer",I6)))</formula>
    </cfRule>
  </conditionalFormatting>
  <conditionalFormatting sqref="I6:J9">
    <cfRule type="cellIs" dxfId="713" priority="51" operator="equal">
      <formula>"-"</formula>
    </cfRule>
  </conditionalFormatting>
  <conditionalFormatting sqref="I6:I9">
    <cfRule type="cellIs" dxfId="712" priority="49" stopIfTrue="1" operator="equal">
      <formula>"-"</formula>
    </cfRule>
    <cfRule type="containsText" dxfId="711" priority="50" stopIfTrue="1" operator="containsText" text="leer">
      <formula>NOT(ISERROR(SEARCH("leer",I6)))</formula>
    </cfRule>
  </conditionalFormatting>
  <conditionalFormatting sqref="I6:J9">
    <cfRule type="cellIs" dxfId="710" priority="48" operator="equal">
      <formula>"-"</formula>
    </cfRule>
  </conditionalFormatting>
  <conditionalFormatting sqref="I12:J12">
    <cfRule type="cellIs" dxfId="709" priority="45" operator="equal">
      <formula>"-"</formula>
    </cfRule>
  </conditionalFormatting>
  <conditionalFormatting sqref="I12">
    <cfRule type="cellIs" dxfId="708" priority="43" stopIfTrue="1" operator="equal">
      <formula>"-"</formula>
    </cfRule>
    <cfRule type="containsText" dxfId="707" priority="44" stopIfTrue="1" operator="containsText" text="leer">
      <formula>NOT(ISERROR(SEARCH("leer",I12)))</formula>
    </cfRule>
  </conditionalFormatting>
  <conditionalFormatting sqref="I12:J12">
    <cfRule type="cellIs" dxfId="706" priority="42" operator="equal">
      <formula>"-"</formula>
    </cfRule>
  </conditionalFormatting>
  <conditionalFormatting sqref="I12">
    <cfRule type="cellIs" dxfId="705" priority="40" stopIfTrue="1" operator="equal">
      <formula>"-"</formula>
    </cfRule>
    <cfRule type="containsText" dxfId="704" priority="41" stopIfTrue="1" operator="containsText" text="leer">
      <formula>NOT(ISERROR(SEARCH("leer",I12)))</formula>
    </cfRule>
  </conditionalFormatting>
  <conditionalFormatting sqref="H6:H9">
    <cfRule type="cellIs" dxfId="703" priority="38" stopIfTrue="1" operator="equal">
      <formula>"-"</formula>
    </cfRule>
    <cfRule type="containsText" dxfId="702" priority="39" stopIfTrue="1" operator="containsText" text="leer">
      <formula>NOT(ISERROR(SEARCH("leer",H6)))</formula>
    </cfRule>
  </conditionalFormatting>
  <conditionalFormatting sqref="H6:H9">
    <cfRule type="cellIs" dxfId="701" priority="37" stopIfTrue="1" operator="equal">
      <formula>"-"</formula>
    </cfRule>
  </conditionalFormatting>
  <conditionalFormatting sqref="H6:H9">
    <cfRule type="cellIs" dxfId="700" priority="35" stopIfTrue="1" operator="equal">
      <formula>"-"</formula>
    </cfRule>
    <cfRule type="containsText" dxfId="699" priority="36" stopIfTrue="1" operator="containsText" text="leer">
      <formula>NOT(ISERROR(SEARCH("leer",H6)))</formula>
    </cfRule>
  </conditionalFormatting>
  <conditionalFormatting sqref="H6:H9">
    <cfRule type="cellIs" dxfId="698" priority="34" stopIfTrue="1" operator="equal">
      <formula>"-"</formula>
    </cfRule>
  </conditionalFormatting>
  <conditionalFormatting sqref="H12">
    <cfRule type="cellIs" dxfId="697" priority="32" stopIfTrue="1" operator="equal">
      <formula>"-"</formula>
    </cfRule>
    <cfRule type="containsText" dxfId="696" priority="33" stopIfTrue="1" operator="containsText" text="leer">
      <formula>NOT(ISERROR(SEARCH("leer",H12)))</formula>
    </cfRule>
  </conditionalFormatting>
  <conditionalFormatting sqref="H12">
    <cfRule type="cellIs" dxfId="695" priority="31" stopIfTrue="1" operator="equal">
      <formula>"-"</formula>
    </cfRule>
  </conditionalFormatting>
  <conditionalFormatting sqref="H12">
    <cfRule type="cellIs" dxfId="694" priority="29" stopIfTrue="1" operator="equal">
      <formula>"-"</formula>
    </cfRule>
    <cfRule type="containsText" dxfId="693" priority="30" stopIfTrue="1" operator="containsText" text="leer">
      <formula>NOT(ISERROR(SEARCH("leer",H12)))</formula>
    </cfRule>
  </conditionalFormatting>
  <conditionalFormatting sqref="H12">
    <cfRule type="cellIs" dxfId="692" priority="28" stopIfTrue="1" operator="equal">
      <formula>"-"</formula>
    </cfRule>
  </conditionalFormatting>
  <conditionalFormatting sqref="H6:H9">
    <cfRule type="cellIs" dxfId="691" priority="26" stopIfTrue="1" operator="equal">
      <formula>"-"</formula>
    </cfRule>
    <cfRule type="containsText" dxfId="690" priority="27" stopIfTrue="1" operator="containsText" text="leer">
      <formula>NOT(ISERROR(SEARCH("leer",H6)))</formula>
    </cfRule>
  </conditionalFormatting>
  <conditionalFormatting sqref="H6:H9">
    <cfRule type="cellIs" dxfId="689" priority="25" stopIfTrue="1" operator="equal">
      <formula>"-"</formula>
    </cfRule>
  </conditionalFormatting>
  <conditionalFormatting sqref="H6:H9">
    <cfRule type="cellIs" dxfId="688" priority="23" stopIfTrue="1" operator="equal">
      <formula>"-"</formula>
    </cfRule>
    <cfRule type="containsText" dxfId="687" priority="24" stopIfTrue="1" operator="containsText" text="leer">
      <formula>NOT(ISERROR(SEARCH("leer",H6)))</formula>
    </cfRule>
  </conditionalFormatting>
  <conditionalFormatting sqref="H6:H9">
    <cfRule type="cellIs" dxfId="686" priority="22" stopIfTrue="1" operator="equal">
      <formula>"-"</formula>
    </cfRule>
  </conditionalFormatting>
  <conditionalFormatting sqref="H12">
    <cfRule type="cellIs" dxfId="685" priority="20" stopIfTrue="1" operator="equal">
      <formula>"-"</formula>
    </cfRule>
    <cfRule type="containsText" dxfId="684" priority="21" stopIfTrue="1" operator="containsText" text="leer">
      <formula>NOT(ISERROR(SEARCH("leer",H12)))</formula>
    </cfRule>
  </conditionalFormatting>
  <conditionalFormatting sqref="H12">
    <cfRule type="cellIs" dxfId="683" priority="19" stopIfTrue="1" operator="equal">
      <formula>"-"</formula>
    </cfRule>
  </conditionalFormatting>
  <conditionalFormatting sqref="H12">
    <cfRule type="cellIs" dxfId="682" priority="17" stopIfTrue="1" operator="equal">
      <formula>"-"</formula>
    </cfRule>
    <cfRule type="containsText" dxfId="681" priority="18" stopIfTrue="1" operator="containsText" text="leer">
      <formula>NOT(ISERROR(SEARCH("leer",H12)))</formula>
    </cfRule>
  </conditionalFormatting>
  <conditionalFormatting sqref="H12">
    <cfRule type="cellIs" dxfId="680" priority="16" stopIfTrue="1" operator="equal">
      <formula>"-"</formula>
    </cfRule>
  </conditionalFormatting>
  <conditionalFormatting sqref="J10:J11 H6:J9 H12:J12">
    <cfRule type="cellIs" dxfId="679" priority="15" operator="equal">
      <formula>"-"</formula>
    </cfRule>
  </conditionalFormatting>
  <conditionalFormatting sqref="H6:I9 H12:I12">
    <cfRule type="cellIs" dxfId="678" priority="13" stopIfTrue="1" operator="equal">
      <formula>"-"</formula>
    </cfRule>
    <cfRule type="containsText" dxfId="677" priority="14" stopIfTrue="1" operator="containsText" text="leer">
      <formula>NOT(ISERROR(SEARCH("leer",H6)))</formula>
    </cfRule>
  </conditionalFormatting>
  <conditionalFormatting sqref="I6:J9">
    <cfRule type="cellIs" dxfId="676" priority="12" operator="equal">
      <formula>"-"</formula>
    </cfRule>
  </conditionalFormatting>
  <conditionalFormatting sqref="I6:I9">
    <cfRule type="cellIs" dxfId="675" priority="10" stopIfTrue="1" operator="equal">
      <formula>"-"</formula>
    </cfRule>
    <cfRule type="containsText" dxfId="674" priority="11" stopIfTrue="1" operator="containsText" text="leer">
      <formula>NOT(ISERROR(SEARCH("leer",I6)))</formula>
    </cfRule>
  </conditionalFormatting>
  <conditionalFormatting sqref="G12 G6:G9">
    <cfRule type="cellIs" dxfId="673" priority="9" operator="equal">
      <formula>"-"</formula>
    </cfRule>
  </conditionalFormatting>
  <conditionalFormatting sqref="G12 G6:G9">
    <cfRule type="cellIs" dxfId="672" priority="7" stopIfTrue="1" operator="equal">
      <formula>"-"</formula>
    </cfRule>
    <cfRule type="containsText" dxfId="671" priority="8" stopIfTrue="1" operator="containsText" text="leer">
      <formula>NOT(ISERROR(SEARCH("leer",G6)))</formula>
    </cfRule>
  </conditionalFormatting>
  <conditionalFormatting sqref="F12 F6:F9">
    <cfRule type="cellIs" dxfId="670" priority="6" operator="equal">
      <formula>"-"</formula>
    </cfRule>
  </conditionalFormatting>
  <conditionalFormatting sqref="F12 F6:F9">
    <cfRule type="cellIs" dxfId="669" priority="4" stopIfTrue="1" operator="equal">
      <formula>"-"</formula>
    </cfRule>
    <cfRule type="containsText" dxfId="668" priority="5" stopIfTrue="1" operator="containsText" text="leer">
      <formula>NOT(ISERROR(SEARCH("leer",F6)))</formula>
    </cfRule>
  </conditionalFormatting>
  <conditionalFormatting sqref="E12 E6 E8:E9">
    <cfRule type="cellIs" dxfId="667" priority="3" operator="equal">
      <formula>"-"</formula>
    </cfRule>
  </conditionalFormatting>
  <conditionalFormatting sqref="E12 E6 E8:E9">
    <cfRule type="cellIs" dxfId="666" priority="1" stopIfTrue="1" operator="equal">
      <formula>"-"</formula>
    </cfRule>
    <cfRule type="containsText" dxfId="665" priority="2" stopIfTrue="1" operator="containsText" text="leer">
      <formula>NOT(ISERROR(SEARCH("leer",E6)))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4"/>
  <sheetViews>
    <sheetView showRuler="0" zoomScaleNormal="100" workbookViewId="0"/>
  </sheetViews>
  <sheetFormatPr baseColWidth="10" defaultColWidth="11.42578125" defaultRowHeight="12.75"/>
  <cols>
    <col min="1" max="1" width="34.28515625" style="5" customWidth="1"/>
    <col min="2" max="2" width="12.85546875" style="5" customWidth="1"/>
    <col min="3" max="3" width="11.42578125" style="5"/>
    <col min="4" max="5" width="12.28515625" style="8" customWidth="1"/>
    <col min="6" max="8" width="11.42578125" style="8" customWidth="1"/>
    <col min="9" max="10" width="11.42578125" style="5" customWidth="1"/>
    <col min="11" max="16384" width="11.42578125" style="5"/>
  </cols>
  <sheetData>
    <row r="1" spans="1:12">
      <c r="A1" s="90" t="s">
        <v>1794</v>
      </c>
      <c r="D1" s="5"/>
      <c r="E1" s="5"/>
      <c r="F1" s="5"/>
      <c r="G1" s="5"/>
      <c r="H1" s="5"/>
    </row>
    <row r="2" spans="1:12">
      <c r="A2" s="290"/>
      <c r="D2" s="5"/>
      <c r="E2" s="5"/>
      <c r="F2" s="5"/>
      <c r="G2" s="5"/>
      <c r="H2" s="5"/>
    </row>
    <row r="3" spans="1:12">
      <c r="A3" s="125" t="s">
        <v>1795</v>
      </c>
      <c r="B3" s="4"/>
      <c r="C3" s="5" t="s">
        <v>1796</v>
      </c>
      <c r="D3" s="5" t="s">
        <v>1797</v>
      </c>
      <c r="E3" s="22">
        <v>2010</v>
      </c>
      <c r="F3" s="22">
        <v>2011</v>
      </c>
      <c r="G3" s="22">
        <v>2012</v>
      </c>
      <c r="H3" s="22">
        <v>2013</v>
      </c>
      <c r="I3" s="4">
        <v>2014</v>
      </c>
      <c r="J3" s="4">
        <v>2015</v>
      </c>
      <c r="K3" s="352" t="s">
        <v>2176</v>
      </c>
    </row>
    <row r="4" spans="1:12">
      <c r="A4" s="12"/>
      <c r="C4" s="8"/>
      <c r="I4" s="8"/>
      <c r="J4" s="8"/>
      <c r="K4" s="351"/>
    </row>
    <row r="5" spans="1:12">
      <c r="A5" s="201" t="s">
        <v>1798</v>
      </c>
      <c r="B5" s="27" t="s">
        <v>1799</v>
      </c>
      <c r="C5" s="27"/>
      <c r="D5" s="67" t="s">
        <v>1800</v>
      </c>
      <c r="E5" s="18"/>
      <c r="F5" s="18">
        <v>52154</v>
      </c>
      <c r="G5" s="18">
        <v>50306</v>
      </c>
      <c r="H5" s="18">
        <v>48250</v>
      </c>
      <c r="I5" s="19">
        <v>45029</v>
      </c>
      <c r="J5" s="196">
        <v>47173</v>
      </c>
      <c r="K5" s="462">
        <v>13040</v>
      </c>
    </row>
    <row r="6" spans="1:12">
      <c r="A6" s="201" t="s">
        <v>1801</v>
      </c>
      <c r="B6" s="27" t="s">
        <v>1802</v>
      </c>
      <c r="C6" s="27"/>
      <c r="D6" s="67" t="s">
        <v>1803</v>
      </c>
      <c r="E6" s="18"/>
      <c r="F6" s="18">
        <v>342</v>
      </c>
      <c r="G6" s="18">
        <v>339</v>
      </c>
      <c r="H6" s="18">
        <v>340</v>
      </c>
      <c r="I6" s="19">
        <v>492</v>
      </c>
      <c r="J6" s="196">
        <v>2246</v>
      </c>
      <c r="K6" s="462">
        <v>312</v>
      </c>
    </row>
    <row r="7" spans="1:12">
      <c r="A7" s="5" t="s">
        <v>1804</v>
      </c>
      <c r="B7" s="5" t="s">
        <v>1805</v>
      </c>
      <c r="D7" s="67" t="s">
        <v>1806</v>
      </c>
      <c r="E7" s="18">
        <v>3082.31781</v>
      </c>
      <c r="F7" s="18">
        <v>3282.8308080000002</v>
      </c>
      <c r="G7" s="19">
        <v>3366.2399120199998</v>
      </c>
      <c r="H7" s="19">
        <v>3379.8509565500003</v>
      </c>
      <c r="I7" s="19">
        <v>3399.09152606</v>
      </c>
      <c r="J7" s="196">
        <v>4752</v>
      </c>
      <c r="K7" s="462">
        <v>2680</v>
      </c>
      <c r="L7" s="29"/>
    </row>
    <row r="8" spans="1:12">
      <c r="A8" s="294"/>
      <c r="B8" s="292"/>
      <c r="C8" s="292"/>
      <c r="I8" s="292"/>
      <c r="J8" s="292"/>
      <c r="L8" s="29"/>
    </row>
    <row r="9" spans="1:12">
      <c r="A9" s="473" t="s">
        <v>1807</v>
      </c>
      <c r="B9" s="473"/>
      <c r="C9" s="473"/>
      <c r="D9" s="473"/>
      <c r="E9" s="473"/>
      <c r="F9" s="473"/>
      <c r="G9" s="473"/>
      <c r="H9" s="473"/>
      <c r="I9" s="473"/>
      <c r="J9" s="473"/>
      <c r="K9" s="473"/>
      <c r="L9" s="29"/>
    </row>
    <row r="10" spans="1:12">
      <c r="A10" s="20"/>
      <c r="C10" s="8"/>
      <c r="D10" s="22"/>
      <c r="E10" s="22"/>
      <c r="F10" s="22"/>
      <c r="G10" s="22"/>
      <c r="H10" s="22"/>
      <c r="I10" s="8"/>
      <c r="J10" s="8"/>
      <c r="L10" s="29"/>
    </row>
    <row r="11" spans="1:12">
      <c r="A11" s="12"/>
      <c r="C11" s="8"/>
      <c r="I11" s="8"/>
      <c r="J11" s="8"/>
      <c r="L11" s="29"/>
    </row>
    <row r="12" spans="1:12">
      <c r="A12" s="486"/>
      <c r="B12" s="486"/>
      <c r="C12" s="8"/>
      <c r="I12" s="8"/>
      <c r="J12" s="8"/>
      <c r="L12" s="29"/>
    </row>
    <row r="13" spans="1:12">
      <c r="A13" s="12"/>
      <c r="C13" s="8"/>
      <c r="I13" s="8"/>
      <c r="J13" s="8"/>
    </row>
    <row r="14" spans="1:12">
      <c r="A14" s="12"/>
      <c r="C14" s="8"/>
      <c r="I14" s="8"/>
      <c r="J14" s="8"/>
    </row>
    <row r="15" spans="1:12">
      <c r="A15" s="12"/>
      <c r="C15" s="8"/>
      <c r="F15" s="22"/>
      <c r="H15" s="18"/>
      <c r="I15" s="18"/>
      <c r="J15" s="18"/>
    </row>
    <row r="16" spans="1:12">
      <c r="A16" s="12"/>
      <c r="C16" s="8"/>
      <c r="F16" s="22"/>
      <c r="H16" s="18"/>
      <c r="I16" s="18"/>
      <c r="J16" s="18"/>
    </row>
    <row r="17" spans="1:10">
      <c r="A17" s="12"/>
      <c r="C17" s="8"/>
      <c r="F17" s="22"/>
      <c r="H17" s="18"/>
      <c r="I17" s="18"/>
      <c r="J17" s="19"/>
    </row>
    <row r="18" spans="1:10">
      <c r="A18" s="12"/>
      <c r="C18" s="8"/>
      <c r="F18" s="22"/>
      <c r="H18" s="18"/>
      <c r="I18" s="18"/>
      <c r="J18" s="19"/>
    </row>
    <row r="19" spans="1:10">
      <c r="A19" s="12"/>
      <c r="C19" s="8"/>
      <c r="F19" s="4"/>
      <c r="H19" s="19"/>
      <c r="I19" s="19"/>
      <c r="J19" s="19"/>
    </row>
    <row r="20" spans="1:10">
      <c r="A20" s="12"/>
      <c r="C20" s="8"/>
      <c r="F20" s="4"/>
      <c r="H20" s="67"/>
      <c r="I20" s="67"/>
      <c r="J20" s="67"/>
    </row>
    <row r="21" spans="1:10">
      <c r="A21" s="12"/>
      <c r="C21" s="8"/>
      <c r="I21" s="8"/>
      <c r="J21" s="8"/>
    </row>
    <row r="22" spans="1:10">
      <c r="A22" s="12"/>
      <c r="C22" s="8"/>
      <c r="I22" s="8"/>
      <c r="J22" s="8"/>
    </row>
    <row r="23" spans="1:10">
      <c r="A23" s="12"/>
      <c r="C23" s="8"/>
      <c r="I23" s="8"/>
      <c r="J23" s="8"/>
    </row>
    <row r="24" spans="1:10">
      <c r="A24" s="12"/>
      <c r="C24" s="8"/>
      <c r="I24" s="8"/>
      <c r="J24" s="8"/>
    </row>
    <row r="25" spans="1:10">
      <c r="A25" s="12"/>
      <c r="C25" s="8"/>
      <c r="I25" s="8"/>
      <c r="J25" s="8"/>
    </row>
    <row r="26" spans="1:10">
      <c r="A26" s="12"/>
      <c r="C26" s="8"/>
      <c r="I26" s="8"/>
      <c r="J26" s="8"/>
    </row>
    <row r="27" spans="1:10">
      <c r="A27" s="12"/>
      <c r="C27" s="8"/>
    </row>
    <row r="28" spans="1:10">
      <c r="A28" s="12"/>
      <c r="C28" s="8"/>
    </row>
    <row r="29" spans="1:10">
      <c r="A29" s="12"/>
      <c r="C29" s="8"/>
    </row>
    <row r="30" spans="1:10">
      <c r="A30" s="12"/>
      <c r="C30" s="8"/>
    </row>
    <row r="31" spans="1:10">
      <c r="A31" s="12"/>
      <c r="C31" s="8"/>
    </row>
    <row r="32" spans="1:10">
      <c r="A32" s="12"/>
      <c r="C32" s="8"/>
      <c r="I32" s="8"/>
      <c r="J32" s="8"/>
    </row>
    <row r="33" spans="1:10">
      <c r="A33" s="12"/>
      <c r="C33" s="8"/>
      <c r="I33" s="8"/>
      <c r="J33" s="8"/>
    </row>
    <row r="34" spans="1:10">
      <c r="A34" s="12"/>
      <c r="C34" s="8"/>
      <c r="I34" s="8"/>
      <c r="J34" s="8"/>
    </row>
    <row r="35" spans="1:10">
      <c r="A35" s="12"/>
      <c r="C35" s="8"/>
      <c r="I35" s="8"/>
      <c r="J35" s="8"/>
    </row>
    <row r="36" spans="1:10">
      <c r="A36" s="12"/>
      <c r="C36" s="8"/>
      <c r="I36" s="8"/>
      <c r="J36" s="8"/>
    </row>
    <row r="37" spans="1:10">
      <c r="A37" s="12"/>
      <c r="C37" s="8"/>
      <c r="I37" s="8"/>
      <c r="J37" s="8"/>
    </row>
    <row r="38" spans="1:10">
      <c r="A38" s="12"/>
      <c r="C38" s="8"/>
      <c r="I38" s="8"/>
      <c r="J38" s="8"/>
    </row>
    <row r="39" spans="1:10">
      <c r="A39" s="12"/>
      <c r="C39" s="8"/>
      <c r="I39" s="8"/>
      <c r="J39" s="8"/>
    </row>
    <row r="40" spans="1:10">
      <c r="A40" s="12"/>
      <c r="C40" s="8"/>
      <c r="I40" s="8"/>
      <c r="J40" s="8"/>
    </row>
    <row r="41" spans="1:10">
      <c r="A41" s="12"/>
      <c r="C41" s="8"/>
      <c r="I41" s="8"/>
      <c r="J41" s="8"/>
    </row>
    <row r="42" spans="1:10">
      <c r="A42" s="12"/>
      <c r="C42" s="8"/>
      <c r="I42" s="8"/>
      <c r="J42" s="8"/>
    </row>
    <row r="43" spans="1:10">
      <c r="A43" s="12"/>
      <c r="C43" s="8"/>
      <c r="I43" s="8"/>
      <c r="J43" s="8"/>
    </row>
    <row r="44" spans="1:10">
      <c r="A44" s="12"/>
      <c r="C44" s="8"/>
      <c r="I44" s="8"/>
      <c r="J44" s="8"/>
    </row>
    <row r="45" spans="1:10">
      <c r="A45" s="12"/>
      <c r="C45" s="8"/>
      <c r="I45" s="8"/>
      <c r="J45" s="8"/>
    </row>
    <row r="46" spans="1:10">
      <c r="A46" s="12"/>
      <c r="C46" s="8"/>
      <c r="I46" s="8"/>
      <c r="J46" s="8"/>
    </row>
    <row r="47" spans="1:10">
      <c r="A47" s="12"/>
      <c r="C47" s="8"/>
      <c r="I47" s="8"/>
      <c r="J47" s="8"/>
    </row>
    <row r="48" spans="1:10">
      <c r="A48" s="12"/>
      <c r="C48" s="8"/>
      <c r="I48" s="8"/>
      <c r="J48" s="8"/>
    </row>
    <row r="49" spans="1:10">
      <c r="A49" s="12"/>
      <c r="C49" s="8"/>
      <c r="I49" s="8"/>
      <c r="J49" s="8"/>
    </row>
    <row r="50" spans="1:10">
      <c r="A50" s="12"/>
      <c r="C50" s="8"/>
      <c r="I50" s="8"/>
      <c r="J50" s="8"/>
    </row>
    <row r="51" spans="1:10">
      <c r="A51" s="12"/>
      <c r="C51" s="8"/>
      <c r="I51" s="8"/>
      <c r="J51" s="8"/>
    </row>
    <row r="52" spans="1:10">
      <c r="A52" s="12"/>
      <c r="C52" s="8"/>
      <c r="I52" s="8"/>
      <c r="J52" s="8"/>
    </row>
    <row r="53" spans="1:10">
      <c r="A53" s="12"/>
      <c r="C53" s="8"/>
      <c r="I53" s="8"/>
      <c r="J53" s="8"/>
    </row>
    <row r="54" spans="1:10">
      <c r="A54" s="12"/>
      <c r="C54" s="8"/>
      <c r="I54" s="8"/>
      <c r="J54" s="8"/>
    </row>
    <row r="55" spans="1:10">
      <c r="A55" s="12"/>
      <c r="C55" s="8"/>
      <c r="I55" s="8"/>
      <c r="J55" s="8"/>
    </row>
    <row r="56" spans="1:10">
      <c r="A56" s="12"/>
      <c r="C56" s="8"/>
      <c r="I56" s="8"/>
      <c r="J56" s="8"/>
    </row>
    <row r="57" spans="1:10">
      <c r="A57" s="12"/>
      <c r="C57" s="8"/>
      <c r="I57" s="8"/>
      <c r="J57" s="8"/>
    </row>
    <row r="58" spans="1:10">
      <c r="A58" s="12"/>
      <c r="C58" s="8"/>
      <c r="I58" s="8"/>
      <c r="J58" s="8"/>
    </row>
    <row r="59" spans="1:10">
      <c r="A59" s="12"/>
      <c r="C59" s="8"/>
      <c r="I59" s="8"/>
      <c r="J59" s="8"/>
    </row>
    <row r="60" spans="1:10">
      <c r="A60" s="12"/>
      <c r="C60" s="8"/>
      <c r="I60" s="8"/>
      <c r="J60" s="8"/>
    </row>
    <row r="61" spans="1:10">
      <c r="A61" s="12"/>
      <c r="C61" s="8"/>
      <c r="I61" s="8"/>
      <c r="J61" s="8"/>
    </row>
    <row r="62" spans="1:10">
      <c r="A62" s="12"/>
      <c r="C62" s="8"/>
      <c r="I62" s="8"/>
      <c r="J62" s="8"/>
    </row>
    <row r="63" spans="1:10">
      <c r="A63" s="12"/>
      <c r="C63" s="8"/>
      <c r="I63" s="8"/>
      <c r="J63" s="8"/>
    </row>
    <row r="64" spans="1:10">
      <c r="A64" s="12"/>
      <c r="C64" s="8"/>
      <c r="I64" s="8"/>
      <c r="J64" s="8"/>
    </row>
    <row r="65" spans="1:10">
      <c r="A65" s="12"/>
      <c r="C65" s="8"/>
      <c r="I65" s="8"/>
      <c r="J65" s="8"/>
    </row>
    <row r="66" spans="1:10">
      <c r="A66" s="12"/>
      <c r="C66" s="8"/>
      <c r="I66" s="8"/>
      <c r="J66" s="8"/>
    </row>
    <row r="67" spans="1:10">
      <c r="A67" s="12"/>
      <c r="C67" s="8"/>
      <c r="I67" s="8"/>
      <c r="J67" s="8"/>
    </row>
    <row r="68" spans="1:10">
      <c r="A68" s="12"/>
      <c r="C68" s="8"/>
      <c r="I68" s="8"/>
      <c r="J68" s="8"/>
    </row>
    <row r="69" spans="1:10">
      <c r="A69" s="12"/>
      <c r="C69" s="8"/>
      <c r="I69" s="8"/>
      <c r="J69" s="8"/>
    </row>
    <row r="70" spans="1:10">
      <c r="A70" s="12"/>
      <c r="C70" s="8"/>
      <c r="I70" s="8"/>
      <c r="J70" s="8"/>
    </row>
    <row r="71" spans="1:10">
      <c r="A71" s="12"/>
      <c r="C71" s="8"/>
      <c r="I71" s="8"/>
      <c r="J71" s="8"/>
    </row>
    <row r="72" spans="1:10">
      <c r="A72" s="12"/>
      <c r="C72" s="8"/>
      <c r="I72" s="8"/>
      <c r="J72" s="8"/>
    </row>
    <row r="73" spans="1:10">
      <c r="A73" s="12"/>
      <c r="C73" s="8"/>
      <c r="I73" s="8"/>
      <c r="J73" s="8"/>
    </row>
    <row r="74" spans="1:10">
      <c r="A74" s="12"/>
      <c r="C74" s="8"/>
      <c r="I74" s="8"/>
      <c r="J74" s="8"/>
    </row>
    <row r="75" spans="1:10">
      <c r="A75" s="12"/>
      <c r="C75" s="8"/>
      <c r="I75" s="8"/>
      <c r="J75" s="8"/>
    </row>
    <row r="76" spans="1:10">
      <c r="A76" s="12"/>
      <c r="C76" s="8"/>
      <c r="I76" s="8"/>
      <c r="J76" s="8"/>
    </row>
    <row r="77" spans="1:10">
      <c r="A77" s="12"/>
      <c r="C77" s="8"/>
      <c r="I77" s="8"/>
      <c r="J77" s="8"/>
    </row>
    <row r="78" spans="1:10">
      <c r="A78" s="12"/>
      <c r="C78" s="8"/>
      <c r="I78" s="8"/>
      <c r="J78" s="8"/>
    </row>
    <row r="79" spans="1:10">
      <c r="A79" s="12"/>
      <c r="C79" s="8"/>
      <c r="I79" s="8"/>
      <c r="J79" s="8"/>
    </row>
    <row r="80" spans="1:10">
      <c r="A80" s="12"/>
      <c r="C80" s="8"/>
      <c r="I80" s="8"/>
      <c r="J80" s="8"/>
    </row>
    <row r="81" spans="1:10">
      <c r="A81" s="12"/>
      <c r="C81" s="8"/>
      <c r="I81" s="8"/>
      <c r="J81" s="8"/>
    </row>
    <row r="82" spans="1:10">
      <c r="A82" s="12"/>
      <c r="C82" s="8"/>
      <c r="I82" s="8"/>
      <c r="J82" s="8"/>
    </row>
    <row r="83" spans="1:10">
      <c r="A83" s="12"/>
      <c r="C83" s="8"/>
      <c r="I83" s="8"/>
      <c r="J83" s="8"/>
    </row>
    <row r="84" spans="1:10">
      <c r="A84" s="12"/>
      <c r="C84" s="8"/>
      <c r="I84" s="8"/>
      <c r="J84" s="8"/>
    </row>
    <row r="85" spans="1:10">
      <c r="A85" s="12"/>
      <c r="C85" s="8"/>
      <c r="I85" s="8"/>
      <c r="J85" s="8"/>
    </row>
    <row r="86" spans="1:10">
      <c r="A86" s="12"/>
      <c r="C86" s="8"/>
      <c r="I86" s="8"/>
      <c r="J86" s="8"/>
    </row>
    <row r="87" spans="1:10">
      <c r="A87" s="12"/>
      <c r="C87" s="8"/>
      <c r="I87" s="8"/>
      <c r="J87" s="8"/>
    </row>
    <row r="88" spans="1:10">
      <c r="A88" s="12"/>
      <c r="C88" s="8"/>
      <c r="I88" s="8"/>
      <c r="J88" s="8"/>
    </row>
    <row r="89" spans="1:10">
      <c r="A89" s="12"/>
      <c r="C89" s="8"/>
      <c r="I89" s="8"/>
      <c r="J89" s="8"/>
    </row>
    <row r="90" spans="1:10">
      <c r="A90" s="12"/>
      <c r="C90" s="8"/>
      <c r="I90" s="8"/>
      <c r="J90" s="8"/>
    </row>
    <row r="91" spans="1:10">
      <c r="A91" s="12"/>
      <c r="C91" s="8"/>
      <c r="I91" s="8"/>
      <c r="J91" s="8"/>
    </row>
    <row r="92" spans="1:10">
      <c r="A92" s="12"/>
      <c r="C92" s="8"/>
      <c r="I92" s="8"/>
      <c r="J92" s="8"/>
    </row>
    <row r="93" spans="1:10">
      <c r="A93" s="12"/>
      <c r="C93" s="8"/>
      <c r="I93" s="8"/>
      <c r="J93" s="8"/>
    </row>
    <row r="94" spans="1:10">
      <c r="A94" s="12"/>
      <c r="C94" s="8"/>
      <c r="I94" s="8"/>
      <c r="J94" s="8"/>
    </row>
    <row r="95" spans="1:10">
      <c r="A95" s="12"/>
      <c r="C95" s="8"/>
      <c r="I95" s="8"/>
      <c r="J95" s="8"/>
    </row>
    <row r="96" spans="1:10">
      <c r="A96" s="12"/>
      <c r="C96" s="8"/>
      <c r="I96" s="8"/>
      <c r="J96" s="8"/>
    </row>
    <row r="97" spans="1:10">
      <c r="A97" s="12"/>
      <c r="C97" s="8"/>
      <c r="I97" s="8"/>
      <c r="J97" s="8"/>
    </row>
    <row r="98" spans="1:10">
      <c r="A98" s="12"/>
      <c r="C98" s="8"/>
      <c r="I98" s="8"/>
      <c r="J98" s="8"/>
    </row>
    <row r="99" spans="1:10">
      <c r="A99" s="12"/>
      <c r="C99" s="8"/>
      <c r="I99" s="8"/>
      <c r="J99" s="8"/>
    </row>
    <row r="100" spans="1:10">
      <c r="A100" s="12"/>
      <c r="C100" s="8"/>
      <c r="I100" s="8"/>
      <c r="J100" s="8"/>
    </row>
    <row r="101" spans="1:10">
      <c r="A101" s="12"/>
      <c r="C101" s="8"/>
      <c r="I101" s="8"/>
      <c r="J101" s="8"/>
    </row>
    <row r="102" spans="1:10">
      <c r="A102" s="12"/>
      <c r="C102" s="8"/>
      <c r="I102" s="8"/>
      <c r="J102" s="8"/>
    </row>
    <row r="103" spans="1:10">
      <c r="A103" s="12"/>
      <c r="C103" s="8"/>
      <c r="I103" s="8"/>
      <c r="J103" s="8"/>
    </row>
    <row r="104" spans="1:10">
      <c r="A104" s="12"/>
      <c r="C104" s="8"/>
      <c r="I104" s="8"/>
      <c r="J104" s="8"/>
    </row>
    <row r="105" spans="1:10">
      <c r="A105" s="12"/>
      <c r="C105" s="8"/>
      <c r="I105" s="8"/>
      <c r="J105" s="8"/>
    </row>
    <row r="106" spans="1:10">
      <c r="A106" s="12"/>
      <c r="C106" s="8"/>
      <c r="I106" s="8"/>
      <c r="J106" s="8"/>
    </row>
    <row r="107" spans="1:10">
      <c r="A107" s="12"/>
      <c r="C107" s="8"/>
      <c r="I107" s="8"/>
      <c r="J107" s="8"/>
    </row>
    <row r="108" spans="1:10">
      <c r="A108" s="12"/>
      <c r="C108" s="8"/>
      <c r="I108" s="8"/>
      <c r="J108" s="8"/>
    </row>
    <row r="109" spans="1:10">
      <c r="A109" s="12"/>
      <c r="C109" s="8"/>
      <c r="I109" s="8"/>
      <c r="J109" s="8"/>
    </row>
    <row r="110" spans="1:10">
      <c r="A110" s="12"/>
      <c r="C110" s="8"/>
      <c r="I110" s="8"/>
      <c r="J110" s="8"/>
    </row>
    <row r="111" spans="1:10">
      <c r="A111" s="12"/>
      <c r="C111" s="8"/>
      <c r="I111" s="8"/>
      <c r="J111" s="8"/>
    </row>
    <row r="112" spans="1:10">
      <c r="A112" s="12"/>
      <c r="C112" s="8"/>
      <c r="I112" s="8"/>
      <c r="J112" s="8"/>
    </row>
    <row r="113" spans="1:10">
      <c r="A113" s="12"/>
      <c r="C113" s="8"/>
      <c r="I113" s="8"/>
      <c r="J113" s="8"/>
    </row>
    <row r="114" spans="1:10">
      <c r="A114" s="12"/>
      <c r="C114" s="8"/>
      <c r="I114" s="8"/>
      <c r="J114" s="8"/>
    </row>
    <row r="115" spans="1:10">
      <c r="A115" s="12"/>
      <c r="C115" s="8"/>
      <c r="I115" s="8"/>
      <c r="J115" s="8"/>
    </row>
    <row r="116" spans="1:10">
      <c r="A116" s="12"/>
      <c r="C116" s="8"/>
      <c r="I116" s="8"/>
      <c r="J116" s="8"/>
    </row>
    <row r="117" spans="1:10">
      <c r="A117" s="12"/>
      <c r="C117" s="8"/>
      <c r="I117" s="8"/>
      <c r="J117" s="8"/>
    </row>
    <row r="118" spans="1:10">
      <c r="A118" s="12"/>
      <c r="C118" s="8"/>
      <c r="I118" s="8"/>
      <c r="J118" s="8"/>
    </row>
    <row r="119" spans="1:10">
      <c r="A119" s="12"/>
      <c r="C119" s="8"/>
      <c r="I119" s="8"/>
      <c r="J119" s="8"/>
    </row>
    <row r="120" spans="1:10">
      <c r="A120" s="12"/>
      <c r="C120" s="8"/>
      <c r="I120" s="8"/>
      <c r="J120" s="8"/>
    </row>
    <row r="121" spans="1:10">
      <c r="A121" s="12"/>
      <c r="C121" s="8"/>
      <c r="I121" s="8"/>
      <c r="J121" s="8"/>
    </row>
    <row r="122" spans="1:10">
      <c r="A122" s="12"/>
      <c r="C122" s="8"/>
      <c r="I122" s="8"/>
      <c r="J122" s="8"/>
    </row>
    <row r="123" spans="1:10">
      <c r="A123" s="12"/>
      <c r="C123" s="8"/>
      <c r="I123" s="8"/>
      <c r="J123" s="8"/>
    </row>
    <row r="124" spans="1:10">
      <c r="A124" s="12"/>
      <c r="C124" s="8"/>
      <c r="I124" s="8"/>
      <c r="J124" s="8"/>
    </row>
    <row r="125" spans="1:10">
      <c r="A125" s="12"/>
      <c r="C125" s="8"/>
      <c r="I125" s="8"/>
      <c r="J125" s="8"/>
    </row>
    <row r="126" spans="1:10">
      <c r="A126" s="12"/>
      <c r="C126" s="8"/>
      <c r="I126" s="8"/>
      <c r="J126" s="8"/>
    </row>
    <row r="127" spans="1:10">
      <c r="A127" s="12"/>
      <c r="C127" s="8"/>
      <c r="I127" s="8"/>
      <c r="J127" s="8"/>
    </row>
    <row r="128" spans="1:10">
      <c r="A128" s="12"/>
      <c r="C128" s="8"/>
      <c r="I128" s="8"/>
      <c r="J128" s="8"/>
    </row>
    <row r="129" spans="1:10">
      <c r="A129" s="12"/>
      <c r="C129" s="8"/>
      <c r="I129" s="8"/>
      <c r="J129" s="8"/>
    </row>
    <row r="130" spans="1:10">
      <c r="A130" s="12"/>
      <c r="C130" s="8"/>
      <c r="I130" s="8"/>
      <c r="J130" s="8"/>
    </row>
    <row r="131" spans="1:10">
      <c r="A131" s="12"/>
      <c r="C131" s="8"/>
      <c r="I131" s="8"/>
      <c r="J131" s="8"/>
    </row>
    <row r="132" spans="1:10">
      <c r="A132" s="12"/>
      <c r="C132" s="8"/>
      <c r="I132" s="8"/>
      <c r="J132" s="8"/>
    </row>
    <row r="133" spans="1:10">
      <c r="A133" s="12"/>
      <c r="C133" s="8"/>
      <c r="I133" s="8"/>
      <c r="J133" s="8"/>
    </row>
    <row r="134" spans="1:10">
      <c r="A134" s="12"/>
      <c r="C134" s="8"/>
      <c r="I134" s="8"/>
      <c r="J134" s="8"/>
    </row>
    <row r="135" spans="1:10">
      <c r="A135" s="12"/>
      <c r="C135" s="8"/>
      <c r="I135" s="8"/>
      <c r="J135" s="8"/>
    </row>
    <row r="136" spans="1:10">
      <c r="A136" s="12"/>
      <c r="C136" s="8"/>
      <c r="I136" s="8"/>
      <c r="J136" s="8"/>
    </row>
    <row r="137" spans="1:10">
      <c r="A137" s="12"/>
      <c r="C137" s="8"/>
      <c r="I137" s="8"/>
      <c r="J137" s="8"/>
    </row>
    <row r="138" spans="1:10">
      <c r="A138" s="12"/>
      <c r="C138" s="8"/>
      <c r="I138" s="8"/>
      <c r="J138" s="8"/>
    </row>
    <row r="139" spans="1:10">
      <c r="A139" s="12"/>
      <c r="C139" s="8"/>
      <c r="I139" s="8"/>
      <c r="J139" s="8"/>
    </row>
    <row r="140" spans="1:10">
      <c r="A140" s="12"/>
      <c r="C140" s="8"/>
      <c r="I140" s="8"/>
      <c r="J140" s="8"/>
    </row>
    <row r="141" spans="1:10">
      <c r="A141" s="12"/>
      <c r="C141" s="8"/>
      <c r="I141" s="8"/>
      <c r="J141" s="8"/>
    </row>
    <row r="142" spans="1:10">
      <c r="A142" s="12"/>
      <c r="C142" s="8"/>
      <c r="I142" s="8"/>
      <c r="J142" s="8"/>
    </row>
    <row r="143" spans="1:10">
      <c r="A143" s="12"/>
      <c r="C143" s="8"/>
      <c r="I143" s="8"/>
      <c r="J143" s="8"/>
    </row>
    <row r="144" spans="1:10">
      <c r="A144" s="12"/>
      <c r="C144" s="8"/>
      <c r="I144" s="8"/>
      <c r="J144" s="8"/>
    </row>
    <row r="145" spans="1:10">
      <c r="A145" s="12"/>
      <c r="C145" s="8"/>
      <c r="I145" s="8"/>
      <c r="J145" s="8"/>
    </row>
    <row r="146" spans="1:10">
      <c r="A146" s="12"/>
      <c r="C146" s="8"/>
      <c r="I146" s="8"/>
      <c r="J146" s="8"/>
    </row>
    <row r="147" spans="1:10">
      <c r="A147" s="12"/>
      <c r="C147" s="8"/>
      <c r="I147" s="8"/>
      <c r="J147" s="8"/>
    </row>
    <row r="148" spans="1:10">
      <c r="A148" s="12"/>
      <c r="C148" s="8"/>
      <c r="I148" s="8"/>
      <c r="J148" s="8"/>
    </row>
    <row r="149" spans="1:10">
      <c r="A149" s="12"/>
      <c r="C149" s="8"/>
      <c r="I149" s="8"/>
      <c r="J149" s="8"/>
    </row>
    <row r="150" spans="1:10">
      <c r="A150" s="12"/>
      <c r="C150" s="8"/>
      <c r="I150" s="8"/>
      <c r="J150" s="8"/>
    </row>
    <row r="151" spans="1:10">
      <c r="A151" s="12"/>
      <c r="C151" s="8"/>
      <c r="I151" s="8"/>
      <c r="J151" s="8"/>
    </row>
    <row r="152" spans="1:10">
      <c r="A152" s="12"/>
      <c r="C152" s="8"/>
      <c r="I152" s="8"/>
      <c r="J152" s="8"/>
    </row>
    <row r="153" spans="1:10">
      <c r="A153" s="12"/>
      <c r="C153" s="8"/>
      <c r="I153" s="8"/>
      <c r="J153" s="8"/>
    </row>
    <row r="154" spans="1:10">
      <c r="A154" s="12"/>
      <c r="C154" s="8"/>
      <c r="I154" s="8"/>
      <c r="J154" s="8"/>
    </row>
    <row r="155" spans="1:10">
      <c r="A155" s="12"/>
      <c r="C155" s="8"/>
      <c r="I155" s="8"/>
      <c r="J155" s="8"/>
    </row>
    <row r="156" spans="1:10">
      <c r="A156" s="12"/>
      <c r="C156" s="8"/>
      <c r="I156" s="8"/>
      <c r="J156" s="8"/>
    </row>
    <row r="157" spans="1:10">
      <c r="A157" s="12"/>
      <c r="C157" s="8"/>
      <c r="I157" s="8"/>
      <c r="J157" s="8"/>
    </row>
    <row r="158" spans="1:10">
      <c r="A158" s="12"/>
      <c r="C158" s="8"/>
      <c r="I158" s="8"/>
      <c r="J158" s="8"/>
    </row>
    <row r="159" spans="1:10">
      <c r="A159" s="12"/>
      <c r="C159" s="8"/>
      <c r="I159" s="8"/>
      <c r="J159" s="8"/>
    </row>
    <row r="160" spans="1:10">
      <c r="A160" s="12"/>
      <c r="C160" s="8"/>
      <c r="I160" s="8"/>
      <c r="J160" s="8"/>
    </row>
    <row r="161" spans="1:10">
      <c r="A161" s="12"/>
      <c r="C161" s="8"/>
      <c r="I161" s="8"/>
      <c r="J161" s="8"/>
    </row>
    <row r="162" spans="1:10">
      <c r="A162" s="12"/>
      <c r="C162" s="8"/>
      <c r="I162" s="8"/>
      <c r="J162" s="8"/>
    </row>
    <row r="163" spans="1:10">
      <c r="A163" s="12"/>
      <c r="C163" s="8"/>
      <c r="I163" s="8"/>
      <c r="J163" s="8"/>
    </row>
    <row r="164" spans="1:10">
      <c r="A164" s="12"/>
      <c r="C164" s="8"/>
      <c r="I164" s="8"/>
      <c r="J164" s="8"/>
    </row>
  </sheetData>
  <mergeCells count="2">
    <mergeCell ref="A12:B12"/>
    <mergeCell ref="A9:K9"/>
  </mergeCells>
  <hyperlinks>
    <hyperlink ref="A1" location="Index!A1" display="zurück"/>
  </hyperlinks>
  <pageMargins left="0.79000000000000015" right="0.79000000000000015" top="0.98" bottom="0.98" header="0.51" footer="0.51"/>
  <pageSetup paperSize="9" scale="55" orientation="portrait" horizontalDpi="4294967292" verticalDpi="4294967292" r:id="rId1"/>
  <customProperties>
    <customPr name="_pios_id" r:id="rId2"/>
  </customPropertie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X15"/>
  <sheetViews>
    <sheetView showRuler="0" zoomScaleNormal="100" workbookViewId="0"/>
  </sheetViews>
  <sheetFormatPr baseColWidth="10" defaultColWidth="10.7109375" defaultRowHeight="12.75"/>
  <cols>
    <col min="1" max="1" width="29.7109375" style="5" customWidth="1"/>
    <col min="2" max="2" width="11.7109375" style="5" customWidth="1"/>
    <col min="3" max="3" width="10.140625" style="5" customWidth="1"/>
    <col min="4" max="4" width="11.28515625" style="8" bestFit="1" customWidth="1"/>
    <col min="5" max="14" width="6.42578125" style="5" customWidth="1"/>
    <col min="15" max="20" width="7" style="5" customWidth="1"/>
    <col min="21" max="28" width="7" style="8" customWidth="1"/>
    <col min="29" max="30" width="6.85546875" customWidth="1"/>
    <col min="51" max="16384" width="10.7109375" style="5"/>
  </cols>
  <sheetData>
    <row r="1" spans="1:30">
      <c r="A1" s="90" t="s">
        <v>1808</v>
      </c>
      <c r="D1" s="5"/>
      <c r="U1" s="5"/>
      <c r="V1" s="5"/>
      <c r="W1" s="5"/>
      <c r="X1" s="5"/>
      <c r="Y1" s="5"/>
      <c r="Z1" s="5"/>
      <c r="AA1" s="5"/>
      <c r="AB1" s="5"/>
    </row>
    <row r="2" spans="1:30">
      <c r="A2" s="90"/>
      <c r="D2" s="5"/>
      <c r="U2" s="5"/>
      <c r="V2" s="5"/>
      <c r="W2" s="5"/>
      <c r="X2" s="5"/>
      <c r="Y2" s="5"/>
      <c r="Z2" s="5"/>
      <c r="AA2" s="5"/>
      <c r="AB2" s="5"/>
    </row>
    <row r="3" spans="1:30">
      <c r="A3" s="4" t="s">
        <v>1809</v>
      </c>
      <c r="C3" s="8" t="s">
        <v>1810</v>
      </c>
      <c r="D3" s="5" t="s">
        <v>1811</v>
      </c>
      <c r="E3" s="22">
        <v>2004</v>
      </c>
      <c r="F3" s="185" t="s">
        <v>2127</v>
      </c>
      <c r="G3" s="22">
        <v>2005</v>
      </c>
      <c r="H3" s="185" t="s">
        <v>2127</v>
      </c>
      <c r="I3" s="22">
        <v>2006</v>
      </c>
      <c r="J3" s="185" t="s">
        <v>2127</v>
      </c>
      <c r="K3" s="22">
        <v>2007</v>
      </c>
      <c r="L3" s="185" t="s">
        <v>2127</v>
      </c>
      <c r="M3" s="22">
        <v>2008</v>
      </c>
      <c r="N3" s="75" t="s">
        <v>2127</v>
      </c>
      <c r="O3" s="22">
        <v>2009</v>
      </c>
      <c r="P3" s="75" t="s">
        <v>2127</v>
      </c>
      <c r="Q3" s="22">
        <v>2010</v>
      </c>
      <c r="R3" s="75" t="s">
        <v>2127</v>
      </c>
      <c r="S3" s="22">
        <v>2011</v>
      </c>
      <c r="T3" s="75" t="s">
        <v>2127</v>
      </c>
      <c r="U3" s="22">
        <v>2012</v>
      </c>
      <c r="V3" s="75" t="s">
        <v>2127</v>
      </c>
      <c r="W3" s="22">
        <v>2013</v>
      </c>
      <c r="X3" s="75" t="s">
        <v>2127</v>
      </c>
      <c r="Y3" s="22">
        <v>2014</v>
      </c>
      <c r="Z3" s="75" t="s">
        <v>2127</v>
      </c>
      <c r="AA3" s="22">
        <v>2015</v>
      </c>
      <c r="AB3" s="75" t="s">
        <v>2127</v>
      </c>
      <c r="AC3" s="352">
        <v>2016</v>
      </c>
      <c r="AD3" s="373" t="s">
        <v>2127</v>
      </c>
    </row>
    <row r="4" spans="1:30">
      <c r="A4" s="4"/>
      <c r="D4" s="5"/>
      <c r="E4" s="75"/>
      <c r="F4" s="75"/>
      <c r="G4" s="75"/>
      <c r="H4" s="75"/>
      <c r="I4" s="75"/>
      <c r="J4" s="75"/>
      <c r="K4" s="75"/>
      <c r="L4" s="75"/>
      <c r="M4" s="75"/>
      <c r="N4" s="75"/>
      <c r="O4" s="75"/>
      <c r="P4" s="75"/>
      <c r="Q4" s="75"/>
      <c r="R4" s="75"/>
      <c r="S4" s="75"/>
      <c r="T4" s="75"/>
      <c r="U4" s="5"/>
      <c r="V4" s="5"/>
      <c r="W4" s="5"/>
      <c r="X4" s="5"/>
      <c r="Y4" s="5"/>
      <c r="Z4" s="5"/>
      <c r="AA4" s="5"/>
      <c r="AB4" s="5"/>
      <c r="AC4" s="351"/>
      <c r="AD4" s="351"/>
    </row>
    <row r="5" spans="1:30">
      <c r="A5" s="4" t="s">
        <v>1812</v>
      </c>
      <c r="B5" s="5" t="s">
        <v>1813</v>
      </c>
      <c r="D5" s="67" t="s">
        <v>1814</v>
      </c>
      <c r="E5" s="232">
        <v>16.690000000000001</v>
      </c>
      <c r="F5" s="230">
        <v>1</v>
      </c>
      <c r="G5" s="232">
        <v>17.849999999999998</v>
      </c>
      <c r="H5" s="230">
        <v>1</v>
      </c>
      <c r="I5" s="232">
        <v>16.68</v>
      </c>
      <c r="J5" s="230">
        <v>1</v>
      </c>
      <c r="K5" s="232">
        <v>17.830000000000002</v>
      </c>
      <c r="L5" s="230">
        <v>1</v>
      </c>
      <c r="M5" s="232">
        <v>20.14</v>
      </c>
      <c r="N5" s="230">
        <v>1</v>
      </c>
      <c r="O5" s="232">
        <v>20.7</v>
      </c>
      <c r="P5" s="230">
        <v>1</v>
      </c>
      <c r="Q5" s="232">
        <v>19</v>
      </c>
      <c r="R5" s="230">
        <v>1</v>
      </c>
      <c r="S5" s="232">
        <v>20.700000000000003</v>
      </c>
      <c r="T5" s="230">
        <v>1</v>
      </c>
      <c r="U5" s="422">
        <v>20.100000000000001</v>
      </c>
      <c r="V5" s="456">
        <v>1</v>
      </c>
      <c r="W5" s="67">
        <v>20.5</v>
      </c>
      <c r="X5" s="270">
        <v>1</v>
      </c>
      <c r="Y5" s="67">
        <v>19.7</v>
      </c>
      <c r="Z5" s="270">
        <v>1</v>
      </c>
      <c r="AA5" s="67">
        <v>19.8</v>
      </c>
      <c r="AB5" s="270">
        <v>1</v>
      </c>
      <c r="AC5" s="350">
        <v>19.7</v>
      </c>
      <c r="AD5" s="374">
        <v>1</v>
      </c>
    </row>
    <row r="6" spans="1:30">
      <c r="A6" s="15" t="s">
        <v>1815</v>
      </c>
      <c r="B6" s="5" t="s">
        <v>1816</v>
      </c>
      <c r="C6" s="5">
        <v>1</v>
      </c>
      <c r="D6" s="67" t="s">
        <v>1817</v>
      </c>
      <c r="E6" s="232" t="s">
        <v>2139</v>
      </c>
      <c r="F6" s="230" t="s">
        <v>2139</v>
      </c>
      <c r="G6" s="232" t="s">
        <v>2139</v>
      </c>
      <c r="H6" s="230" t="s">
        <v>2139</v>
      </c>
      <c r="I6" s="232" t="s">
        <v>2139</v>
      </c>
      <c r="J6" s="230" t="s">
        <v>2139</v>
      </c>
      <c r="K6" s="232" t="s">
        <v>2139</v>
      </c>
      <c r="L6" s="230" t="s">
        <v>2139</v>
      </c>
      <c r="M6" s="232" t="s">
        <v>2139</v>
      </c>
      <c r="N6" s="230" t="s">
        <v>2139</v>
      </c>
      <c r="O6" s="232" t="s">
        <v>2139</v>
      </c>
      <c r="P6" s="230" t="s">
        <v>2139</v>
      </c>
      <c r="Q6" s="232" t="s">
        <v>2139</v>
      </c>
      <c r="R6" s="230" t="s">
        <v>2139</v>
      </c>
      <c r="S6" s="232" t="s">
        <v>2139</v>
      </c>
      <c r="T6" s="230" t="s">
        <v>2139</v>
      </c>
      <c r="U6" s="232" t="s">
        <v>2139</v>
      </c>
      <c r="V6" s="230" t="s">
        <v>2139</v>
      </c>
      <c r="W6" s="232" t="s">
        <v>2139</v>
      </c>
      <c r="X6" s="230" t="s">
        <v>2139</v>
      </c>
      <c r="Y6" s="232" t="s">
        <v>2139</v>
      </c>
      <c r="Z6" s="230" t="s">
        <v>2139</v>
      </c>
      <c r="AA6" s="87">
        <v>1</v>
      </c>
      <c r="AB6" s="270">
        <v>0.05</v>
      </c>
      <c r="AC6" s="350">
        <v>1.5</v>
      </c>
      <c r="AD6" s="374">
        <v>0.08</v>
      </c>
    </row>
    <row r="7" spans="1:30">
      <c r="A7" s="15" t="s">
        <v>1818</v>
      </c>
      <c r="B7" s="5" t="s">
        <v>1819</v>
      </c>
      <c r="D7" s="67" t="s">
        <v>1820</v>
      </c>
      <c r="E7" s="231">
        <v>8.1300000000000008</v>
      </c>
      <c r="F7" s="230">
        <v>0.48711803475134813</v>
      </c>
      <c r="G7" s="231">
        <v>9.6</v>
      </c>
      <c r="H7" s="230">
        <v>0.53781512605042026</v>
      </c>
      <c r="I7" s="231">
        <v>9.65</v>
      </c>
      <c r="J7" s="230">
        <v>0.57853717026378904</v>
      </c>
      <c r="K7" s="231">
        <v>9.75</v>
      </c>
      <c r="L7" s="230">
        <v>0.54683118339876602</v>
      </c>
      <c r="M7" s="231">
        <v>12.65</v>
      </c>
      <c r="N7" s="230">
        <v>0.628103277060576</v>
      </c>
      <c r="O7" s="231">
        <v>11.7</v>
      </c>
      <c r="P7" s="230">
        <v>0.56521739130434778</v>
      </c>
      <c r="Q7" s="232">
        <v>11.8</v>
      </c>
      <c r="R7" s="230">
        <v>0.62105263157894741</v>
      </c>
      <c r="S7" s="232">
        <v>11.8</v>
      </c>
      <c r="T7" s="230">
        <v>0.57004830917874394</v>
      </c>
      <c r="U7" s="422">
        <v>11.9</v>
      </c>
      <c r="V7" s="456">
        <v>0.59</v>
      </c>
      <c r="W7" s="8">
        <v>10.3</v>
      </c>
      <c r="X7" s="270">
        <v>0.5024390243902439</v>
      </c>
      <c r="Y7" s="8">
        <v>10.7</v>
      </c>
      <c r="Z7" s="270">
        <v>0.54</v>
      </c>
      <c r="AA7" s="8">
        <v>9.9</v>
      </c>
      <c r="AB7" s="270">
        <v>0.5</v>
      </c>
      <c r="AC7" s="347">
        <v>10.3</v>
      </c>
      <c r="AD7" s="374">
        <v>0.52</v>
      </c>
    </row>
    <row r="8" spans="1:30">
      <c r="A8" s="15" t="s">
        <v>1821</v>
      </c>
      <c r="B8" s="5" t="s">
        <v>1822</v>
      </c>
      <c r="D8" s="67" t="s">
        <v>1823</v>
      </c>
      <c r="E8" s="231">
        <v>4.91</v>
      </c>
      <c r="F8" s="230">
        <v>0.29418813660874776</v>
      </c>
      <c r="G8" s="231">
        <v>5.14</v>
      </c>
      <c r="H8" s="230">
        <v>0.28795518207282916</v>
      </c>
      <c r="I8" s="231">
        <v>3.63</v>
      </c>
      <c r="J8" s="230">
        <v>0.21762589928057555</v>
      </c>
      <c r="K8" s="231">
        <v>4.6500000000000004</v>
      </c>
      <c r="L8" s="230">
        <v>0.26079641054402691</v>
      </c>
      <c r="M8" s="231">
        <v>4.2699999999999996</v>
      </c>
      <c r="N8" s="230">
        <v>0.21201588877855013</v>
      </c>
      <c r="O8" s="231">
        <v>4</v>
      </c>
      <c r="P8" s="230">
        <v>0.19323671497584541</v>
      </c>
      <c r="Q8" s="232">
        <v>2.6</v>
      </c>
      <c r="R8" s="230">
        <v>0.1368421052631579</v>
      </c>
      <c r="S8" s="232">
        <v>2.5</v>
      </c>
      <c r="T8" s="230">
        <v>0.12077294685990336</v>
      </c>
      <c r="U8" s="422">
        <v>2.2999999999999998</v>
      </c>
      <c r="V8" s="456">
        <v>0.12</v>
      </c>
      <c r="W8" s="8">
        <v>5.0999999999999996</v>
      </c>
      <c r="X8" s="270">
        <v>0.24878048780487802</v>
      </c>
      <c r="Y8" s="8">
        <v>4.4000000000000004</v>
      </c>
      <c r="Z8" s="270">
        <v>0.22</v>
      </c>
      <c r="AA8" s="8">
        <v>3.9</v>
      </c>
      <c r="AB8" s="270">
        <v>0.2</v>
      </c>
      <c r="AC8" s="347">
        <v>3.4</v>
      </c>
      <c r="AD8" s="374">
        <v>0.17</v>
      </c>
    </row>
    <row r="9" spans="1:30">
      <c r="A9" s="155" t="s">
        <v>1824</v>
      </c>
      <c r="B9" s="5" t="s">
        <v>1825</v>
      </c>
      <c r="D9" s="67" t="s">
        <v>1826</v>
      </c>
      <c r="E9" s="231">
        <v>3.65</v>
      </c>
      <c r="F9" s="230">
        <v>0.21869382863990411</v>
      </c>
      <c r="G9" s="231">
        <v>3.11</v>
      </c>
      <c r="H9" s="230">
        <v>0.17422969187675072</v>
      </c>
      <c r="I9" s="231">
        <v>3.4</v>
      </c>
      <c r="J9" s="230">
        <v>0.2038369304556355</v>
      </c>
      <c r="K9" s="231">
        <v>3.43</v>
      </c>
      <c r="L9" s="230">
        <v>0.19237240605720696</v>
      </c>
      <c r="M9" s="231">
        <v>3.22</v>
      </c>
      <c r="N9" s="230">
        <v>0.1598808341608739</v>
      </c>
      <c r="O9" s="231">
        <v>5</v>
      </c>
      <c r="P9" s="230">
        <v>0.24154589371980678</v>
      </c>
      <c r="Q9" s="232">
        <v>4.5999999999999996</v>
      </c>
      <c r="R9" s="230">
        <v>0.24210526315789471</v>
      </c>
      <c r="S9" s="232">
        <v>6.4</v>
      </c>
      <c r="T9" s="230">
        <v>0.30917874396135264</v>
      </c>
      <c r="U9" s="422">
        <v>5.9</v>
      </c>
      <c r="V9" s="456">
        <v>0.28999999999999998</v>
      </c>
      <c r="W9" s="8">
        <v>5.0999999999999996</v>
      </c>
      <c r="X9" s="270">
        <v>0.24878048780487802</v>
      </c>
      <c r="Y9" s="8">
        <v>4.5999999999999996</v>
      </c>
      <c r="Z9" s="270">
        <v>0.24</v>
      </c>
      <c r="AA9" s="25">
        <v>5</v>
      </c>
      <c r="AB9" s="270">
        <v>0.25</v>
      </c>
      <c r="AC9" s="349">
        <v>4.5</v>
      </c>
      <c r="AD9" s="374">
        <v>0.23</v>
      </c>
    </row>
    <row r="10" spans="1:30">
      <c r="A10" s="15" t="s">
        <v>1827</v>
      </c>
      <c r="B10" s="5" t="s">
        <v>1828</v>
      </c>
      <c r="D10" s="8" t="s">
        <v>1829</v>
      </c>
      <c r="E10" s="231">
        <v>0</v>
      </c>
      <c r="F10" s="230">
        <v>0</v>
      </c>
      <c r="G10" s="231">
        <v>0</v>
      </c>
      <c r="H10" s="230">
        <v>0</v>
      </c>
      <c r="I10" s="231">
        <v>0</v>
      </c>
      <c r="J10" s="230">
        <v>0</v>
      </c>
      <c r="K10" s="231">
        <v>0</v>
      </c>
      <c r="L10" s="230">
        <v>0</v>
      </c>
      <c r="M10" s="231">
        <v>0</v>
      </c>
      <c r="N10" s="230">
        <v>0</v>
      </c>
      <c r="O10" s="231">
        <v>0</v>
      </c>
      <c r="P10" s="230">
        <v>0</v>
      </c>
      <c r="Q10" s="232">
        <v>0</v>
      </c>
      <c r="R10" s="230">
        <v>0</v>
      </c>
      <c r="S10" s="232">
        <v>0</v>
      </c>
      <c r="T10" s="230">
        <v>0</v>
      </c>
      <c r="U10" s="422">
        <v>0</v>
      </c>
      <c r="V10" s="456">
        <v>0</v>
      </c>
      <c r="W10" s="8">
        <v>0</v>
      </c>
      <c r="X10" s="270">
        <v>0</v>
      </c>
      <c r="Y10" s="8">
        <v>0</v>
      </c>
      <c r="Z10" s="270">
        <v>0</v>
      </c>
      <c r="AA10" s="8">
        <v>0</v>
      </c>
      <c r="AB10" s="270">
        <v>0</v>
      </c>
      <c r="AC10" s="347">
        <v>0</v>
      </c>
      <c r="AD10" s="374">
        <v>0</v>
      </c>
    </row>
    <row r="11" spans="1:30">
      <c r="A11" s="15"/>
    </row>
    <row r="12" spans="1:30">
      <c r="A12" s="485" t="s">
        <v>1830</v>
      </c>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row>
    <row r="14" spans="1:30">
      <c r="A14" s="27"/>
    </row>
    <row r="15" spans="1:30">
      <c r="A15" s="27"/>
    </row>
  </sheetData>
  <mergeCells count="1">
    <mergeCell ref="A12:AD12"/>
  </mergeCells>
  <phoneticPr fontId="17" type="noConversion"/>
  <conditionalFormatting sqref="G5:G6">
    <cfRule type="cellIs" dxfId="664" priority="104" stopIfTrue="1" operator="equal">
      <formula>"-"</formula>
    </cfRule>
    <cfRule type="containsText" dxfId="663" priority="105" stopIfTrue="1" operator="containsText" text="leer">
      <formula>NOT(ISERROR(SEARCH("leer",G5)))</formula>
    </cfRule>
  </conditionalFormatting>
  <conditionalFormatting sqref="E5:E6">
    <cfRule type="cellIs" dxfId="662" priority="102" stopIfTrue="1" operator="equal">
      <formula>"-"</formula>
    </cfRule>
    <cfRule type="containsText" dxfId="661" priority="103" stopIfTrue="1" operator="containsText" text="leer">
      <formula>NOT(ISERROR(SEARCH("leer",E5)))</formula>
    </cfRule>
  </conditionalFormatting>
  <conditionalFormatting sqref="E5:E6">
    <cfRule type="cellIs" dxfId="660" priority="100" stopIfTrue="1" operator="equal">
      <formula>"-"</formula>
    </cfRule>
    <cfRule type="containsText" dxfId="659" priority="101" stopIfTrue="1" operator="containsText" text="leer">
      <formula>NOT(ISERROR(SEARCH("leer",E5)))</formula>
    </cfRule>
  </conditionalFormatting>
  <conditionalFormatting sqref="T7">
    <cfRule type="cellIs" dxfId="658" priority="98" stopIfTrue="1" operator="equal">
      <formula>"-"</formula>
    </cfRule>
    <cfRule type="containsText" dxfId="657" priority="99" stopIfTrue="1" operator="containsText" text="leer">
      <formula>NOT(ISERROR(SEARCH("leer",T7)))</formula>
    </cfRule>
  </conditionalFormatting>
  <conditionalFormatting sqref="T7">
    <cfRule type="cellIs" dxfId="656" priority="96" stopIfTrue="1" operator="equal">
      <formula>"-"</formula>
    </cfRule>
    <cfRule type="containsText" dxfId="655" priority="97" stopIfTrue="1" operator="containsText" text="leer">
      <formula>NOT(ISERROR(SEARCH("leer",T7)))</formula>
    </cfRule>
  </conditionalFormatting>
  <conditionalFormatting sqref="T8">
    <cfRule type="cellIs" dxfId="654" priority="94" stopIfTrue="1" operator="equal">
      <formula>"-"</formula>
    </cfRule>
    <cfRule type="containsText" dxfId="653" priority="95" stopIfTrue="1" operator="containsText" text="leer">
      <formula>NOT(ISERROR(SEARCH("leer",T8)))</formula>
    </cfRule>
  </conditionalFormatting>
  <conditionalFormatting sqref="T8">
    <cfRule type="cellIs" dxfId="652" priority="92" stopIfTrue="1" operator="equal">
      <formula>"-"</formula>
    </cfRule>
    <cfRule type="containsText" dxfId="651" priority="93" stopIfTrue="1" operator="containsText" text="leer">
      <formula>NOT(ISERROR(SEARCH("leer",T8)))</formula>
    </cfRule>
  </conditionalFormatting>
  <conditionalFormatting sqref="T9">
    <cfRule type="cellIs" dxfId="650" priority="90" stopIfTrue="1" operator="equal">
      <formula>"-"</formula>
    </cfRule>
    <cfRule type="containsText" dxfId="649" priority="91" stopIfTrue="1" operator="containsText" text="leer">
      <formula>NOT(ISERROR(SEARCH("leer",T9)))</formula>
    </cfRule>
  </conditionalFormatting>
  <conditionalFormatting sqref="T9">
    <cfRule type="cellIs" dxfId="648" priority="88" stopIfTrue="1" operator="equal">
      <formula>"-"</formula>
    </cfRule>
    <cfRule type="containsText" dxfId="647" priority="89" stopIfTrue="1" operator="containsText" text="leer">
      <formula>NOT(ISERROR(SEARCH("leer",T9)))</formula>
    </cfRule>
  </conditionalFormatting>
  <conditionalFormatting sqref="T10">
    <cfRule type="cellIs" dxfId="646" priority="86" stopIfTrue="1" operator="equal">
      <formula>"-"</formula>
    </cfRule>
    <cfRule type="containsText" dxfId="645" priority="87" stopIfTrue="1" operator="containsText" text="leer">
      <formula>NOT(ISERROR(SEARCH("leer",T10)))</formula>
    </cfRule>
  </conditionalFormatting>
  <conditionalFormatting sqref="U5:V5 U7:V10">
    <cfRule type="cellIs" dxfId="644" priority="40" stopIfTrue="1" operator="equal">
      <formula>"-"</formula>
    </cfRule>
    <cfRule type="containsText" dxfId="643" priority="41" stopIfTrue="1" operator="containsText" text="leer">
      <formula>NOT(ISERROR(SEARCH("leer",U5)))</formula>
    </cfRule>
  </conditionalFormatting>
  <conditionalFormatting sqref="R6 V6 T6">
    <cfRule type="cellIs" dxfId="642" priority="23" stopIfTrue="1" operator="equal">
      <formula>"-"</formula>
    </cfRule>
    <cfRule type="containsText" dxfId="641" priority="24" stopIfTrue="1" operator="containsText" text="leer">
      <formula>NOT(ISERROR(SEARCH("leer",R6)))</formula>
    </cfRule>
  </conditionalFormatting>
  <conditionalFormatting sqref="U6">
    <cfRule type="cellIs" dxfId="640" priority="21" stopIfTrue="1" operator="equal">
      <formula>"-"</formula>
    </cfRule>
    <cfRule type="containsText" dxfId="639" priority="22" stopIfTrue="1" operator="containsText" text="leer">
      <formula>NOT(ISERROR(SEARCH("leer",U6)))</formula>
    </cfRule>
  </conditionalFormatting>
  <conditionalFormatting sqref="U6">
    <cfRule type="cellIs" dxfId="638" priority="19" stopIfTrue="1" operator="equal">
      <formula>"-"</formula>
    </cfRule>
    <cfRule type="containsText" dxfId="637" priority="20" stopIfTrue="1" operator="containsText" text="leer">
      <formula>NOT(ISERROR(SEARCH("leer",U6)))</formula>
    </cfRule>
  </conditionalFormatting>
  <conditionalFormatting sqref="S6">
    <cfRule type="cellIs" dxfId="636" priority="17" stopIfTrue="1" operator="equal">
      <formula>"-"</formula>
    </cfRule>
    <cfRule type="containsText" dxfId="635" priority="18" stopIfTrue="1" operator="containsText" text="leer">
      <formula>NOT(ISERROR(SEARCH("leer",S6)))</formula>
    </cfRule>
  </conditionalFormatting>
  <conditionalFormatting sqref="S6">
    <cfRule type="cellIs" dxfId="634" priority="15" stopIfTrue="1" operator="equal">
      <formula>"-"</formula>
    </cfRule>
    <cfRule type="containsText" dxfId="633" priority="16" stopIfTrue="1" operator="containsText" text="leer">
      <formula>NOT(ISERROR(SEARCH("leer",S6)))</formula>
    </cfRule>
  </conditionalFormatting>
  <conditionalFormatting sqref="Q6">
    <cfRule type="cellIs" dxfId="632" priority="13" stopIfTrue="1" operator="equal">
      <formula>"-"</formula>
    </cfRule>
    <cfRule type="containsText" dxfId="631" priority="14" stopIfTrue="1" operator="containsText" text="leer">
      <formula>NOT(ISERROR(SEARCH("leer",Q6)))</formula>
    </cfRule>
  </conditionalFormatting>
  <conditionalFormatting sqref="Q6">
    <cfRule type="cellIs" dxfId="630" priority="11" stopIfTrue="1" operator="equal">
      <formula>"-"</formula>
    </cfRule>
    <cfRule type="containsText" dxfId="629" priority="12" stopIfTrue="1" operator="containsText" text="leer">
      <formula>NOT(ISERROR(SEARCH("leer",Q6)))</formula>
    </cfRule>
  </conditionalFormatting>
  <conditionalFormatting sqref="Z6 X6">
    <cfRule type="cellIs" dxfId="628" priority="9" stopIfTrue="1" operator="equal">
      <formula>"-"</formula>
    </cfRule>
    <cfRule type="containsText" dxfId="627" priority="10" stopIfTrue="1" operator="containsText" text="leer">
      <formula>NOT(ISERROR(SEARCH("leer",X6)))</formula>
    </cfRule>
  </conditionalFormatting>
  <conditionalFormatting sqref="Y6">
    <cfRule type="cellIs" dxfId="626" priority="7" stopIfTrue="1" operator="equal">
      <formula>"-"</formula>
    </cfRule>
    <cfRule type="containsText" dxfId="625" priority="8" stopIfTrue="1" operator="containsText" text="leer">
      <formula>NOT(ISERROR(SEARCH("leer",Y6)))</formula>
    </cfRule>
  </conditionalFormatting>
  <conditionalFormatting sqref="Y6">
    <cfRule type="cellIs" dxfId="624" priority="5" stopIfTrue="1" operator="equal">
      <formula>"-"</formula>
    </cfRule>
    <cfRule type="containsText" dxfId="623" priority="6" stopIfTrue="1" operator="containsText" text="leer">
      <formula>NOT(ISERROR(SEARCH("leer",Y6)))</formula>
    </cfRule>
  </conditionalFormatting>
  <conditionalFormatting sqref="O7:O10">
    <cfRule type="cellIs" dxfId="622" priority="122" operator="equal">
      <formula>"-"</formula>
    </cfRule>
  </conditionalFormatting>
  <conditionalFormatting sqref="F5:F10 N5 L5 J5:J10 H5:H10 P5:T5 P7:T10 L7:L10 N7:N10">
    <cfRule type="cellIs" dxfId="621" priority="120" stopIfTrue="1" operator="equal">
      <formula>"-"</formula>
    </cfRule>
    <cfRule type="containsText" dxfId="620" priority="121" stopIfTrue="1" operator="containsText" text="leer">
      <formula>NOT(ISERROR(SEARCH("leer",F5)))</formula>
    </cfRule>
  </conditionalFormatting>
  <conditionalFormatting sqref="M5 O5">
    <cfRule type="cellIs" dxfId="619" priority="118" stopIfTrue="1" operator="equal">
      <formula>"-"</formula>
    </cfRule>
    <cfRule type="containsText" dxfId="618" priority="119" stopIfTrue="1" operator="containsText" text="leer">
      <formula>NOT(ISERROR(SEARCH("leer",M5)))</formula>
    </cfRule>
  </conditionalFormatting>
  <conditionalFormatting sqref="M5 O5">
    <cfRule type="cellIs" dxfId="617" priority="116" stopIfTrue="1" operator="equal">
      <formula>"-"</formula>
    </cfRule>
    <cfRule type="containsText" dxfId="616" priority="117" stopIfTrue="1" operator="containsText" text="leer">
      <formula>NOT(ISERROR(SEARCH("leer",M5)))</formula>
    </cfRule>
  </conditionalFormatting>
  <conditionalFormatting sqref="K5">
    <cfRule type="cellIs" dxfId="615" priority="114" stopIfTrue="1" operator="equal">
      <formula>"-"</formula>
    </cfRule>
    <cfRule type="containsText" dxfId="614" priority="115" stopIfTrue="1" operator="containsText" text="leer">
      <formula>NOT(ISERROR(SEARCH("leer",K5)))</formula>
    </cfRule>
  </conditionalFormatting>
  <conditionalFormatting sqref="K5">
    <cfRule type="cellIs" dxfId="613" priority="112" stopIfTrue="1" operator="equal">
      <formula>"-"</formula>
    </cfRule>
    <cfRule type="containsText" dxfId="612" priority="113" stopIfTrue="1" operator="containsText" text="leer">
      <formula>NOT(ISERROR(SEARCH("leer",K5)))</formula>
    </cfRule>
  </conditionalFormatting>
  <conditionalFormatting sqref="I5:I6">
    <cfRule type="cellIs" dxfId="611" priority="110" stopIfTrue="1" operator="equal">
      <formula>"-"</formula>
    </cfRule>
    <cfRule type="containsText" dxfId="610" priority="111" stopIfTrue="1" operator="containsText" text="leer">
      <formula>NOT(ISERROR(SEARCH("leer",I5)))</formula>
    </cfRule>
  </conditionalFormatting>
  <conditionalFormatting sqref="I5:I6">
    <cfRule type="cellIs" dxfId="609" priority="108" stopIfTrue="1" operator="equal">
      <formula>"-"</formula>
    </cfRule>
    <cfRule type="containsText" dxfId="608" priority="109" stopIfTrue="1" operator="containsText" text="leer">
      <formula>NOT(ISERROR(SEARCH("leer",I5)))</formula>
    </cfRule>
  </conditionalFormatting>
  <conditionalFormatting sqref="G5:G6">
    <cfRule type="cellIs" dxfId="607" priority="106" stopIfTrue="1" operator="equal">
      <formula>"-"</formula>
    </cfRule>
    <cfRule type="containsText" dxfId="606" priority="107" stopIfTrue="1" operator="containsText" text="leer">
      <formula>NOT(ISERROR(SEARCH("leer",G5)))</formula>
    </cfRule>
  </conditionalFormatting>
  <conditionalFormatting sqref="T10">
    <cfRule type="cellIs" dxfId="605" priority="84" stopIfTrue="1" operator="equal">
      <formula>"-"</formula>
    </cfRule>
    <cfRule type="containsText" dxfId="604" priority="85" stopIfTrue="1" operator="containsText" text="leer">
      <formula>NOT(ISERROR(SEARCH("leer",T10)))</formula>
    </cfRule>
  </conditionalFormatting>
  <conditionalFormatting sqref="T10">
    <cfRule type="cellIs" dxfId="603" priority="82" stopIfTrue="1" operator="equal">
      <formula>"-"</formula>
    </cfRule>
    <cfRule type="containsText" dxfId="602" priority="83" stopIfTrue="1" operator="containsText" text="leer">
      <formula>NOT(ISERROR(SEARCH("leer",T10)))</formula>
    </cfRule>
  </conditionalFormatting>
  <conditionalFormatting sqref="T10">
    <cfRule type="cellIs" dxfId="601" priority="80" stopIfTrue="1" operator="equal">
      <formula>"-"</formula>
    </cfRule>
    <cfRule type="containsText" dxfId="600" priority="81" stopIfTrue="1" operator="containsText" text="leer">
      <formula>NOT(ISERROR(SEARCH("leer",T10)))</formula>
    </cfRule>
  </conditionalFormatting>
  <conditionalFormatting sqref="T5">
    <cfRule type="cellIs" dxfId="599" priority="78" stopIfTrue="1" operator="equal">
      <formula>"-"</formula>
    </cfRule>
    <cfRule type="containsText" dxfId="598" priority="79" stopIfTrue="1" operator="containsText" text="leer">
      <formula>NOT(ISERROR(SEARCH("leer",T5)))</formula>
    </cfRule>
  </conditionalFormatting>
  <conditionalFormatting sqref="T5">
    <cfRule type="cellIs" dxfId="597" priority="76" stopIfTrue="1" operator="equal">
      <formula>"-"</formula>
    </cfRule>
    <cfRule type="containsText" dxfId="596" priority="77" stopIfTrue="1" operator="containsText" text="leer">
      <formula>NOT(ISERROR(SEARCH("leer",T5)))</formula>
    </cfRule>
  </conditionalFormatting>
  <conditionalFormatting sqref="T5">
    <cfRule type="cellIs" dxfId="595" priority="74" stopIfTrue="1" operator="equal">
      <formula>"-"</formula>
    </cfRule>
    <cfRule type="containsText" dxfId="594" priority="75" stopIfTrue="1" operator="containsText" text="leer">
      <formula>NOT(ISERROR(SEARCH("leer",T5)))</formula>
    </cfRule>
  </conditionalFormatting>
  <conditionalFormatting sqref="T5">
    <cfRule type="cellIs" dxfId="593" priority="72" stopIfTrue="1" operator="equal">
      <formula>"-"</formula>
    </cfRule>
    <cfRule type="containsText" dxfId="592" priority="73" stopIfTrue="1" operator="containsText" text="leer">
      <formula>NOT(ISERROR(SEARCH("leer",T5)))</formula>
    </cfRule>
  </conditionalFormatting>
  <conditionalFormatting sqref="S7:S10">
    <cfRule type="cellIs" dxfId="591" priority="70" stopIfTrue="1" operator="equal">
      <formula>"-"</formula>
    </cfRule>
    <cfRule type="containsText" dxfId="590" priority="71" stopIfTrue="1" operator="containsText" text="leer">
      <formula>NOT(ISERROR(SEARCH("leer",S7)))</formula>
    </cfRule>
  </conditionalFormatting>
  <conditionalFormatting sqref="S7:S10">
    <cfRule type="cellIs" dxfId="589" priority="68" stopIfTrue="1" operator="equal">
      <formula>"-"</formula>
    </cfRule>
    <cfRule type="containsText" dxfId="588" priority="69" stopIfTrue="1" operator="containsText" text="leer">
      <formula>NOT(ISERROR(SEARCH("leer",S7)))</formula>
    </cfRule>
  </conditionalFormatting>
  <conditionalFormatting sqref="S7:S10">
    <cfRule type="cellIs" dxfId="587" priority="66" stopIfTrue="1" operator="equal">
      <formula>"-"</formula>
    </cfRule>
    <cfRule type="containsText" dxfId="586" priority="67" stopIfTrue="1" operator="containsText" text="leer">
      <formula>NOT(ISERROR(SEARCH("leer",S7)))</formula>
    </cfRule>
  </conditionalFormatting>
  <conditionalFormatting sqref="S7:S10">
    <cfRule type="cellIs" dxfId="585" priority="64" stopIfTrue="1" operator="equal">
      <formula>"-"</formula>
    </cfRule>
    <cfRule type="containsText" dxfId="584" priority="65" stopIfTrue="1" operator="containsText" text="leer">
      <formula>NOT(ISERROR(SEARCH("leer",S7)))</formula>
    </cfRule>
  </conditionalFormatting>
  <conditionalFormatting sqref="S7:S10">
    <cfRule type="cellIs" dxfId="583" priority="63" stopIfTrue="1" operator="equal">
      <formula>"-"</formula>
    </cfRule>
  </conditionalFormatting>
  <conditionalFormatting sqref="S7:S10">
    <cfRule type="cellIs" dxfId="582" priority="61" stopIfTrue="1" operator="equal">
      <formula>"-"</formula>
    </cfRule>
    <cfRule type="containsText" dxfId="581" priority="62" stopIfTrue="1" operator="containsText" text="leer">
      <formula>NOT(ISERROR(SEARCH("leer",S7)))</formula>
    </cfRule>
  </conditionalFormatting>
  <conditionalFormatting sqref="S7:S10">
    <cfRule type="cellIs" dxfId="580" priority="59" stopIfTrue="1" operator="equal">
      <formula>"-"</formula>
    </cfRule>
    <cfRule type="containsText" dxfId="579" priority="60" stopIfTrue="1" operator="containsText" text="leer">
      <formula>NOT(ISERROR(SEARCH("leer",S7)))</formula>
    </cfRule>
  </conditionalFormatting>
  <conditionalFormatting sqref="S7:S10">
    <cfRule type="cellIs" dxfId="578" priority="57" stopIfTrue="1" operator="equal">
      <formula>"-"</formula>
    </cfRule>
    <cfRule type="containsText" dxfId="577" priority="58" stopIfTrue="1" operator="containsText" text="leer">
      <formula>NOT(ISERROR(SEARCH("leer",S7)))</formula>
    </cfRule>
  </conditionalFormatting>
  <conditionalFormatting sqref="S7:S10">
    <cfRule type="cellIs" dxfId="576" priority="55" stopIfTrue="1" operator="equal">
      <formula>"-"</formula>
    </cfRule>
    <cfRule type="containsText" dxfId="575" priority="56" stopIfTrue="1" operator="containsText" text="leer">
      <formula>NOT(ISERROR(SEARCH("leer",S7)))</formula>
    </cfRule>
  </conditionalFormatting>
  <conditionalFormatting sqref="S7:S10">
    <cfRule type="cellIs" dxfId="574" priority="53" stopIfTrue="1" operator="equal">
      <formula>"-"</formula>
    </cfRule>
    <cfRule type="containsText" dxfId="573" priority="54" stopIfTrue="1" operator="containsText" text="leer">
      <formula>NOT(ISERROR(SEARCH("leer",S7)))</formula>
    </cfRule>
  </conditionalFormatting>
  <conditionalFormatting sqref="S7:S10">
    <cfRule type="cellIs" dxfId="572" priority="51" stopIfTrue="1" operator="equal">
      <formula>"-"</formula>
    </cfRule>
    <cfRule type="containsText" dxfId="571" priority="52" stopIfTrue="1" operator="containsText" text="leer">
      <formula>NOT(ISERROR(SEARCH("leer",S7)))</formula>
    </cfRule>
  </conditionalFormatting>
  <conditionalFormatting sqref="S7:S10">
    <cfRule type="cellIs" dxfId="570" priority="49" stopIfTrue="1" operator="equal">
      <formula>"-"</formula>
    </cfRule>
    <cfRule type="containsText" dxfId="569" priority="50" stopIfTrue="1" operator="containsText" text="leer">
      <formula>NOT(ISERROR(SEARCH("leer",S7)))</formula>
    </cfRule>
  </conditionalFormatting>
  <conditionalFormatting sqref="S7:S10">
    <cfRule type="cellIs" dxfId="568" priority="47" stopIfTrue="1" operator="equal">
      <formula>"-"</formula>
    </cfRule>
    <cfRule type="containsText" dxfId="567" priority="48" stopIfTrue="1" operator="containsText" text="leer">
      <formula>NOT(ISERROR(SEARCH("leer",S7)))</formula>
    </cfRule>
  </conditionalFormatting>
  <conditionalFormatting sqref="S7:S10">
    <cfRule type="cellIs" dxfId="566" priority="45" stopIfTrue="1" operator="equal">
      <formula>"-"</formula>
    </cfRule>
    <cfRule type="containsText" dxfId="565" priority="46" stopIfTrue="1" operator="containsText" text="leer">
      <formula>NOT(ISERROR(SEARCH("leer",S7)))</formula>
    </cfRule>
  </conditionalFormatting>
  <conditionalFormatting sqref="U5:V5 U7:V10">
    <cfRule type="cellIs" dxfId="564" priority="43" stopIfTrue="1" operator="equal">
      <formula>"-"</formula>
    </cfRule>
    <cfRule type="containsText" dxfId="563" priority="44" stopIfTrue="1" operator="containsText" text="leer">
      <formula>NOT(ISERROR(SEARCH("leer",U5)))</formula>
    </cfRule>
  </conditionalFormatting>
  <conditionalFormatting sqref="U5:V5 U7:V10">
    <cfRule type="cellIs" dxfId="562" priority="42" stopIfTrue="1" operator="equal">
      <formula>"-"</formula>
    </cfRule>
  </conditionalFormatting>
  <conditionalFormatting sqref="U5:V5 U7:V10">
    <cfRule type="cellIs" dxfId="561" priority="39" stopIfTrue="1" operator="equal">
      <formula>"-"</formula>
    </cfRule>
  </conditionalFormatting>
  <conditionalFormatting sqref="L6 P6 N6">
    <cfRule type="cellIs" dxfId="560" priority="37" stopIfTrue="1" operator="equal">
      <formula>"-"</formula>
    </cfRule>
    <cfRule type="containsText" dxfId="559" priority="38" stopIfTrue="1" operator="containsText" text="leer">
      <formula>NOT(ISERROR(SEARCH("leer",L6)))</formula>
    </cfRule>
  </conditionalFormatting>
  <conditionalFormatting sqref="O6">
    <cfRule type="cellIs" dxfId="558" priority="35" stopIfTrue="1" operator="equal">
      <formula>"-"</formula>
    </cfRule>
    <cfRule type="containsText" dxfId="557" priority="36" stopIfTrue="1" operator="containsText" text="leer">
      <formula>NOT(ISERROR(SEARCH("leer",O6)))</formula>
    </cfRule>
  </conditionalFormatting>
  <conditionalFormatting sqref="O6">
    <cfRule type="cellIs" dxfId="556" priority="33" stopIfTrue="1" operator="equal">
      <formula>"-"</formula>
    </cfRule>
    <cfRule type="containsText" dxfId="555" priority="34" stopIfTrue="1" operator="containsText" text="leer">
      <formula>NOT(ISERROR(SEARCH("leer",O6)))</formula>
    </cfRule>
  </conditionalFormatting>
  <conditionalFormatting sqref="M6">
    <cfRule type="cellIs" dxfId="554" priority="31" stopIfTrue="1" operator="equal">
      <formula>"-"</formula>
    </cfRule>
    <cfRule type="containsText" dxfId="553" priority="32" stopIfTrue="1" operator="containsText" text="leer">
      <formula>NOT(ISERROR(SEARCH("leer",M6)))</formula>
    </cfRule>
  </conditionalFormatting>
  <conditionalFormatting sqref="M6">
    <cfRule type="cellIs" dxfId="552" priority="29" stopIfTrue="1" operator="equal">
      <formula>"-"</formula>
    </cfRule>
    <cfRule type="containsText" dxfId="551" priority="30" stopIfTrue="1" operator="containsText" text="leer">
      <formula>NOT(ISERROR(SEARCH("leer",M6)))</formula>
    </cfRule>
  </conditionalFormatting>
  <conditionalFormatting sqref="K6">
    <cfRule type="cellIs" dxfId="550" priority="27" stopIfTrue="1" operator="equal">
      <formula>"-"</formula>
    </cfRule>
    <cfRule type="containsText" dxfId="549" priority="28" stopIfTrue="1" operator="containsText" text="leer">
      <formula>NOT(ISERROR(SEARCH("leer",K6)))</formula>
    </cfRule>
  </conditionalFormatting>
  <conditionalFormatting sqref="K6">
    <cfRule type="cellIs" dxfId="548" priority="25" stopIfTrue="1" operator="equal">
      <formula>"-"</formula>
    </cfRule>
    <cfRule type="containsText" dxfId="547" priority="26" stopIfTrue="1" operator="containsText" text="leer">
      <formula>NOT(ISERROR(SEARCH("leer",K6)))</formula>
    </cfRule>
  </conditionalFormatting>
  <conditionalFormatting sqref="W6">
    <cfRule type="cellIs" dxfId="546" priority="3" stopIfTrue="1" operator="equal">
      <formula>"-"</formula>
    </cfRule>
    <cfRule type="containsText" dxfId="545" priority="4" stopIfTrue="1" operator="containsText" text="leer">
      <formula>NOT(ISERROR(SEARCH("leer",W6)))</formula>
    </cfRule>
  </conditionalFormatting>
  <conditionalFormatting sqref="W6">
    <cfRule type="cellIs" dxfId="544" priority="1" stopIfTrue="1" operator="equal">
      <formula>"-"</formula>
    </cfRule>
    <cfRule type="containsText" dxfId="543" priority="2" stopIfTrue="1" operator="containsText" text="leer">
      <formula>NOT(ISERROR(SEARCH("leer",W6)))</formula>
    </cfRule>
  </conditionalFormatting>
  <hyperlinks>
    <hyperlink ref="A1" location="Index!A1" display="zurück"/>
  </hyperlinks>
  <pageMargins left="0.79000000000000015" right="0.79000000000000015" top="0.98" bottom="0.98" header="0.51" footer="0.51"/>
  <pageSetup paperSize="9" scale="41" orientation="portrait" r:id="rId1"/>
  <customProperties>
    <customPr name="_pios_id" r:id="rId2"/>
  </customProperties>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201"/>
  <sheetViews>
    <sheetView showRuler="0" zoomScaleNormal="100" workbookViewId="0"/>
  </sheetViews>
  <sheetFormatPr baseColWidth="10" defaultColWidth="10.7109375" defaultRowHeight="12.75"/>
  <cols>
    <col min="1" max="1" width="35.42578125" style="12" customWidth="1"/>
    <col min="2" max="2" width="15.42578125" style="5" customWidth="1"/>
    <col min="3" max="3" width="8.140625" style="8" customWidth="1"/>
    <col min="4" max="7" width="12.28515625" style="8" customWidth="1"/>
    <col min="8" max="13" width="11.42578125" style="8" customWidth="1"/>
    <col min="14" max="16384" width="10.7109375" style="5"/>
  </cols>
  <sheetData>
    <row r="1" spans="1:14">
      <c r="A1" s="90" t="s">
        <v>1831</v>
      </c>
      <c r="C1" s="5"/>
      <c r="D1" s="5"/>
      <c r="E1" s="5"/>
      <c r="F1" s="5"/>
      <c r="G1" s="5"/>
      <c r="H1" s="5"/>
      <c r="I1" s="5"/>
      <c r="J1" s="5"/>
      <c r="K1" s="5"/>
      <c r="L1" s="5"/>
      <c r="M1" s="5"/>
    </row>
    <row r="2" spans="1:14">
      <c r="A2" s="90"/>
      <c r="C2" s="5"/>
      <c r="D2" s="5"/>
      <c r="E2" s="5"/>
      <c r="F2" s="5"/>
      <c r="G2" s="5"/>
      <c r="H2" s="5"/>
      <c r="I2" s="5"/>
      <c r="J2" s="5"/>
      <c r="K2" s="5"/>
      <c r="L2" s="5"/>
      <c r="M2" s="5"/>
    </row>
    <row r="3" spans="1:14" s="4" customFormat="1">
      <c r="A3" s="84" t="s">
        <v>1832</v>
      </c>
      <c r="C3" s="5" t="s">
        <v>1833</v>
      </c>
      <c r="D3" s="5" t="s">
        <v>1834</v>
      </c>
      <c r="E3" s="22">
        <v>2007</v>
      </c>
      <c r="F3" s="22">
        <v>2008</v>
      </c>
      <c r="G3" s="22">
        <v>2009</v>
      </c>
      <c r="H3" s="22">
        <v>2010</v>
      </c>
      <c r="I3" s="22">
        <v>2011</v>
      </c>
      <c r="J3" s="22">
        <v>2012</v>
      </c>
      <c r="K3" s="22">
        <v>2013</v>
      </c>
      <c r="L3" s="4">
        <v>2014</v>
      </c>
      <c r="M3" s="4">
        <v>2015</v>
      </c>
      <c r="N3" s="353">
        <v>2016</v>
      </c>
    </row>
    <row r="4" spans="1:14">
      <c r="A4" s="84"/>
      <c r="N4" s="351"/>
    </row>
    <row r="5" spans="1:14" ht="25.5">
      <c r="A5" s="12" t="s">
        <v>1835</v>
      </c>
      <c r="B5" s="5" t="s">
        <v>1836</v>
      </c>
      <c r="C5" s="8">
        <v>1</v>
      </c>
      <c r="D5" s="8" t="s">
        <v>1837</v>
      </c>
      <c r="E5" s="8" t="s">
        <v>2177</v>
      </c>
      <c r="F5" s="8" t="s">
        <v>2139</v>
      </c>
      <c r="G5" s="87" t="s">
        <v>2178</v>
      </c>
      <c r="H5" s="67" t="s">
        <v>2139</v>
      </c>
      <c r="I5" s="67" t="s">
        <v>2139</v>
      </c>
      <c r="J5" s="67" t="s">
        <v>2139</v>
      </c>
      <c r="K5" s="67" t="s">
        <v>2139</v>
      </c>
      <c r="L5" s="67" t="s">
        <v>2139</v>
      </c>
      <c r="M5" s="8" t="s">
        <v>2139</v>
      </c>
      <c r="N5" s="347" t="s">
        <v>2139</v>
      </c>
    </row>
    <row r="6" spans="1:14">
      <c r="M6" s="5"/>
    </row>
    <row r="7" spans="1:14">
      <c r="A7" s="84"/>
    </row>
    <row r="8" spans="1:14">
      <c r="A8" s="207" t="s">
        <v>1838</v>
      </c>
      <c r="B8" s="211"/>
      <c r="C8" s="211"/>
    </row>
    <row r="9" spans="1:14">
      <c r="D9" s="22"/>
      <c r="E9" s="22"/>
      <c r="F9" s="22"/>
      <c r="G9" s="22"/>
      <c r="H9" s="22"/>
    </row>
    <row r="10" spans="1:14">
      <c r="A10" s="175"/>
    </row>
    <row r="11" spans="1:14">
      <c r="M11" s="5"/>
    </row>
    <row r="12" spans="1:14">
      <c r="A12" s="175"/>
    </row>
    <row r="13" spans="1:14" s="4" customFormat="1">
      <c r="A13" s="84"/>
      <c r="C13" s="22"/>
      <c r="D13" s="8"/>
      <c r="E13" s="8"/>
      <c r="F13" s="8"/>
      <c r="G13" s="8"/>
      <c r="H13" s="8"/>
      <c r="I13" s="22"/>
      <c r="J13" s="22"/>
      <c r="K13" s="22"/>
      <c r="L13" s="22"/>
      <c r="M13" s="22"/>
    </row>
    <row r="14" spans="1:14">
      <c r="A14" s="84"/>
      <c r="M14" s="7"/>
    </row>
    <row r="15" spans="1:14">
      <c r="M15" s="5"/>
    </row>
    <row r="16" spans="1:14">
      <c r="L16" s="46"/>
      <c r="M16" s="5"/>
    </row>
    <row r="17" spans="5:13">
      <c r="M17" s="5"/>
    </row>
    <row r="18" spans="5:13">
      <c r="E18" s="22"/>
      <c r="M18" s="5"/>
    </row>
    <row r="19" spans="5:13">
      <c r="E19" s="22"/>
      <c r="M19" s="5"/>
    </row>
    <row r="20" spans="5:13">
      <c r="E20" s="22"/>
      <c r="G20" s="87"/>
      <c r="M20" s="5"/>
    </row>
    <row r="21" spans="5:13">
      <c r="E21" s="22"/>
      <c r="G21" s="67"/>
      <c r="M21" s="5"/>
    </row>
    <row r="22" spans="5:13">
      <c r="E22" s="22"/>
      <c r="G22" s="67"/>
      <c r="M22" s="5"/>
    </row>
    <row r="23" spans="5:13">
      <c r="E23" s="22"/>
      <c r="G23" s="67"/>
      <c r="M23" s="5"/>
    </row>
    <row r="24" spans="5:13">
      <c r="E24" s="22"/>
      <c r="G24" s="67"/>
      <c r="M24" s="5"/>
    </row>
    <row r="25" spans="5:13">
      <c r="E25" s="4"/>
      <c r="G25" s="67"/>
      <c r="M25" s="5"/>
    </row>
    <row r="26" spans="5:13">
      <c r="E26" s="4"/>
      <c r="M26" s="5"/>
    </row>
    <row r="27" spans="5:13">
      <c r="M27" s="5"/>
    </row>
    <row r="28" spans="5:13">
      <c r="M28" s="5"/>
    </row>
    <row r="29" spans="5:13">
      <c r="M29" s="5"/>
    </row>
    <row r="33" spans="13:13">
      <c r="M33" s="5"/>
    </row>
    <row r="34" spans="13:13">
      <c r="M34" s="5"/>
    </row>
    <row r="35" spans="13:13">
      <c r="M35" s="5"/>
    </row>
    <row r="36" spans="13:13">
      <c r="M36" s="5"/>
    </row>
    <row r="37" spans="13:13">
      <c r="M37" s="5"/>
    </row>
    <row r="38" spans="13:13">
      <c r="M38" s="5"/>
    </row>
    <row r="39" spans="13:13">
      <c r="M39" s="5"/>
    </row>
    <row r="40" spans="13:13">
      <c r="M40" s="5"/>
    </row>
    <row r="41" spans="13:13">
      <c r="M41" s="5"/>
    </row>
    <row r="42" spans="13:13">
      <c r="M42" s="5"/>
    </row>
    <row r="43" spans="13:13">
      <c r="M43" s="5"/>
    </row>
    <row r="44" spans="13:13">
      <c r="M44" s="5"/>
    </row>
    <row r="45" spans="13:13">
      <c r="M45" s="5"/>
    </row>
    <row r="46" spans="13:13">
      <c r="M46" s="5"/>
    </row>
    <row r="47" spans="13:13">
      <c r="M47" s="5"/>
    </row>
    <row r="48" spans="13:13">
      <c r="M48" s="5"/>
    </row>
    <row r="49" spans="13:13">
      <c r="M49" s="5"/>
    </row>
    <row r="50" spans="13:13">
      <c r="M50" s="5"/>
    </row>
    <row r="51" spans="13:13">
      <c r="M51" s="5"/>
    </row>
    <row r="52" spans="13:13">
      <c r="M52" s="5"/>
    </row>
    <row r="53" spans="13:13">
      <c r="M53" s="5"/>
    </row>
    <row r="54" spans="13:13">
      <c r="M54" s="5"/>
    </row>
    <row r="55" spans="13:13">
      <c r="M55" s="5"/>
    </row>
    <row r="56" spans="13:13">
      <c r="M56" s="5"/>
    </row>
    <row r="57" spans="13:13">
      <c r="M57" s="5"/>
    </row>
    <row r="58" spans="13:13">
      <c r="M58" s="5"/>
    </row>
    <row r="59" spans="13:13">
      <c r="M59" s="5"/>
    </row>
    <row r="60" spans="13:13">
      <c r="M60" s="5"/>
    </row>
    <row r="61" spans="13:13">
      <c r="M61" s="5"/>
    </row>
    <row r="62" spans="13:13">
      <c r="M62" s="5"/>
    </row>
    <row r="63" spans="13:13">
      <c r="M63" s="5"/>
    </row>
    <row r="64" spans="13:13">
      <c r="M64" s="5"/>
    </row>
    <row r="65" spans="13:13">
      <c r="M65" s="5"/>
    </row>
    <row r="66" spans="13:13">
      <c r="M66" s="5"/>
    </row>
    <row r="67" spans="13:13">
      <c r="M67" s="5"/>
    </row>
    <row r="68" spans="13:13">
      <c r="M68" s="5"/>
    </row>
    <row r="69" spans="13:13">
      <c r="M69" s="5"/>
    </row>
    <row r="70" spans="13:13">
      <c r="M70" s="5"/>
    </row>
    <row r="71" spans="13:13">
      <c r="M71" s="5"/>
    </row>
    <row r="72" spans="13:13">
      <c r="M72" s="5"/>
    </row>
    <row r="73" spans="13:13">
      <c r="M73" s="5"/>
    </row>
    <row r="74" spans="13:13">
      <c r="M74" s="5"/>
    </row>
    <row r="75" spans="13:13">
      <c r="M75" s="5"/>
    </row>
    <row r="76" spans="13:13">
      <c r="M76" s="5"/>
    </row>
    <row r="77" spans="13:13">
      <c r="M77" s="5"/>
    </row>
    <row r="78" spans="13:13">
      <c r="M78" s="5"/>
    </row>
    <row r="79" spans="13:13">
      <c r="M79" s="5"/>
    </row>
    <row r="80" spans="13:13">
      <c r="M80" s="5"/>
    </row>
    <row r="81" spans="13:13">
      <c r="M81" s="5"/>
    </row>
    <row r="82" spans="13:13">
      <c r="M82" s="5"/>
    </row>
    <row r="83" spans="13:13">
      <c r="M83" s="5"/>
    </row>
    <row r="84" spans="13:13">
      <c r="M84" s="5"/>
    </row>
    <row r="85" spans="13:13">
      <c r="M85" s="5"/>
    </row>
    <row r="86" spans="13:13">
      <c r="M86" s="5"/>
    </row>
    <row r="87" spans="13:13">
      <c r="M87" s="5"/>
    </row>
    <row r="88" spans="13:13">
      <c r="M88" s="5"/>
    </row>
    <row r="89" spans="13:13">
      <c r="M89" s="5"/>
    </row>
    <row r="90" spans="13:13">
      <c r="M90" s="5"/>
    </row>
    <row r="91" spans="13:13">
      <c r="M91" s="5"/>
    </row>
    <row r="92" spans="13:13">
      <c r="M92" s="5"/>
    </row>
    <row r="93" spans="13:13">
      <c r="M93" s="5"/>
    </row>
    <row r="94" spans="13:13">
      <c r="M94" s="5"/>
    </row>
    <row r="95" spans="13:13">
      <c r="M95" s="5"/>
    </row>
    <row r="96" spans="13:13">
      <c r="M96" s="5"/>
    </row>
    <row r="97" spans="13:13">
      <c r="M97" s="5"/>
    </row>
    <row r="98" spans="13:13">
      <c r="M98" s="5"/>
    </row>
    <row r="99" spans="13:13">
      <c r="M99" s="5"/>
    </row>
    <row r="100" spans="13:13">
      <c r="M100" s="5"/>
    </row>
    <row r="101" spans="13:13">
      <c r="M101" s="5"/>
    </row>
    <row r="102" spans="13:13">
      <c r="M102" s="5"/>
    </row>
    <row r="103" spans="13:13">
      <c r="M103" s="5"/>
    </row>
    <row r="104" spans="13:13">
      <c r="M104" s="5"/>
    </row>
    <row r="105" spans="13:13">
      <c r="M105" s="5"/>
    </row>
    <row r="106" spans="13:13">
      <c r="M106" s="5"/>
    </row>
    <row r="107" spans="13:13">
      <c r="M107" s="5"/>
    </row>
    <row r="108" spans="13:13">
      <c r="M108" s="5"/>
    </row>
    <row r="109" spans="13:13">
      <c r="M109" s="5"/>
    </row>
    <row r="110" spans="13:13">
      <c r="M110" s="5"/>
    </row>
    <row r="111" spans="13:13">
      <c r="M111" s="5"/>
    </row>
    <row r="112" spans="13:13">
      <c r="M112" s="5"/>
    </row>
    <row r="113" spans="13:13">
      <c r="M113" s="5"/>
    </row>
    <row r="114" spans="13:13">
      <c r="M114" s="5"/>
    </row>
    <row r="115" spans="13:13">
      <c r="M115" s="5"/>
    </row>
    <row r="116" spans="13:13">
      <c r="M116" s="5"/>
    </row>
    <row r="117" spans="13:13">
      <c r="M117" s="5"/>
    </row>
    <row r="118" spans="13:13">
      <c r="M118" s="5"/>
    </row>
    <row r="119" spans="13:13">
      <c r="M119" s="5"/>
    </row>
    <row r="120" spans="13:13">
      <c r="M120" s="5"/>
    </row>
    <row r="121" spans="13:13">
      <c r="M121" s="5"/>
    </row>
    <row r="122" spans="13:13">
      <c r="M122" s="5"/>
    </row>
    <row r="123" spans="13:13">
      <c r="M123" s="5"/>
    </row>
    <row r="124" spans="13:13">
      <c r="M124" s="5"/>
    </row>
    <row r="125" spans="13:13">
      <c r="M125" s="5"/>
    </row>
    <row r="126" spans="13:13">
      <c r="M126" s="5"/>
    </row>
    <row r="127" spans="13:13">
      <c r="M127" s="5"/>
    </row>
    <row r="128" spans="13:13">
      <c r="M128" s="5"/>
    </row>
    <row r="129" spans="13:13">
      <c r="M129" s="5"/>
    </row>
    <row r="130" spans="13:13">
      <c r="M130" s="5"/>
    </row>
    <row r="131" spans="13:13">
      <c r="M131" s="5"/>
    </row>
    <row r="132" spans="13:13">
      <c r="M132" s="5"/>
    </row>
    <row r="133" spans="13:13">
      <c r="M133" s="5"/>
    </row>
    <row r="134" spans="13:13">
      <c r="M134" s="5"/>
    </row>
    <row r="135" spans="13:13">
      <c r="M135" s="5"/>
    </row>
    <row r="136" spans="13:13">
      <c r="M136" s="5"/>
    </row>
    <row r="137" spans="13:13">
      <c r="M137" s="5"/>
    </row>
    <row r="138" spans="13:13">
      <c r="M138" s="5"/>
    </row>
    <row r="139" spans="13:13">
      <c r="M139" s="5"/>
    </row>
    <row r="140" spans="13:13">
      <c r="M140" s="5"/>
    </row>
    <row r="141" spans="13:13">
      <c r="M141" s="5"/>
    </row>
    <row r="142" spans="13:13">
      <c r="M142" s="5"/>
    </row>
    <row r="143" spans="13:13">
      <c r="M143" s="5"/>
    </row>
    <row r="144" spans="13:13">
      <c r="M144" s="5"/>
    </row>
    <row r="145" spans="13:13">
      <c r="M145" s="5"/>
    </row>
    <row r="146" spans="13:13">
      <c r="M146" s="5"/>
    </row>
    <row r="147" spans="13:13">
      <c r="M147" s="5"/>
    </row>
    <row r="148" spans="13:13">
      <c r="M148" s="5"/>
    </row>
    <row r="149" spans="13:13">
      <c r="M149" s="5"/>
    </row>
    <row r="150" spans="13:13">
      <c r="M150" s="5"/>
    </row>
    <row r="151" spans="13:13">
      <c r="M151" s="5"/>
    </row>
    <row r="152" spans="13:13">
      <c r="M152" s="5"/>
    </row>
    <row r="153" spans="13:13">
      <c r="M153" s="5"/>
    </row>
    <row r="154" spans="13:13">
      <c r="M154" s="5"/>
    </row>
    <row r="155" spans="13:13">
      <c r="M155" s="5"/>
    </row>
    <row r="156" spans="13:13">
      <c r="M156" s="5"/>
    </row>
    <row r="157" spans="13:13">
      <c r="M157" s="5"/>
    </row>
    <row r="158" spans="13:13">
      <c r="M158" s="5"/>
    </row>
    <row r="159" spans="13:13">
      <c r="M159" s="5"/>
    </row>
    <row r="160" spans="13:13">
      <c r="M160" s="5"/>
    </row>
    <row r="161" spans="13:13">
      <c r="M161" s="5"/>
    </row>
    <row r="162" spans="13:13">
      <c r="M162" s="5"/>
    </row>
    <row r="163" spans="13:13">
      <c r="M163" s="5"/>
    </row>
    <row r="164" spans="13:13">
      <c r="M164" s="5"/>
    </row>
    <row r="165" spans="13:13">
      <c r="M165" s="5"/>
    </row>
    <row r="166" spans="13:13">
      <c r="M166" s="5"/>
    </row>
    <row r="167" spans="13:13">
      <c r="M167" s="5"/>
    </row>
    <row r="168" spans="13:13">
      <c r="M168" s="5"/>
    </row>
    <row r="169" spans="13:13">
      <c r="M169" s="5"/>
    </row>
    <row r="170" spans="13:13">
      <c r="M170" s="5"/>
    </row>
    <row r="171" spans="13:13">
      <c r="M171" s="5"/>
    </row>
    <row r="172" spans="13:13">
      <c r="M172" s="5"/>
    </row>
    <row r="173" spans="13:13">
      <c r="M173" s="5"/>
    </row>
    <row r="174" spans="13:13">
      <c r="M174" s="5"/>
    </row>
    <row r="175" spans="13:13">
      <c r="M175" s="5"/>
    </row>
    <row r="176" spans="13:13">
      <c r="M176" s="5"/>
    </row>
    <row r="177" spans="13:13">
      <c r="M177" s="5"/>
    </row>
    <row r="178" spans="13:13">
      <c r="M178" s="5"/>
    </row>
    <row r="179" spans="13:13">
      <c r="M179" s="5"/>
    </row>
    <row r="180" spans="13:13">
      <c r="M180" s="5"/>
    </row>
    <row r="181" spans="13:13">
      <c r="M181" s="5"/>
    </row>
    <row r="182" spans="13:13">
      <c r="M182" s="5"/>
    </row>
    <row r="183" spans="13:13">
      <c r="M183" s="5"/>
    </row>
    <row r="184" spans="13:13">
      <c r="M184" s="5"/>
    </row>
    <row r="185" spans="13:13">
      <c r="M185" s="5"/>
    </row>
    <row r="186" spans="13:13">
      <c r="M186" s="5"/>
    </row>
    <row r="187" spans="13:13">
      <c r="M187" s="5"/>
    </row>
    <row r="188" spans="13:13">
      <c r="M188" s="5"/>
    </row>
    <row r="189" spans="13:13">
      <c r="M189" s="5"/>
    </row>
    <row r="190" spans="13:13">
      <c r="M190" s="5"/>
    </row>
    <row r="191" spans="13:13">
      <c r="M191" s="5"/>
    </row>
    <row r="192" spans="13:13">
      <c r="M192" s="5"/>
    </row>
    <row r="193" spans="13:13">
      <c r="M193" s="5"/>
    </row>
    <row r="194" spans="13:13">
      <c r="M194" s="5"/>
    </row>
    <row r="195" spans="13:13">
      <c r="M195" s="5"/>
    </row>
    <row r="196" spans="13:13">
      <c r="M196" s="5"/>
    </row>
    <row r="197" spans="13:13">
      <c r="M197" s="5"/>
    </row>
    <row r="198" spans="13:13">
      <c r="M198" s="5"/>
    </row>
    <row r="199" spans="13:13">
      <c r="M199" s="5"/>
    </row>
    <row r="200" spans="13:13">
      <c r="M200" s="5"/>
    </row>
    <row r="201" spans="13:13">
      <c r="M201" s="5"/>
    </row>
  </sheetData>
  <phoneticPr fontId="17" type="noConversion"/>
  <conditionalFormatting sqref="G24">
    <cfRule type="cellIs" dxfId="542" priority="144" operator="equal">
      <formula>"-"</formula>
    </cfRule>
  </conditionalFormatting>
  <conditionalFormatting sqref="G21:G23">
    <cfRule type="cellIs" dxfId="541" priority="142" stopIfTrue="1" operator="equal">
      <formula>"-"</formula>
    </cfRule>
    <cfRule type="containsText" dxfId="540" priority="143" stopIfTrue="1" operator="containsText" text="leer">
      <formula>NOT(ISERROR(SEARCH("leer",G21)))</formula>
    </cfRule>
  </conditionalFormatting>
  <conditionalFormatting sqref="G21">
    <cfRule type="cellIs" dxfId="539" priority="141" stopIfTrue="1" operator="equal">
      <formula>"-"</formula>
    </cfRule>
  </conditionalFormatting>
  <conditionalFormatting sqref="G21">
    <cfRule type="cellIs" dxfId="538" priority="139" stopIfTrue="1" operator="equal">
      <formula>"-"</formula>
    </cfRule>
    <cfRule type="containsText" dxfId="537" priority="140" stopIfTrue="1" operator="containsText" text="leer">
      <formula>NOT(ISERROR(SEARCH("leer",G21)))</formula>
    </cfRule>
  </conditionalFormatting>
  <conditionalFormatting sqref="G21">
    <cfRule type="cellIs" dxfId="536" priority="137" stopIfTrue="1" operator="equal">
      <formula>"-"</formula>
    </cfRule>
    <cfRule type="containsText" dxfId="535" priority="138" stopIfTrue="1" operator="containsText" text="leer">
      <formula>NOT(ISERROR(SEARCH("leer",G21)))</formula>
    </cfRule>
  </conditionalFormatting>
  <conditionalFormatting sqref="G21">
    <cfRule type="cellIs" dxfId="534" priority="135" stopIfTrue="1" operator="equal">
      <formula>"-"</formula>
    </cfRule>
    <cfRule type="containsText" dxfId="533" priority="136" stopIfTrue="1" operator="containsText" text="leer">
      <formula>NOT(ISERROR(SEARCH("leer",G21)))</formula>
    </cfRule>
  </conditionalFormatting>
  <conditionalFormatting sqref="G21">
    <cfRule type="cellIs" dxfId="532" priority="133" stopIfTrue="1" operator="equal">
      <formula>"-"</formula>
    </cfRule>
    <cfRule type="containsText" dxfId="531" priority="134" stopIfTrue="1" operator="containsText" text="leer">
      <formula>NOT(ISERROR(SEARCH("leer",G21)))</formula>
    </cfRule>
  </conditionalFormatting>
  <conditionalFormatting sqref="G21">
    <cfRule type="cellIs" dxfId="530" priority="131" stopIfTrue="1" operator="equal">
      <formula>"-"</formula>
    </cfRule>
    <cfRule type="containsText" dxfId="529" priority="132" stopIfTrue="1" operator="containsText" text="leer">
      <formula>NOT(ISERROR(SEARCH("leer",G21)))</formula>
    </cfRule>
  </conditionalFormatting>
  <conditionalFormatting sqref="G21">
    <cfRule type="cellIs" dxfId="528" priority="129" stopIfTrue="1" operator="equal">
      <formula>"-"</formula>
    </cfRule>
    <cfRule type="containsText" dxfId="527" priority="130" stopIfTrue="1" operator="containsText" text="leer">
      <formula>NOT(ISERROR(SEARCH("leer",G21)))</formula>
    </cfRule>
  </conditionalFormatting>
  <conditionalFormatting sqref="G21">
    <cfRule type="cellIs" dxfId="526" priority="127" stopIfTrue="1" operator="equal">
      <formula>"-"</formula>
    </cfRule>
    <cfRule type="containsText" dxfId="525" priority="128" stopIfTrue="1" operator="containsText" text="leer">
      <formula>NOT(ISERROR(SEARCH("leer",G21)))</formula>
    </cfRule>
  </conditionalFormatting>
  <conditionalFormatting sqref="G21">
    <cfRule type="cellIs" dxfId="524" priority="125" stopIfTrue="1" operator="equal">
      <formula>"-"</formula>
    </cfRule>
    <cfRule type="containsText" dxfId="523" priority="126" stopIfTrue="1" operator="containsText" text="leer">
      <formula>NOT(ISERROR(SEARCH("leer",G21)))</formula>
    </cfRule>
  </conditionalFormatting>
  <conditionalFormatting sqref="G21">
    <cfRule type="cellIs" dxfId="522" priority="123" stopIfTrue="1" operator="equal">
      <formula>"-"</formula>
    </cfRule>
    <cfRule type="containsText" dxfId="521" priority="124" stopIfTrue="1" operator="containsText" text="leer">
      <formula>NOT(ISERROR(SEARCH("leer",G21)))</formula>
    </cfRule>
  </conditionalFormatting>
  <conditionalFormatting sqref="G21">
    <cfRule type="cellIs" dxfId="520" priority="121" stopIfTrue="1" operator="equal">
      <formula>"-"</formula>
    </cfRule>
    <cfRule type="containsText" dxfId="519" priority="122" stopIfTrue="1" operator="containsText" text="leer">
      <formula>NOT(ISERROR(SEARCH("leer",G21)))</formula>
    </cfRule>
  </conditionalFormatting>
  <conditionalFormatting sqref="G21">
    <cfRule type="cellIs" dxfId="518" priority="119" stopIfTrue="1" operator="equal">
      <formula>"-"</formula>
    </cfRule>
    <cfRule type="containsText" dxfId="517" priority="120" stopIfTrue="1" operator="containsText" text="leer">
      <formula>NOT(ISERROR(SEARCH("leer",G21)))</formula>
    </cfRule>
  </conditionalFormatting>
  <conditionalFormatting sqref="G21">
    <cfRule type="cellIs" dxfId="516" priority="117" stopIfTrue="1" operator="equal">
      <formula>"-"</formula>
    </cfRule>
    <cfRule type="containsText" dxfId="515" priority="118" stopIfTrue="1" operator="containsText" text="leer">
      <formula>NOT(ISERROR(SEARCH("leer",G21)))</formula>
    </cfRule>
  </conditionalFormatting>
  <conditionalFormatting sqref="G21">
    <cfRule type="cellIs" dxfId="514" priority="115" stopIfTrue="1" operator="equal">
      <formula>"-"</formula>
    </cfRule>
    <cfRule type="containsText" dxfId="513" priority="116" stopIfTrue="1" operator="containsText" text="leer">
      <formula>NOT(ISERROR(SEARCH("leer",G21)))</formula>
    </cfRule>
  </conditionalFormatting>
  <conditionalFormatting sqref="G21">
    <cfRule type="cellIs" dxfId="512" priority="113" stopIfTrue="1" operator="equal">
      <formula>"-"</formula>
    </cfRule>
    <cfRule type="containsText" dxfId="511" priority="114" stopIfTrue="1" operator="containsText" text="leer">
      <formula>NOT(ISERROR(SEARCH("leer",G21)))</formula>
    </cfRule>
  </conditionalFormatting>
  <conditionalFormatting sqref="G21">
    <cfRule type="cellIs" dxfId="510" priority="111" stopIfTrue="1" operator="equal">
      <formula>"-"</formula>
    </cfRule>
    <cfRule type="containsText" dxfId="509" priority="112" stopIfTrue="1" operator="containsText" text="leer">
      <formula>NOT(ISERROR(SEARCH("leer",G21)))</formula>
    </cfRule>
  </conditionalFormatting>
  <conditionalFormatting sqref="G21">
    <cfRule type="cellIs" dxfId="508" priority="109" stopIfTrue="1" operator="equal">
      <formula>"-"</formula>
    </cfRule>
    <cfRule type="containsText" dxfId="507" priority="110" stopIfTrue="1" operator="containsText" text="leer">
      <formula>NOT(ISERROR(SEARCH("leer",G21)))</formula>
    </cfRule>
  </conditionalFormatting>
  <conditionalFormatting sqref="G21">
    <cfRule type="cellIs" dxfId="506" priority="107" stopIfTrue="1" operator="equal">
      <formula>"-"</formula>
    </cfRule>
    <cfRule type="containsText" dxfId="505" priority="108" stopIfTrue="1" operator="containsText" text="leer">
      <formula>NOT(ISERROR(SEARCH("leer",G21)))</formula>
    </cfRule>
  </conditionalFormatting>
  <conditionalFormatting sqref="G21">
    <cfRule type="cellIs" dxfId="504" priority="105" stopIfTrue="1" operator="equal">
      <formula>"-"</formula>
    </cfRule>
    <cfRule type="containsText" dxfId="503" priority="106" stopIfTrue="1" operator="containsText" text="leer">
      <formula>NOT(ISERROR(SEARCH("leer",G21)))</formula>
    </cfRule>
  </conditionalFormatting>
  <conditionalFormatting sqref="G21">
    <cfRule type="cellIs" dxfId="502" priority="103" stopIfTrue="1" operator="equal">
      <formula>"-"</formula>
    </cfRule>
    <cfRule type="containsText" dxfId="501" priority="104" stopIfTrue="1" operator="containsText" text="leer">
      <formula>NOT(ISERROR(SEARCH("leer",G21)))</formula>
    </cfRule>
  </conditionalFormatting>
  <conditionalFormatting sqref="G21">
    <cfRule type="cellIs" dxfId="500" priority="101" stopIfTrue="1" operator="equal">
      <formula>"-"</formula>
    </cfRule>
    <cfRule type="containsText" dxfId="499" priority="102" stopIfTrue="1" operator="containsText" text="leer">
      <formula>NOT(ISERROR(SEARCH("leer",G21)))</formula>
    </cfRule>
  </conditionalFormatting>
  <conditionalFormatting sqref="G21">
    <cfRule type="cellIs" dxfId="498" priority="99" stopIfTrue="1" operator="equal">
      <formula>"-"</formula>
    </cfRule>
    <cfRule type="containsText" dxfId="497" priority="100" stopIfTrue="1" operator="containsText" text="leer">
      <formula>NOT(ISERROR(SEARCH("leer",G21)))</formula>
    </cfRule>
  </conditionalFormatting>
  <conditionalFormatting sqref="G21">
    <cfRule type="cellIs" dxfId="496" priority="97" stopIfTrue="1" operator="equal">
      <formula>"-"</formula>
    </cfRule>
    <cfRule type="containsText" dxfId="495" priority="98" stopIfTrue="1" operator="containsText" text="leer">
      <formula>NOT(ISERROR(SEARCH("leer",G21)))</formula>
    </cfRule>
  </conditionalFormatting>
  <conditionalFormatting sqref="K5">
    <cfRule type="cellIs" dxfId="494" priority="48" operator="equal">
      <formula>"-"</formula>
    </cfRule>
  </conditionalFormatting>
  <conditionalFormatting sqref="H5:J5">
    <cfRule type="cellIs" dxfId="493" priority="46" stopIfTrue="1" operator="equal">
      <formula>"-"</formula>
    </cfRule>
    <cfRule type="containsText" dxfId="492" priority="47" stopIfTrue="1" operator="containsText" text="leer">
      <formula>NOT(ISERROR(SEARCH("leer",H5)))</formula>
    </cfRule>
  </conditionalFormatting>
  <conditionalFormatting sqref="H5">
    <cfRule type="cellIs" dxfId="491" priority="45" stopIfTrue="1" operator="equal">
      <formula>"-"</formula>
    </cfRule>
  </conditionalFormatting>
  <conditionalFormatting sqref="H5">
    <cfRule type="cellIs" dxfId="490" priority="43" stopIfTrue="1" operator="equal">
      <formula>"-"</formula>
    </cfRule>
    <cfRule type="containsText" dxfId="489" priority="44" stopIfTrue="1" operator="containsText" text="leer">
      <formula>NOT(ISERROR(SEARCH("leer",H5)))</formula>
    </cfRule>
  </conditionalFormatting>
  <conditionalFormatting sqref="H5">
    <cfRule type="cellIs" dxfId="488" priority="41" stopIfTrue="1" operator="equal">
      <formula>"-"</formula>
    </cfRule>
    <cfRule type="containsText" dxfId="487" priority="42" stopIfTrue="1" operator="containsText" text="leer">
      <formula>NOT(ISERROR(SEARCH("leer",H5)))</formula>
    </cfRule>
  </conditionalFormatting>
  <conditionalFormatting sqref="H5">
    <cfRule type="cellIs" dxfId="486" priority="39" stopIfTrue="1" operator="equal">
      <formula>"-"</formula>
    </cfRule>
    <cfRule type="containsText" dxfId="485" priority="40" stopIfTrue="1" operator="containsText" text="leer">
      <formula>NOT(ISERROR(SEARCH("leer",H5)))</formula>
    </cfRule>
  </conditionalFormatting>
  <conditionalFormatting sqref="H5">
    <cfRule type="cellIs" dxfId="484" priority="37" stopIfTrue="1" operator="equal">
      <formula>"-"</formula>
    </cfRule>
    <cfRule type="containsText" dxfId="483" priority="38" stopIfTrue="1" operator="containsText" text="leer">
      <formula>NOT(ISERROR(SEARCH("leer",H5)))</formula>
    </cfRule>
  </conditionalFormatting>
  <conditionalFormatting sqref="H5">
    <cfRule type="cellIs" dxfId="482" priority="35" stopIfTrue="1" operator="equal">
      <formula>"-"</formula>
    </cfRule>
    <cfRule type="containsText" dxfId="481" priority="36" stopIfTrue="1" operator="containsText" text="leer">
      <formula>NOT(ISERROR(SEARCH("leer",H5)))</formula>
    </cfRule>
  </conditionalFormatting>
  <conditionalFormatting sqref="H5">
    <cfRule type="cellIs" dxfId="480" priority="33" stopIfTrue="1" operator="equal">
      <formula>"-"</formula>
    </cfRule>
    <cfRule type="containsText" dxfId="479" priority="34" stopIfTrue="1" operator="containsText" text="leer">
      <formula>NOT(ISERROR(SEARCH("leer",H5)))</formula>
    </cfRule>
  </conditionalFormatting>
  <conditionalFormatting sqref="H5">
    <cfRule type="cellIs" dxfId="478" priority="31" stopIfTrue="1" operator="equal">
      <formula>"-"</formula>
    </cfRule>
    <cfRule type="containsText" dxfId="477" priority="32" stopIfTrue="1" operator="containsText" text="leer">
      <formula>NOT(ISERROR(SEARCH("leer",H5)))</formula>
    </cfRule>
  </conditionalFormatting>
  <conditionalFormatting sqref="H5">
    <cfRule type="cellIs" dxfId="476" priority="29" stopIfTrue="1" operator="equal">
      <formula>"-"</formula>
    </cfRule>
    <cfRule type="containsText" dxfId="475" priority="30" stopIfTrue="1" operator="containsText" text="leer">
      <formula>NOT(ISERROR(SEARCH("leer",H5)))</formula>
    </cfRule>
  </conditionalFormatting>
  <conditionalFormatting sqref="H5">
    <cfRule type="cellIs" dxfId="474" priority="27" stopIfTrue="1" operator="equal">
      <formula>"-"</formula>
    </cfRule>
    <cfRule type="containsText" dxfId="473" priority="28" stopIfTrue="1" operator="containsText" text="leer">
      <formula>NOT(ISERROR(SEARCH("leer",H5)))</formula>
    </cfRule>
  </conditionalFormatting>
  <conditionalFormatting sqref="H5">
    <cfRule type="cellIs" dxfId="472" priority="25" stopIfTrue="1" operator="equal">
      <formula>"-"</formula>
    </cfRule>
    <cfRule type="containsText" dxfId="471" priority="26" stopIfTrue="1" operator="containsText" text="leer">
      <formula>NOT(ISERROR(SEARCH("leer",H5)))</formula>
    </cfRule>
  </conditionalFormatting>
  <conditionalFormatting sqref="H5">
    <cfRule type="cellIs" dxfId="470" priority="23" stopIfTrue="1" operator="equal">
      <formula>"-"</formula>
    </cfRule>
    <cfRule type="containsText" dxfId="469" priority="24" stopIfTrue="1" operator="containsText" text="leer">
      <formula>NOT(ISERROR(SEARCH("leer",H5)))</formula>
    </cfRule>
  </conditionalFormatting>
  <conditionalFormatting sqref="H5">
    <cfRule type="cellIs" dxfId="468" priority="21" stopIfTrue="1" operator="equal">
      <formula>"-"</formula>
    </cfRule>
    <cfRule type="containsText" dxfId="467" priority="22" stopIfTrue="1" operator="containsText" text="leer">
      <formula>NOT(ISERROR(SEARCH("leer",H5)))</formula>
    </cfRule>
  </conditionalFormatting>
  <conditionalFormatting sqref="H5">
    <cfRule type="cellIs" dxfId="466" priority="19" stopIfTrue="1" operator="equal">
      <formula>"-"</formula>
    </cfRule>
    <cfRule type="containsText" dxfId="465" priority="20" stopIfTrue="1" operator="containsText" text="leer">
      <formula>NOT(ISERROR(SEARCH("leer",H5)))</formula>
    </cfRule>
  </conditionalFormatting>
  <conditionalFormatting sqref="H5">
    <cfRule type="cellIs" dxfId="464" priority="17" stopIfTrue="1" operator="equal">
      <formula>"-"</formula>
    </cfRule>
    <cfRule type="containsText" dxfId="463" priority="18" stopIfTrue="1" operator="containsText" text="leer">
      <formula>NOT(ISERROR(SEARCH("leer",H5)))</formula>
    </cfRule>
  </conditionalFormatting>
  <conditionalFormatting sqref="H5">
    <cfRule type="cellIs" dxfId="462" priority="15" stopIfTrue="1" operator="equal">
      <formula>"-"</formula>
    </cfRule>
    <cfRule type="containsText" dxfId="461" priority="16" stopIfTrue="1" operator="containsText" text="leer">
      <formula>NOT(ISERROR(SEARCH("leer",H5)))</formula>
    </cfRule>
  </conditionalFormatting>
  <conditionalFormatting sqref="H5">
    <cfRule type="cellIs" dxfId="460" priority="13" stopIfTrue="1" operator="equal">
      <formula>"-"</formula>
    </cfRule>
    <cfRule type="containsText" dxfId="459" priority="14" stopIfTrue="1" operator="containsText" text="leer">
      <formula>NOT(ISERROR(SEARCH("leer",H5)))</formula>
    </cfRule>
  </conditionalFormatting>
  <conditionalFormatting sqref="H5">
    <cfRule type="cellIs" dxfId="458" priority="11" stopIfTrue="1" operator="equal">
      <formula>"-"</formula>
    </cfRule>
    <cfRule type="containsText" dxfId="457" priority="12" stopIfTrue="1" operator="containsText" text="leer">
      <formula>NOT(ISERROR(SEARCH("leer",H5)))</formula>
    </cfRule>
  </conditionalFormatting>
  <conditionalFormatting sqref="H5">
    <cfRule type="cellIs" dxfId="456" priority="9" stopIfTrue="1" operator="equal">
      <formula>"-"</formula>
    </cfRule>
    <cfRule type="containsText" dxfId="455" priority="10" stopIfTrue="1" operator="containsText" text="leer">
      <formula>NOT(ISERROR(SEARCH("leer",H5)))</formula>
    </cfRule>
  </conditionalFormatting>
  <conditionalFormatting sqref="H5">
    <cfRule type="cellIs" dxfId="454" priority="7" stopIfTrue="1" operator="equal">
      <formula>"-"</formula>
    </cfRule>
    <cfRule type="containsText" dxfId="453" priority="8" stopIfTrue="1" operator="containsText" text="leer">
      <formula>NOT(ISERROR(SEARCH("leer",H5)))</formula>
    </cfRule>
  </conditionalFormatting>
  <conditionalFormatting sqref="H5">
    <cfRule type="cellIs" dxfId="452" priority="5" stopIfTrue="1" operator="equal">
      <formula>"-"</formula>
    </cfRule>
    <cfRule type="containsText" dxfId="451" priority="6" stopIfTrue="1" operator="containsText" text="leer">
      <formula>NOT(ISERROR(SEARCH("leer",H5)))</formula>
    </cfRule>
  </conditionalFormatting>
  <conditionalFormatting sqref="H5">
    <cfRule type="cellIs" dxfId="450" priority="3" stopIfTrue="1" operator="equal">
      <formula>"-"</formula>
    </cfRule>
    <cfRule type="containsText" dxfId="449" priority="4" stopIfTrue="1" operator="containsText" text="leer">
      <formula>NOT(ISERROR(SEARCH("leer",H5)))</formula>
    </cfRule>
  </conditionalFormatting>
  <conditionalFormatting sqref="H5">
    <cfRule type="cellIs" dxfId="448" priority="1" stopIfTrue="1" operator="equal">
      <formula>"-"</formula>
    </cfRule>
    <cfRule type="containsText" dxfId="447" priority="2" stopIfTrue="1" operator="containsText" text="leer">
      <formula>NOT(ISERROR(SEARCH("leer",H5)))</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V202"/>
  <sheetViews>
    <sheetView showRuler="0" zoomScaleNormal="100" workbookViewId="0"/>
  </sheetViews>
  <sheetFormatPr baseColWidth="10" defaultColWidth="10.7109375" defaultRowHeight="12.75"/>
  <cols>
    <col min="1" max="1" width="21.85546875" style="5" bestFit="1" customWidth="1"/>
    <col min="2" max="2" width="36.42578125" style="5" customWidth="1"/>
    <col min="3" max="3" width="9" style="8" customWidth="1"/>
    <col min="4" max="5" width="12.28515625" style="8" customWidth="1"/>
    <col min="6" max="16" width="11.42578125" style="8" customWidth="1"/>
    <col min="17" max="16384" width="10.7109375" style="5"/>
  </cols>
  <sheetData>
    <row r="1" spans="1:18">
      <c r="A1" s="90" t="s">
        <v>1839</v>
      </c>
      <c r="C1" s="5"/>
      <c r="D1" s="5"/>
      <c r="E1" s="5"/>
      <c r="F1" s="5"/>
      <c r="G1" s="5"/>
      <c r="H1" s="5"/>
      <c r="L1" s="131"/>
      <c r="M1" s="131"/>
      <c r="N1" s="131"/>
      <c r="O1" s="131"/>
      <c r="P1" s="130"/>
    </row>
    <row r="2" spans="1:18">
      <c r="A2" s="90"/>
      <c r="C2" s="5"/>
      <c r="D2" s="5"/>
      <c r="E2" s="5"/>
      <c r="F2" s="5"/>
      <c r="G2" s="5"/>
      <c r="H2" s="5"/>
      <c r="I2" s="5"/>
      <c r="J2" s="5"/>
      <c r="K2" s="5"/>
      <c r="L2" s="5"/>
      <c r="M2" s="5"/>
      <c r="N2" s="5"/>
      <c r="O2" s="5"/>
      <c r="P2" s="5"/>
    </row>
    <row r="3" spans="1:18">
      <c r="A3" s="4" t="s">
        <v>1840</v>
      </c>
      <c r="B3" s="4"/>
      <c r="C3" s="5" t="s">
        <v>1841</v>
      </c>
      <c r="D3" s="5" t="s">
        <v>1842</v>
      </c>
      <c r="E3" s="22">
        <v>2004</v>
      </c>
      <c r="F3" s="22">
        <v>2005</v>
      </c>
      <c r="G3" s="22">
        <v>2006</v>
      </c>
      <c r="H3" s="22">
        <v>2007</v>
      </c>
      <c r="I3" s="22">
        <v>2008</v>
      </c>
      <c r="J3" s="22">
        <v>2009</v>
      </c>
      <c r="K3" s="22">
        <v>2010</v>
      </c>
      <c r="L3" s="22">
        <v>2011</v>
      </c>
      <c r="M3" s="22">
        <v>2012</v>
      </c>
      <c r="N3" s="22">
        <v>2013</v>
      </c>
      <c r="O3" s="4">
        <v>2014</v>
      </c>
      <c r="P3" s="4">
        <v>2015</v>
      </c>
      <c r="Q3" s="352">
        <v>2016</v>
      </c>
    </row>
    <row r="4" spans="1:18">
      <c r="A4" s="4"/>
      <c r="B4" s="4"/>
      <c r="C4" s="115"/>
      <c r="E4" s="22"/>
      <c r="F4" s="22"/>
      <c r="G4" s="22"/>
      <c r="H4" s="22"/>
      <c r="I4" s="22"/>
      <c r="J4" s="22"/>
      <c r="K4" s="22"/>
      <c r="L4" s="22"/>
      <c r="Q4" s="351"/>
    </row>
    <row r="5" spans="1:18" s="4" customFormat="1">
      <c r="A5" s="4" t="s">
        <v>1843</v>
      </c>
      <c r="B5" s="5"/>
      <c r="C5" s="8"/>
      <c r="D5" s="8"/>
      <c r="E5" s="7"/>
      <c r="F5" s="7"/>
      <c r="G5" s="7"/>
      <c r="H5" s="7"/>
      <c r="I5" s="8"/>
      <c r="J5" s="8"/>
      <c r="K5" s="8"/>
      <c r="L5" s="8"/>
      <c r="M5" s="8"/>
      <c r="N5" s="8"/>
      <c r="O5" s="8"/>
      <c r="P5" s="8"/>
      <c r="Q5" s="353"/>
    </row>
    <row r="6" spans="1:18">
      <c r="A6" s="27" t="s">
        <v>1844</v>
      </c>
      <c r="B6" s="27" t="s">
        <v>1845</v>
      </c>
      <c r="C6" s="185" t="s">
        <v>1846</v>
      </c>
      <c r="D6" s="8" t="s">
        <v>1847</v>
      </c>
      <c r="E6" s="162">
        <v>2575</v>
      </c>
      <c r="F6" s="162">
        <v>2546</v>
      </c>
      <c r="G6" s="162">
        <v>2452</v>
      </c>
      <c r="H6" s="162">
        <v>2354</v>
      </c>
      <c r="I6" s="162">
        <v>2570</v>
      </c>
      <c r="J6" s="162">
        <v>2557.2199999999998</v>
      </c>
      <c r="K6" s="162">
        <v>2505.5350000000003</v>
      </c>
      <c r="L6" s="162">
        <v>2504</v>
      </c>
      <c r="M6" s="202">
        <v>2406</v>
      </c>
      <c r="N6" s="19">
        <v>2228.5073333333335</v>
      </c>
      <c r="O6" s="19">
        <v>2103.5278333333335</v>
      </c>
      <c r="P6" s="196">
        <v>2008</v>
      </c>
      <c r="Q6" s="390">
        <v>1983</v>
      </c>
      <c r="R6" s="39"/>
    </row>
    <row r="7" spans="1:18">
      <c r="A7" s="27" t="s">
        <v>1848</v>
      </c>
      <c r="B7" s="27" t="s">
        <v>1849</v>
      </c>
      <c r="C7" s="185" t="s">
        <v>1850</v>
      </c>
      <c r="D7" s="8" t="s">
        <v>1851</v>
      </c>
      <c r="E7" s="162">
        <v>39</v>
      </c>
      <c r="F7" s="162">
        <v>40</v>
      </c>
      <c r="G7" s="162">
        <v>41</v>
      </c>
      <c r="H7" s="162">
        <v>40</v>
      </c>
      <c r="I7" s="162">
        <v>40</v>
      </c>
      <c r="J7" s="162">
        <v>41.997999999999998</v>
      </c>
      <c r="K7" s="162">
        <v>39.446666666666673</v>
      </c>
      <c r="L7" s="162">
        <v>39</v>
      </c>
      <c r="M7" s="202">
        <v>37</v>
      </c>
      <c r="N7" s="19">
        <v>39.22291666666667</v>
      </c>
      <c r="O7" s="19">
        <v>40.095416666666665</v>
      </c>
      <c r="P7" s="8">
        <v>37</v>
      </c>
      <c r="Q7" s="390">
        <v>40</v>
      </c>
      <c r="R7" s="39"/>
    </row>
    <row r="8" spans="1:18">
      <c r="A8" s="27" t="s">
        <v>1852</v>
      </c>
      <c r="B8" s="27" t="s">
        <v>1853</v>
      </c>
      <c r="C8" s="185" t="s">
        <v>1854</v>
      </c>
      <c r="D8" s="8" t="s">
        <v>1855</v>
      </c>
      <c r="E8" s="162">
        <v>200</v>
      </c>
      <c r="F8" s="162">
        <v>192</v>
      </c>
      <c r="G8" s="162">
        <v>186</v>
      </c>
      <c r="H8" s="162">
        <v>174</v>
      </c>
      <c r="I8" s="162">
        <v>170</v>
      </c>
      <c r="J8" s="162">
        <v>169.29000000000002</v>
      </c>
      <c r="K8" s="162">
        <v>147.40916666666666</v>
      </c>
      <c r="L8" s="162">
        <v>142</v>
      </c>
      <c r="M8" s="202">
        <v>137</v>
      </c>
      <c r="N8" s="19">
        <v>132.54058333333333</v>
      </c>
      <c r="O8" s="19">
        <v>129.78966666666668</v>
      </c>
      <c r="P8" s="8">
        <v>124</v>
      </c>
      <c r="Q8" s="390">
        <v>121</v>
      </c>
      <c r="R8" s="39"/>
    </row>
    <row r="9" spans="1:18">
      <c r="A9" s="27" t="s">
        <v>1856</v>
      </c>
      <c r="B9" s="27" t="s">
        <v>1857</v>
      </c>
      <c r="C9" s="185" t="s">
        <v>1858</v>
      </c>
      <c r="D9" s="8" t="s">
        <v>1859</v>
      </c>
      <c r="E9" s="162">
        <v>8405</v>
      </c>
      <c r="F9" s="162">
        <v>8277</v>
      </c>
      <c r="G9" s="162">
        <v>8240</v>
      </c>
      <c r="H9" s="162">
        <v>8349</v>
      </c>
      <c r="I9" s="162">
        <v>8269</v>
      </c>
      <c r="J9" s="162">
        <v>7938.2110000000002</v>
      </c>
      <c r="K9" s="162">
        <v>7973.0468378380756</v>
      </c>
      <c r="L9" s="162">
        <v>7929</v>
      </c>
      <c r="M9" s="202">
        <v>8080</v>
      </c>
      <c r="N9" s="19">
        <v>7981.5377499999995</v>
      </c>
      <c r="O9" s="19">
        <v>7975.4466666666667</v>
      </c>
      <c r="P9" s="196">
        <v>8048</v>
      </c>
      <c r="Q9" s="390">
        <v>8037</v>
      </c>
      <c r="R9" s="39"/>
    </row>
    <row r="10" spans="1:18">
      <c r="A10" s="27" t="s">
        <v>1860</v>
      </c>
      <c r="B10" s="27" t="s">
        <v>1861</v>
      </c>
      <c r="C10" s="185" t="s">
        <v>1862</v>
      </c>
      <c r="D10" s="8" t="s">
        <v>1863</v>
      </c>
      <c r="E10" s="162">
        <v>1116</v>
      </c>
      <c r="F10" s="162">
        <v>1013</v>
      </c>
      <c r="G10" s="162">
        <v>972</v>
      </c>
      <c r="H10" s="162">
        <v>983</v>
      </c>
      <c r="I10" s="162">
        <v>1054</v>
      </c>
      <c r="J10" s="162">
        <v>1100.6089999999999</v>
      </c>
      <c r="K10" s="162">
        <v>954.14249999999993</v>
      </c>
      <c r="L10" s="162">
        <v>931</v>
      </c>
      <c r="M10" s="202">
        <v>906</v>
      </c>
      <c r="N10" s="19">
        <v>874.64083333333338</v>
      </c>
      <c r="O10" s="19">
        <v>813.07783333333339</v>
      </c>
      <c r="P10" s="8">
        <v>784</v>
      </c>
      <c r="Q10" s="390">
        <v>756</v>
      </c>
      <c r="R10" s="39"/>
    </row>
    <row r="11" spans="1:18">
      <c r="A11" s="27" t="s">
        <v>1864</v>
      </c>
      <c r="B11" s="27" t="s">
        <v>1865</v>
      </c>
      <c r="C11" s="185" t="s">
        <v>1866</v>
      </c>
      <c r="D11" s="8" t="s">
        <v>1867</v>
      </c>
      <c r="E11" s="162">
        <v>1692</v>
      </c>
      <c r="F11" s="162">
        <v>1573</v>
      </c>
      <c r="G11" s="162">
        <v>1527</v>
      </c>
      <c r="H11" s="162">
        <v>1495</v>
      </c>
      <c r="I11" s="162">
        <v>1426</v>
      </c>
      <c r="J11" s="162">
        <v>1264.5559999999998</v>
      </c>
      <c r="K11" s="162">
        <v>1287.9200056752909</v>
      </c>
      <c r="L11" s="162">
        <v>1198</v>
      </c>
      <c r="M11" s="202">
        <v>1501</v>
      </c>
      <c r="N11" s="19">
        <v>1511.6490833333332</v>
      </c>
      <c r="O11" s="19">
        <v>1551.9482500000001</v>
      </c>
      <c r="P11" s="196">
        <v>1404</v>
      </c>
      <c r="Q11" s="390">
        <v>1408</v>
      </c>
      <c r="R11" s="39"/>
    </row>
    <row r="12" spans="1:18">
      <c r="A12" s="27" t="s">
        <v>1868</v>
      </c>
      <c r="B12" s="27" t="s">
        <v>1869</v>
      </c>
      <c r="C12" s="185" t="s">
        <v>1870</v>
      </c>
      <c r="D12" s="8" t="s">
        <v>1871</v>
      </c>
      <c r="E12" s="162">
        <v>1150</v>
      </c>
      <c r="F12" s="162">
        <v>1187</v>
      </c>
      <c r="G12" s="162">
        <v>1164</v>
      </c>
      <c r="H12" s="162">
        <v>1136</v>
      </c>
      <c r="I12" s="162">
        <v>1117</v>
      </c>
      <c r="J12" s="162">
        <v>1092.145</v>
      </c>
      <c r="K12" s="162">
        <v>1078.5083333333332</v>
      </c>
      <c r="L12" s="162">
        <v>1083</v>
      </c>
      <c r="M12" s="202">
        <v>1096</v>
      </c>
      <c r="N12" s="19">
        <v>1116.1558333333332</v>
      </c>
      <c r="O12" s="19">
        <v>1138.31925</v>
      </c>
      <c r="P12" s="196">
        <v>1132</v>
      </c>
      <c r="Q12" s="390">
        <v>1098</v>
      </c>
      <c r="R12" s="39"/>
    </row>
    <row r="13" spans="1:18">
      <c r="A13" s="27" t="s">
        <v>1872</v>
      </c>
      <c r="B13" s="27" t="s">
        <v>1873</v>
      </c>
      <c r="C13" s="185" t="s">
        <v>1874</v>
      </c>
      <c r="D13" s="8" t="s">
        <v>1875</v>
      </c>
      <c r="E13" s="162">
        <v>2187</v>
      </c>
      <c r="F13" s="162">
        <v>2169</v>
      </c>
      <c r="G13" s="162">
        <v>2097</v>
      </c>
      <c r="H13" s="162">
        <v>1979</v>
      </c>
      <c r="I13" s="162">
        <v>1806</v>
      </c>
      <c r="J13" s="162">
        <v>1612.6959999999999</v>
      </c>
      <c r="K13" s="162">
        <v>1570.3766666666666</v>
      </c>
      <c r="L13" s="162">
        <v>1575</v>
      </c>
      <c r="M13" s="202">
        <v>1504</v>
      </c>
      <c r="N13" s="19">
        <v>1465.8400833333335</v>
      </c>
      <c r="O13" s="19">
        <v>1431.9389999999999</v>
      </c>
      <c r="P13" s="196">
        <v>1392</v>
      </c>
      <c r="Q13" s="390">
        <v>1357</v>
      </c>
      <c r="R13" s="39"/>
    </row>
    <row r="14" spans="1:18">
      <c r="A14" s="27" t="s">
        <v>1876</v>
      </c>
      <c r="B14" s="27" t="s">
        <v>1877</v>
      </c>
      <c r="C14" s="185" t="s">
        <v>1878</v>
      </c>
      <c r="D14" s="8" t="s">
        <v>1879</v>
      </c>
      <c r="E14" s="162">
        <v>259</v>
      </c>
      <c r="F14" s="162">
        <v>269</v>
      </c>
      <c r="G14" s="162">
        <v>256</v>
      </c>
      <c r="H14" s="162">
        <v>246</v>
      </c>
      <c r="I14" s="162">
        <v>261</v>
      </c>
      <c r="J14" s="162">
        <v>270.69299999999998</v>
      </c>
      <c r="K14" s="162">
        <v>269.86</v>
      </c>
      <c r="L14" s="162">
        <v>268</v>
      </c>
      <c r="M14" s="202">
        <v>260</v>
      </c>
      <c r="N14" s="19">
        <v>249.26050000000001</v>
      </c>
      <c r="O14" s="19">
        <v>239.46583333333334</v>
      </c>
      <c r="P14" s="8">
        <v>241</v>
      </c>
      <c r="Q14" s="390">
        <v>239</v>
      </c>
      <c r="R14" s="39"/>
    </row>
    <row r="15" spans="1:18">
      <c r="A15" s="27" t="s">
        <v>1880</v>
      </c>
      <c r="B15" s="27" t="s">
        <v>1881</v>
      </c>
      <c r="C15" s="185" t="s">
        <v>1882</v>
      </c>
      <c r="D15" s="8" t="s">
        <v>1883</v>
      </c>
      <c r="E15" s="162">
        <v>1120</v>
      </c>
      <c r="F15" s="162">
        <v>1053</v>
      </c>
      <c r="G15" s="162">
        <v>1005</v>
      </c>
      <c r="H15" s="162">
        <v>966</v>
      </c>
      <c r="I15" s="162">
        <v>946</v>
      </c>
      <c r="J15" s="162">
        <v>944.60699999999997</v>
      </c>
      <c r="K15" s="162">
        <v>934.55416666666645</v>
      </c>
      <c r="L15" s="162">
        <v>930</v>
      </c>
      <c r="M15" s="202">
        <v>911</v>
      </c>
      <c r="N15" s="19">
        <v>899.74924999999996</v>
      </c>
      <c r="O15" s="19">
        <v>920.70725000000004</v>
      </c>
      <c r="P15" s="8">
        <v>901</v>
      </c>
      <c r="Q15" s="390">
        <v>875</v>
      </c>
      <c r="R15" s="39"/>
    </row>
    <row r="16" spans="1:18">
      <c r="A16" s="27" t="s">
        <v>1884</v>
      </c>
      <c r="B16" s="27" t="s">
        <v>1885</v>
      </c>
      <c r="C16" s="185" t="s">
        <v>1886</v>
      </c>
      <c r="D16" s="8" t="s">
        <v>1887</v>
      </c>
      <c r="E16" s="162">
        <v>338</v>
      </c>
      <c r="F16" s="162">
        <v>329</v>
      </c>
      <c r="G16" s="162">
        <v>318</v>
      </c>
      <c r="H16" s="162">
        <v>311</v>
      </c>
      <c r="I16" s="162">
        <v>317</v>
      </c>
      <c r="J16" s="162">
        <v>315.41800000000001</v>
      </c>
      <c r="K16" s="162">
        <v>305.7</v>
      </c>
      <c r="L16" s="162">
        <v>297</v>
      </c>
      <c r="M16" s="202">
        <v>286</v>
      </c>
      <c r="N16" s="19">
        <v>279.67633333333333</v>
      </c>
      <c r="O16" s="19">
        <v>289.53483333333332</v>
      </c>
      <c r="P16" s="8">
        <v>317</v>
      </c>
      <c r="Q16" s="390">
        <v>334</v>
      </c>
      <c r="R16" s="39"/>
    </row>
    <row r="17" spans="1:21">
      <c r="A17" s="27" t="s">
        <v>1888</v>
      </c>
      <c r="B17" s="27" t="s">
        <v>1889</v>
      </c>
      <c r="C17" s="185" t="s">
        <v>1890</v>
      </c>
      <c r="D17" s="8" t="s">
        <v>1891</v>
      </c>
      <c r="E17" s="162">
        <v>1832</v>
      </c>
      <c r="F17" s="162">
        <v>1759</v>
      </c>
      <c r="G17" s="162">
        <v>1753</v>
      </c>
      <c r="H17" s="162">
        <v>1738</v>
      </c>
      <c r="I17" s="162">
        <v>1647</v>
      </c>
      <c r="J17" s="162">
        <v>1531.7330000000002</v>
      </c>
      <c r="K17" s="162">
        <v>1696.4962445402036</v>
      </c>
      <c r="L17" s="162">
        <v>1672</v>
      </c>
      <c r="M17" s="202">
        <v>1656</v>
      </c>
      <c r="N17" s="19">
        <v>1631.0616666666667</v>
      </c>
      <c r="O17" s="19">
        <v>1574.9935833333334</v>
      </c>
      <c r="P17" s="196">
        <v>1644</v>
      </c>
      <c r="Q17" s="390">
        <v>1612</v>
      </c>
      <c r="R17" s="39"/>
    </row>
    <row r="18" spans="1:21">
      <c r="A18" s="27" t="s">
        <v>1892</v>
      </c>
      <c r="B18" s="27" t="s">
        <v>1893</v>
      </c>
      <c r="C18" s="185" t="s">
        <v>1894</v>
      </c>
      <c r="D18" s="8" t="s">
        <v>1895</v>
      </c>
      <c r="E18" s="162">
        <v>743</v>
      </c>
      <c r="F18" s="162">
        <v>709</v>
      </c>
      <c r="G18" s="162">
        <v>680</v>
      </c>
      <c r="H18" s="162">
        <v>655</v>
      </c>
      <c r="I18" s="162">
        <v>645</v>
      </c>
      <c r="J18" s="162">
        <v>644.33799999999997</v>
      </c>
      <c r="K18" s="162">
        <v>632.70416666666654</v>
      </c>
      <c r="L18" s="162">
        <v>626</v>
      </c>
      <c r="M18" s="202">
        <v>597</v>
      </c>
      <c r="N18" s="19">
        <v>590.3054166666667</v>
      </c>
      <c r="O18" s="19">
        <v>580.35141666666664</v>
      </c>
      <c r="P18" s="8">
        <v>567</v>
      </c>
      <c r="Q18" s="390">
        <v>546</v>
      </c>
      <c r="R18" s="39"/>
    </row>
    <row r="19" spans="1:21">
      <c r="A19" s="27" t="s">
        <v>1896</v>
      </c>
      <c r="B19" s="27" t="s">
        <v>1897</v>
      </c>
      <c r="C19" s="185" t="s">
        <v>1898</v>
      </c>
      <c r="D19" s="8" t="s">
        <v>1899</v>
      </c>
      <c r="E19" s="162">
        <v>110</v>
      </c>
      <c r="F19" s="162">
        <v>108</v>
      </c>
      <c r="G19" s="162">
        <v>112</v>
      </c>
      <c r="H19" s="162">
        <v>110</v>
      </c>
      <c r="I19" s="162">
        <v>110</v>
      </c>
      <c r="J19" s="162">
        <v>109.753</v>
      </c>
      <c r="K19" s="162">
        <v>100.94333333333333</v>
      </c>
      <c r="L19" s="162">
        <v>97</v>
      </c>
      <c r="M19" s="202">
        <v>84</v>
      </c>
      <c r="N19" s="19">
        <v>81.878500000000003</v>
      </c>
      <c r="O19" s="19">
        <v>82.684583333333336</v>
      </c>
      <c r="P19" s="8">
        <v>79</v>
      </c>
      <c r="Q19" s="390">
        <v>75</v>
      </c>
      <c r="R19" s="39"/>
    </row>
    <row r="20" spans="1:21">
      <c r="A20" s="27" t="s">
        <v>1900</v>
      </c>
      <c r="B20" s="27" t="s">
        <v>1901</v>
      </c>
      <c r="C20" s="185" t="s">
        <v>1902</v>
      </c>
      <c r="D20" s="8" t="s">
        <v>1903</v>
      </c>
      <c r="E20" s="162">
        <v>91</v>
      </c>
      <c r="F20" s="162">
        <v>86</v>
      </c>
      <c r="G20" s="162">
        <v>86</v>
      </c>
      <c r="H20" s="162">
        <v>86</v>
      </c>
      <c r="I20" s="162">
        <v>87</v>
      </c>
      <c r="J20" s="162">
        <v>89.718000000000004</v>
      </c>
      <c r="K20" s="162">
        <v>84.689166666666679</v>
      </c>
      <c r="L20" s="162">
        <v>85</v>
      </c>
      <c r="M20" s="202">
        <v>79</v>
      </c>
      <c r="N20" s="19">
        <v>79.333749999999995</v>
      </c>
      <c r="O20" s="19">
        <v>76.456583333333327</v>
      </c>
      <c r="P20" s="8">
        <v>76</v>
      </c>
      <c r="Q20" s="390">
        <v>70</v>
      </c>
      <c r="R20" s="39"/>
    </row>
    <row r="21" spans="1:21">
      <c r="A21" s="27" t="s">
        <v>1904</v>
      </c>
      <c r="B21" s="27" t="s">
        <v>1905</v>
      </c>
      <c r="C21" s="185" t="s">
        <v>1906</v>
      </c>
      <c r="D21" s="8" t="s">
        <v>1907</v>
      </c>
      <c r="E21" s="162">
        <v>2001</v>
      </c>
      <c r="F21" s="162">
        <v>1922</v>
      </c>
      <c r="G21" s="162">
        <v>1901</v>
      </c>
      <c r="H21" s="162">
        <v>1854</v>
      </c>
      <c r="I21" s="162">
        <v>1803</v>
      </c>
      <c r="J21" s="162">
        <v>1818.3240000000001</v>
      </c>
      <c r="K21" s="162">
        <v>1912.5952319625715</v>
      </c>
      <c r="L21" s="162">
        <v>1945</v>
      </c>
      <c r="M21" s="202">
        <v>1929</v>
      </c>
      <c r="N21" s="19">
        <v>1947.7953333333332</v>
      </c>
      <c r="O21" s="19">
        <v>2056.2443333333331</v>
      </c>
      <c r="P21" s="196">
        <v>2026</v>
      </c>
      <c r="Q21" s="390">
        <v>1976</v>
      </c>
      <c r="R21" s="39"/>
    </row>
    <row r="22" spans="1:21">
      <c r="A22" s="27" t="s">
        <v>1908</v>
      </c>
      <c r="B22" s="27" t="s">
        <v>1909</v>
      </c>
      <c r="C22" s="185" t="s">
        <v>1910</v>
      </c>
      <c r="D22" s="8" t="s">
        <v>1911</v>
      </c>
      <c r="E22" s="162">
        <v>250</v>
      </c>
      <c r="F22" s="162">
        <v>263</v>
      </c>
      <c r="G22" s="162">
        <v>272</v>
      </c>
      <c r="H22" s="162">
        <v>257</v>
      </c>
      <c r="I22" s="162">
        <v>258</v>
      </c>
      <c r="J22" s="162">
        <v>270.46499999999997</v>
      </c>
      <c r="K22" s="162">
        <v>274.57583333333332</v>
      </c>
      <c r="L22" s="162">
        <v>300</v>
      </c>
      <c r="M22" s="202">
        <v>298</v>
      </c>
      <c r="N22" s="19">
        <v>301.18891666666667</v>
      </c>
      <c r="O22" s="19">
        <v>293.68608333333333</v>
      </c>
      <c r="P22" s="8">
        <v>307</v>
      </c>
      <c r="Q22" s="390">
        <v>280</v>
      </c>
      <c r="R22" s="39"/>
    </row>
    <row r="23" spans="1:21">
      <c r="A23" s="27" t="s">
        <v>1912</v>
      </c>
      <c r="B23" s="27" t="s">
        <v>1913</v>
      </c>
      <c r="C23" s="185" t="s">
        <v>1914</v>
      </c>
      <c r="D23" s="8" t="s">
        <v>1915</v>
      </c>
      <c r="E23" s="162">
        <v>1512</v>
      </c>
      <c r="F23" s="162">
        <v>1374</v>
      </c>
      <c r="G23" s="162">
        <v>1310</v>
      </c>
      <c r="H23" s="162">
        <v>1334</v>
      </c>
      <c r="I23" s="162">
        <v>1539</v>
      </c>
      <c r="J23" s="162">
        <v>2059.9280000000003</v>
      </c>
      <c r="K23" s="162">
        <v>2099.9425000000001</v>
      </c>
      <c r="L23" s="162">
        <v>2134</v>
      </c>
      <c r="M23" s="202">
        <v>2228</v>
      </c>
      <c r="N23" s="19">
        <v>2162.4022500000001</v>
      </c>
      <c r="O23" s="19">
        <v>2154.30375</v>
      </c>
      <c r="P23" s="196">
        <v>2176</v>
      </c>
      <c r="Q23" s="390">
        <v>2136</v>
      </c>
      <c r="R23" s="39"/>
    </row>
    <row r="24" spans="1:21">
      <c r="A24" s="27" t="s">
        <v>1916</v>
      </c>
      <c r="B24" s="27" t="s">
        <v>1917</v>
      </c>
      <c r="C24" s="185" t="s">
        <v>1918</v>
      </c>
      <c r="D24" s="8" t="s">
        <v>1919</v>
      </c>
      <c r="E24" s="162">
        <v>371</v>
      </c>
      <c r="F24" s="162">
        <v>365</v>
      </c>
      <c r="G24" s="162">
        <v>361</v>
      </c>
      <c r="H24" s="162">
        <v>345</v>
      </c>
      <c r="I24" s="162">
        <v>390</v>
      </c>
      <c r="J24" s="162">
        <v>386.738</v>
      </c>
      <c r="K24" s="162">
        <v>347.43000000000006</v>
      </c>
      <c r="L24" s="162">
        <v>346</v>
      </c>
      <c r="M24" s="202">
        <v>328</v>
      </c>
      <c r="N24" s="19">
        <v>314.661</v>
      </c>
      <c r="O24" s="19">
        <v>305.14208333333335</v>
      </c>
      <c r="P24" s="8">
        <v>292</v>
      </c>
      <c r="Q24" s="390">
        <v>286</v>
      </c>
      <c r="R24" s="39"/>
    </row>
    <row r="25" spans="1:21">
      <c r="A25" s="27" t="s">
        <v>1920</v>
      </c>
      <c r="B25" s="27" t="s">
        <v>1921</v>
      </c>
      <c r="C25" s="185" t="s">
        <v>1922</v>
      </c>
      <c r="D25" s="8" t="s">
        <v>1923</v>
      </c>
      <c r="E25" s="162">
        <v>1103</v>
      </c>
      <c r="F25" s="162">
        <v>1051</v>
      </c>
      <c r="G25" s="162">
        <v>1028</v>
      </c>
      <c r="H25" s="162">
        <v>1017</v>
      </c>
      <c r="I25" s="162">
        <v>1054</v>
      </c>
      <c r="J25" s="162">
        <v>1053.6889999999999</v>
      </c>
      <c r="K25" s="162">
        <v>998.76166666666666</v>
      </c>
      <c r="L25" s="162">
        <v>1014</v>
      </c>
      <c r="M25" s="202">
        <v>1018</v>
      </c>
      <c r="N25" s="19">
        <v>1028.6684166666666</v>
      </c>
      <c r="O25" s="19">
        <v>995.8000833333333</v>
      </c>
      <c r="P25" s="8">
        <v>993</v>
      </c>
      <c r="Q25" s="390">
        <v>973</v>
      </c>
      <c r="R25" s="39"/>
    </row>
    <row r="26" spans="1:21">
      <c r="A26" s="27" t="s">
        <v>1924</v>
      </c>
      <c r="B26" s="27" t="s">
        <v>1925</v>
      </c>
      <c r="C26" s="185" t="s">
        <v>1926</v>
      </c>
      <c r="D26" s="8" t="s">
        <v>1927</v>
      </c>
      <c r="E26" s="162">
        <v>1845</v>
      </c>
      <c r="F26" s="162">
        <v>1768</v>
      </c>
      <c r="G26" s="162">
        <v>1703</v>
      </c>
      <c r="H26" s="162">
        <v>1640</v>
      </c>
      <c r="I26" s="162">
        <v>1603</v>
      </c>
      <c r="J26" s="162">
        <v>1572.279</v>
      </c>
      <c r="K26" s="162">
        <v>1560.2808333333335</v>
      </c>
      <c r="L26" s="162">
        <v>1545</v>
      </c>
      <c r="M26" s="202">
        <v>1575</v>
      </c>
      <c r="N26" s="19">
        <v>1547.4628333333333</v>
      </c>
      <c r="O26" s="19">
        <v>1523.1366666666665</v>
      </c>
      <c r="P26" s="196">
        <v>1512</v>
      </c>
      <c r="Q26" s="390">
        <v>1482</v>
      </c>
      <c r="R26" s="39"/>
    </row>
    <row r="27" spans="1:21">
      <c r="A27" s="27" t="s">
        <v>1928</v>
      </c>
      <c r="B27" s="27" t="s">
        <v>1929</v>
      </c>
      <c r="C27" s="185" t="s">
        <v>1930</v>
      </c>
      <c r="D27" s="8" t="s">
        <v>1931</v>
      </c>
      <c r="E27" s="162">
        <v>103</v>
      </c>
      <c r="F27" s="162">
        <v>98</v>
      </c>
      <c r="G27" s="162">
        <v>99</v>
      </c>
      <c r="H27" s="162">
        <v>97</v>
      </c>
      <c r="I27" s="162">
        <v>95</v>
      </c>
      <c r="J27" s="162">
        <v>96.533999999999992</v>
      </c>
      <c r="K27" s="162">
        <v>92.973333333333343</v>
      </c>
      <c r="L27" s="162">
        <v>93</v>
      </c>
      <c r="M27" s="202">
        <v>91</v>
      </c>
      <c r="N27" s="19">
        <v>86.510083333333327</v>
      </c>
      <c r="O27" s="19">
        <v>85.333749999999995</v>
      </c>
      <c r="P27" s="8">
        <v>83</v>
      </c>
      <c r="Q27" s="390">
        <v>80</v>
      </c>
      <c r="R27" s="39"/>
    </row>
    <row r="28" spans="1:21" s="4" customFormat="1">
      <c r="A28" s="27" t="s">
        <v>1932</v>
      </c>
      <c r="B28" s="27" t="s">
        <v>1933</v>
      </c>
      <c r="C28" s="185" t="s">
        <v>1934</v>
      </c>
      <c r="D28" s="8" t="s">
        <v>1935</v>
      </c>
      <c r="E28" s="162">
        <v>3764</v>
      </c>
      <c r="F28" s="162">
        <v>3637</v>
      </c>
      <c r="G28" s="162">
        <v>3477</v>
      </c>
      <c r="H28" s="162">
        <v>3348</v>
      </c>
      <c r="I28" s="162">
        <v>3367</v>
      </c>
      <c r="J28" s="162">
        <v>3392.8409999999999</v>
      </c>
      <c r="K28" s="162">
        <v>3303.060833333333</v>
      </c>
      <c r="L28" s="162">
        <v>3316</v>
      </c>
      <c r="M28" s="202">
        <v>3177</v>
      </c>
      <c r="N28" s="19">
        <v>3084.159916666667</v>
      </c>
      <c r="O28" s="19">
        <v>3059.771666666667</v>
      </c>
      <c r="P28" s="196">
        <v>3038</v>
      </c>
      <c r="Q28" s="389">
        <v>2982</v>
      </c>
      <c r="R28" s="39"/>
      <c r="S28" s="22"/>
      <c r="T28" s="22"/>
      <c r="U28" s="22"/>
    </row>
    <row r="29" spans="1:21">
      <c r="A29" s="27" t="s">
        <v>1936</v>
      </c>
      <c r="B29" s="27" t="s">
        <v>1937</v>
      </c>
      <c r="C29" s="185" t="s">
        <v>1938</v>
      </c>
      <c r="D29" s="8" t="s">
        <v>1939</v>
      </c>
      <c r="E29" s="162">
        <v>1142</v>
      </c>
      <c r="F29" s="162">
        <v>1109</v>
      </c>
      <c r="G29" s="162">
        <v>1074</v>
      </c>
      <c r="H29" s="162">
        <v>1038</v>
      </c>
      <c r="I29" s="162">
        <v>1047</v>
      </c>
      <c r="J29" s="162">
        <v>1047.3909999999998</v>
      </c>
      <c r="K29" s="162">
        <v>1042.2274999999997</v>
      </c>
      <c r="L29" s="162">
        <v>1059</v>
      </c>
      <c r="M29" s="202">
        <v>1062</v>
      </c>
      <c r="N29" s="19">
        <v>1062.9904166666668</v>
      </c>
      <c r="O29" s="19">
        <v>1086.8663333333334</v>
      </c>
      <c r="P29" s="196">
        <v>1082</v>
      </c>
      <c r="Q29" s="390">
        <v>1071</v>
      </c>
      <c r="R29" s="39"/>
    </row>
    <row r="30" spans="1:21">
      <c r="A30" s="27" t="s">
        <v>1940</v>
      </c>
      <c r="B30" s="27" t="s">
        <v>1941</v>
      </c>
      <c r="C30" s="185" t="s">
        <v>1942</v>
      </c>
      <c r="D30" s="8" t="s">
        <v>1943</v>
      </c>
      <c r="E30" s="162">
        <v>393</v>
      </c>
      <c r="F30" s="162">
        <v>378</v>
      </c>
      <c r="G30" s="162">
        <v>375</v>
      </c>
      <c r="H30" s="162">
        <v>367</v>
      </c>
      <c r="I30" s="162">
        <v>343</v>
      </c>
      <c r="J30" s="162">
        <v>351.76799999999997</v>
      </c>
      <c r="K30" s="162">
        <v>328.64416666666665</v>
      </c>
      <c r="L30" s="162">
        <v>327</v>
      </c>
      <c r="M30" s="202">
        <v>387</v>
      </c>
      <c r="N30" s="19">
        <v>384.39941666666664</v>
      </c>
      <c r="O30" s="19">
        <v>367.84800000000001</v>
      </c>
      <c r="P30" s="8">
        <v>358</v>
      </c>
      <c r="Q30" s="390">
        <v>344</v>
      </c>
      <c r="R30" s="39"/>
      <c r="S30" s="38"/>
      <c r="T30" s="34"/>
      <c r="U30" s="38"/>
    </row>
    <row r="31" spans="1:21">
      <c r="A31" s="27" t="s">
        <v>1944</v>
      </c>
      <c r="B31" s="27" t="s">
        <v>1945</v>
      </c>
      <c r="C31" s="185" t="s">
        <v>1946</v>
      </c>
      <c r="D31" s="8" t="s">
        <v>1947</v>
      </c>
      <c r="E31" s="162">
        <v>6784</v>
      </c>
      <c r="F31" s="162">
        <v>6451</v>
      </c>
      <c r="G31" s="162">
        <v>6310</v>
      </c>
      <c r="H31" s="162">
        <v>6016</v>
      </c>
      <c r="I31" s="162">
        <v>5938</v>
      </c>
      <c r="J31" s="162">
        <v>6084.2270000000008</v>
      </c>
      <c r="K31" s="162">
        <v>6331.5433466505292</v>
      </c>
      <c r="L31" s="162">
        <v>6248</v>
      </c>
      <c r="M31" s="202">
        <v>6351</v>
      </c>
      <c r="N31" s="19">
        <v>6244.6764999999996</v>
      </c>
      <c r="O31" s="19">
        <v>6178.0165000000006</v>
      </c>
      <c r="P31" s="196">
        <v>6059</v>
      </c>
      <c r="Q31" s="390">
        <v>6063</v>
      </c>
      <c r="R31" s="39"/>
      <c r="S31" s="38"/>
      <c r="T31" s="34"/>
      <c r="U31" s="38"/>
    </row>
    <row r="32" spans="1:21">
      <c r="A32" s="27" t="s">
        <v>1948</v>
      </c>
      <c r="B32" s="27" t="s">
        <v>1949</v>
      </c>
      <c r="C32" s="185" t="s">
        <v>1950</v>
      </c>
      <c r="D32" s="8" t="s">
        <v>1951</v>
      </c>
      <c r="E32" s="162">
        <v>41125</v>
      </c>
      <c r="F32" s="162">
        <v>39727</v>
      </c>
      <c r="G32" s="162">
        <v>38799</v>
      </c>
      <c r="H32" s="162">
        <v>37935</v>
      </c>
      <c r="I32" s="162">
        <v>37902</v>
      </c>
      <c r="J32" s="162">
        <v>37817</v>
      </c>
      <c r="K32" s="162">
        <v>37873</v>
      </c>
      <c r="L32" s="162">
        <v>37703</v>
      </c>
      <c r="M32" s="202">
        <v>37984</v>
      </c>
      <c r="N32" s="19">
        <v>37326</v>
      </c>
      <c r="O32" s="19">
        <v>37054.487249999998</v>
      </c>
      <c r="P32" s="196">
        <v>36681</v>
      </c>
      <c r="Q32" s="390">
        <v>36223</v>
      </c>
      <c r="R32" s="39"/>
      <c r="S32" s="38"/>
      <c r="T32" s="34"/>
      <c r="U32" s="38"/>
    </row>
    <row r="33" spans="1:21">
      <c r="A33" s="27" t="s">
        <v>1952</v>
      </c>
      <c r="B33" s="27" t="s">
        <v>1953</v>
      </c>
      <c r="C33" s="185" t="s">
        <v>1954</v>
      </c>
      <c r="D33" s="8" t="s">
        <v>1955</v>
      </c>
      <c r="E33" s="162">
        <v>56671</v>
      </c>
      <c r="F33" s="162">
        <v>55286</v>
      </c>
      <c r="G33" s="162">
        <v>53658</v>
      </c>
      <c r="H33" s="162">
        <v>51919</v>
      </c>
      <c r="I33" s="162">
        <v>52324</v>
      </c>
      <c r="J33" s="162">
        <v>53276</v>
      </c>
      <c r="K33" s="162">
        <v>53669</v>
      </c>
      <c r="L33" s="162">
        <v>52558</v>
      </c>
      <c r="M33" s="202">
        <v>54957</v>
      </c>
      <c r="N33" s="19">
        <v>54412</v>
      </c>
      <c r="O33" s="19">
        <v>54974</v>
      </c>
      <c r="P33" s="196">
        <v>54420</v>
      </c>
      <c r="Q33" s="390">
        <v>53545</v>
      </c>
      <c r="R33" s="34"/>
      <c r="S33" s="38"/>
      <c r="T33" s="34"/>
      <c r="U33" s="38"/>
    </row>
    <row r="34" spans="1:21">
      <c r="C34" s="5"/>
      <c r="E34" s="5"/>
      <c r="F34" s="5"/>
      <c r="G34" s="5"/>
      <c r="H34" s="5"/>
      <c r="I34" s="5"/>
      <c r="J34" s="33"/>
      <c r="K34" s="33"/>
      <c r="L34" s="33"/>
      <c r="O34" s="19"/>
      <c r="Q34" s="386"/>
      <c r="R34" s="81"/>
      <c r="S34" s="38"/>
      <c r="T34" s="81"/>
      <c r="U34" s="38"/>
    </row>
    <row r="35" spans="1:21">
      <c r="A35" s="127"/>
      <c r="B35" s="127"/>
      <c r="C35" s="127"/>
      <c r="E35" s="127"/>
      <c r="F35" s="127"/>
      <c r="G35" s="127"/>
      <c r="H35" s="127"/>
      <c r="I35" s="127"/>
      <c r="J35" s="127"/>
      <c r="K35" s="127"/>
      <c r="L35" s="127"/>
      <c r="O35" s="19"/>
      <c r="Q35" s="351"/>
      <c r="R35" s="34"/>
      <c r="T35" s="34"/>
    </row>
    <row r="36" spans="1:21">
      <c r="A36" s="4" t="s">
        <v>1956</v>
      </c>
      <c r="B36" s="27"/>
      <c r="C36" s="67"/>
      <c r="E36" s="128"/>
      <c r="F36" s="99"/>
      <c r="G36" s="99"/>
      <c r="H36" s="99"/>
      <c r="I36" s="67"/>
      <c r="J36" s="67"/>
      <c r="K36" s="67"/>
      <c r="L36" s="67"/>
      <c r="O36" s="19"/>
      <c r="Q36" s="351"/>
    </row>
    <row r="37" spans="1:21">
      <c r="A37" s="27" t="s">
        <v>1957</v>
      </c>
      <c r="B37" s="27" t="s">
        <v>1958</v>
      </c>
      <c r="C37" s="185" t="s">
        <v>1959</v>
      </c>
      <c r="D37" s="8" t="s">
        <v>1960</v>
      </c>
      <c r="E37" s="457">
        <v>1.309817049549385</v>
      </c>
      <c r="F37" s="457">
        <v>1.3080356761751266</v>
      </c>
      <c r="G37" s="457">
        <v>1.2523431029207071</v>
      </c>
      <c r="H37" s="457">
        <v>1.206391205514096</v>
      </c>
      <c r="I37" s="457">
        <v>1.2970258674248791</v>
      </c>
      <c r="J37" s="457">
        <v>1.2784483199695935</v>
      </c>
      <c r="K37" s="457">
        <v>1.179590633443703</v>
      </c>
      <c r="L37" s="99">
        <v>1.1588067898031134</v>
      </c>
      <c r="M37" s="232">
        <v>0.98</v>
      </c>
      <c r="N37" s="232">
        <v>0.91</v>
      </c>
      <c r="O37" s="283">
        <v>0.86</v>
      </c>
      <c r="P37" s="283">
        <v>0.81</v>
      </c>
      <c r="Q37" s="397">
        <v>0.79</v>
      </c>
    </row>
    <row r="38" spans="1:21">
      <c r="A38" s="27" t="s">
        <v>1961</v>
      </c>
      <c r="B38" s="27" t="s">
        <v>1962</v>
      </c>
      <c r="C38" s="185" t="s">
        <v>1963</v>
      </c>
      <c r="D38" s="8" t="s">
        <v>1964</v>
      </c>
      <c r="E38" s="457">
        <v>0.99901735997379626</v>
      </c>
      <c r="F38" s="457">
        <v>1.009935582487171</v>
      </c>
      <c r="G38" s="457">
        <v>1.0426902500272954</v>
      </c>
      <c r="H38" s="457">
        <v>1.0317720275139208</v>
      </c>
      <c r="I38" s="457">
        <v>1.0645266950540453</v>
      </c>
      <c r="J38" s="457">
        <v>1.151867016049787</v>
      </c>
      <c r="K38" s="457">
        <v>0.94579102522109415</v>
      </c>
      <c r="L38" s="99">
        <v>0.91849546893765699</v>
      </c>
      <c r="M38" s="232">
        <v>0.74</v>
      </c>
      <c r="N38" s="232">
        <v>0.77</v>
      </c>
      <c r="O38" s="283">
        <v>0.79</v>
      </c>
      <c r="P38" s="283">
        <v>0.74</v>
      </c>
      <c r="Q38" s="397">
        <v>0.79</v>
      </c>
    </row>
    <row r="39" spans="1:21">
      <c r="A39" s="27" t="s">
        <v>1965</v>
      </c>
      <c r="B39" s="27" t="s">
        <v>1966</v>
      </c>
      <c r="C39" s="185" t="s">
        <v>1967</v>
      </c>
      <c r="D39" s="8" t="s">
        <v>1968</v>
      </c>
      <c r="E39" s="457">
        <v>1.3698630136986301</v>
      </c>
      <c r="F39" s="457">
        <v>1.3588029893665765</v>
      </c>
      <c r="G39" s="457">
        <v>1.2975778546712802</v>
      </c>
      <c r="H39" s="457">
        <v>1.1850026070057353</v>
      </c>
      <c r="I39" s="457">
        <v>1.1707825757216666</v>
      </c>
      <c r="J39" s="457">
        <v>1.275456226003697</v>
      </c>
      <c r="K39" s="457">
        <v>0.94444707778357107</v>
      </c>
      <c r="L39" s="99">
        <v>0.89230696307531865</v>
      </c>
      <c r="M39" s="232">
        <v>0.77</v>
      </c>
      <c r="N39" s="232">
        <v>0.76</v>
      </c>
      <c r="O39" s="283">
        <v>0.73</v>
      </c>
      <c r="P39" s="283">
        <v>0.67</v>
      </c>
      <c r="Q39" s="397">
        <v>0.66</v>
      </c>
    </row>
    <row r="40" spans="1:21">
      <c r="A40" s="27" t="s">
        <v>1969</v>
      </c>
      <c r="B40" s="27" t="s">
        <v>1970</v>
      </c>
      <c r="C40" s="185" t="s">
        <v>1971</v>
      </c>
      <c r="D40" s="8" t="s">
        <v>1972</v>
      </c>
      <c r="E40" s="457">
        <v>2.4419239472726408</v>
      </c>
      <c r="F40" s="457">
        <v>2.4137907550425872</v>
      </c>
      <c r="G40" s="457">
        <v>2.3593339786042642</v>
      </c>
      <c r="H40" s="457">
        <v>2.2824917316791415</v>
      </c>
      <c r="I40" s="457">
        <v>2.2168363848316535</v>
      </c>
      <c r="J40" s="457">
        <v>2.1918632206098776</v>
      </c>
      <c r="K40" s="457">
        <v>2.1615220517799179</v>
      </c>
      <c r="L40" s="99">
        <v>2.1316871858169946</v>
      </c>
      <c r="M40" s="232">
        <v>1.93</v>
      </c>
      <c r="N40" s="232">
        <v>1.91</v>
      </c>
      <c r="O40" s="283">
        <v>1.91</v>
      </c>
      <c r="P40" s="283">
        <v>0.7</v>
      </c>
      <c r="Q40" s="397">
        <v>1.91</v>
      </c>
    </row>
    <row r="41" spans="1:21">
      <c r="A41" s="27" t="s">
        <v>1973</v>
      </c>
      <c r="B41" s="27" t="s">
        <v>1974</v>
      </c>
      <c r="C41" s="185" t="s">
        <v>1975</v>
      </c>
      <c r="D41" s="8" t="s">
        <v>1976</v>
      </c>
      <c r="E41" s="457">
        <v>1.1903326662326492</v>
      </c>
      <c r="F41" s="457">
        <v>1.0989166034653897</v>
      </c>
      <c r="G41" s="457">
        <v>1.0472556222744078</v>
      </c>
      <c r="H41" s="457">
        <v>1.0488751717985194</v>
      </c>
      <c r="I41" s="457">
        <v>1.2795473360178107</v>
      </c>
      <c r="J41" s="457">
        <v>1.4396249768925968</v>
      </c>
      <c r="K41" s="457">
        <v>0.97787851266017789</v>
      </c>
      <c r="L41" s="99">
        <v>0.95249385811920462</v>
      </c>
      <c r="M41" s="232">
        <v>0.83</v>
      </c>
      <c r="N41" s="232">
        <v>0.8</v>
      </c>
      <c r="O41" s="283">
        <v>0.75</v>
      </c>
      <c r="P41" s="283">
        <v>1.26</v>
      </c>
      <c r="Q41" s="397">
        <v>0.67</v>
      </c>
    </row>
    <row r="42" spans="1:21">
      <c r="A42" s="27" t="s">
        <v>1977</v>
      </c>
      <c r="B42" s="27" t="s">
        <v>1978</v>
      </c>
      <c r="C42" s="185" t="s">
        <v>1979</v>
      </c>
      <c r="D42" s="8" t="s">
        <v>1980</v>
      </c>
      <c r="E42" s="457">
        <v>1.3629080398378837</v>
      </c>
      <c r="F42" s="457">
        <v>1.272476881669756</v>
      </c>
      <c r="G42" s="457">
        <v>1.2224932515918825</v>
      </c>
      <c r="H42" s="457">
        <v>1.1794275660561122</v>
      </c>
      <c r="I42" s="457">
        <v>1.2391215558138804</v>
      </c>
      <c r="J42" s="457">
        <v>1.0637575795658047</v>
      </c>
      <c r="K42" s="457">
        <v>1.2916051254477872</v>
      </c>
      <c r="L42" s="99">
        <v>1.2049807827243497</v>
      </c>
      <c r="M42" s="232">
        <v>1.48</v>
      </c>
      <c r="N42" s="232">
        <v>1.53</v>
      </c>
      <c r="O42" s="283">
        <v>1.64</v>
      </c>
      <c r="P42" s="283">
        <v>1.92</v>
      </c>
      <c r="Q42" s="397">
        <v>1.25</v>
      </c>
    </row>
    <row r="43" spans="1:21">
      <c r="A43" s="27" t="s">
        <v>1981</v>
      </c>
      <c r="B43" s="27" t="s">
        <v>1982</v>
      </c>
      <c r="C43" s="185" t="s">
        <v>1983</v>
      </c>
      <c r="D43" s="8" t="s">
        <v>1984</v>
      </c>
      <c r="E43" s="457">
        <v>1.5774245599718086</v>
      </c>
      <c r="F43" s="457">
        <v>1.6629277548375423</v>
      </c>
      <c r="G43" s="457">
        <v>1.6472077452380509</v>
      </c>
      <c r="H43" s="457">
        <v>1.6302835840273013</v>
      </c>
      <c r="I43" s="457">
        <v>1.6183432501391302</v>
      </c>
      <c r="J43" s="457">
        <v>1.5040868371756588</v>
      </c>
      <c r="K43" s="457">
        <v>1.4054781732415873</v>
      </c>
      <c r="L43" s="99">
        <v>1.3810579223621491</v>
      </c>
      <c r="M43" s="232">
        <v>1.1200000000000001</v>
      </c>
      <c r="N43" s="232">
        <v>1.1399999999999999</v>
      </c>
      <c r="O43" s="283">
        <v>1.1499999999999999</v>
      </c>
      <c r="P43" s="283">
        <v>1.1299999999999999</v>
      </c>
      <c r="Q43" s="397">
        <v>1.0900000000000001</v>
      </c>
    </row>
    <row r="44" spans="1:21">
      <c r="A44" s="27" t="s">
        <v>1985</v>
      </c>
      <c r="B44" s="27" t="s">
        <v>1986</v>
      </c>
      <c r="C44" s="185" t="s">
        <v>1987</v>
      </c>
      <c r="D44" s="8" t="s">
        <v>1988</v>
      </c>
      <c r="E44" s="457">
        <v>1.0265724612674139</v>
      </c>
      <c r="F44" s="457">
        <v>1.0448868142712704</v>
      </c>
      <c r="G44" s="457">
        <v>1.0070472419492527</v>
      </c>
      <c r="H44" s="457">
        <v>0.93067184917449197</v>
      </c>
      <c r="I44" s="457">
        <v>0.83065285863504756</v>
      </c>
      <c r="J44" s="457">
        <v>0.75197813175436368</v>
      </c>
      <c r="K44" s="457">
        <v>0.72600517039916201</v>
      </c>
      <c r="L44" s="99">
        <v>0.72821621228908218</v>
      </c>
      <c r="M44" s="232">
        <v>0.59</v>
      </c>
      <c r="N44" s="232">
        <v>0.57999999999999996</v>
      </c>
      <c r="O44" s="283">
        <v>0.56999999999999995</v>
      </c>
      <c r="P44" s="283">
        <v>0.54</v>
      </c>
      <c r="Q44" s="397">
        <v>0.53</v>
      </c>
    </row>
    <row r="45" spans="1:21">
      <c r="A45" s="27" t="s">
        <v>1989</v>
      </c>
      <c r="B45" s="27" t="s">
        <v>1990</v>
      </c>
      <c r="C45" s="185" t="s">
        <v>1991</v>
      </c>
      <c r="D45" s="8" t="s">
        <v>1992</v>
      </c>
      <c r="E45" s="457">
        <v>1.9809162435131966</v>
      </c>
      <c r="F45" s="457">
        <v>2.0980972043970763</v>
      </c>
      <c r="G45" s="457">
        <v>2.005561445603854</v>
      </c>
      <c r="H45" s="457">
        <v>1.9362758774621951</v>
      </c>
      <c r="I45" s="457">
        <v>2.0032364265386975</v>
      </c>
      <c r="J45" s="457">
        <v>2.0339266781987613</v>
      </c>
      <c r="K45" s="457">
        <v>1.9511559994791958</v>
      </c>
      <c r="L45" s="99">
        <v>1.9107006677454756</v>
      </c>
      <c r="M45" s="232">
        <v>1.61</v>
      </c>
      <c r="N45" s="232">
        <v>1.55</v>
      </c>
      <c r="O45" s="283">
        <v>1.46</v>
      </c>
      <c r="P45" s="283">
        <v>1.46</v>
      </c>
      <c r="Q45" s="397">
        <v>1.42</v>
      </c>
    </row>
    <row r="46" spans="1:21">
      <c r="A46" s="27" t="s">
        <v>1993</v>
      </c>
      <c r="B46" s="27" t="s">
        <v>1994</v>
      </c>
      <c r="C46" s="185" t="s">
        <v>1995</v>
      </c>
      <c r="D46" s="8" t="s">
        <v>1996</v>
      </c>
      <c r="E46" s="457">
        <v>1.7506620150477072</v>
      </c>
      <c r="F46" s="457">
        <v>1.6917286649012935</v>
      </c>
      <c r="G46" s="457">
        <v>1.6386623793311195</v>
      </c>
      <c r="H46" s="457">
        <v>1.5867344794249925</v>
      </c>
      <c r="I46" s="457">
        <v>1.6266655457946282</v>
      </c>
      <c r="J46" s="457">
        <v>1.5851582531209281</v>
      </c>
      <c r="K46" s="457">
        <v>1.3943473022011126</v>
      </c>
      <c r="L46" s="99">
        <v>1.3599330278957029</v>
      </c>
      <c r="M46" s="232">
        <v>1.07</v>
      </c>
      <c r="N46" s="232">
        <v>1.05</v>
      </c>
      <c r="O46" s="283">
        <v>1.06</v>
      </c>
      <c r="P46" s="283">
        <v>1.03</v>
      </c>
      <c r="Q46" s="397">
        <v>1</v>
      </c>
    </row>
    <row r="47" spans="1:21">
      <c r="A47" s="27" t="s">
        <v>1997</v>
      </c>
      <c r="B47" s="27" t="s">
        <v>1998</v>
      </c>
      <c r="C47" s="185" t="s">
        <v>1999</v>
      </c>
      <c r="D47" s="8" t="s">
        <v>2000</v>
      </c>
      <c r="E47" s="457">
        <v>1.4999107196000239</v>
      </c>
      <c r="F47" s="457">
        <v>1.4547745173898379</v>
      </c>
      <c r="G47" s="457">
        <v>1.4014542785151678</v>
      </c>
      <c r="H47" s="457">
        <v>1.4255103862865306</v>
      </c>
      <c r="I47" s="457">
        <v>1.4582465329444676</v>
      </c>
      <c r="J47" s="457">
        <v>1.38781322540325</v>
      </c>
      <c r="K47" s="457">
        <v>1.2397575541138424</v>
      </c>
      <c r="L47" s="99">
        <v>1.179245283018868</v>
      </c>
      <c r="M47" s="232">
        <v>0.98</v>
      </c>
      <c r="N47" s="232">
        <v>0.97</v>
      </c>
      <c r="O47" s="283">
        <v>1.01</v>
      </c>
      <c r="P47" s="283">
        <v>1.07</v>
      </c>
      <c r="Q47" s="397">
        <v>1.1100000000000001</v>
      </c>
    </row>
    <row r="48" spans="1:21">
      <c r="A48" s="27" t="s">
        <v>2001</v>
      </c>
      <c r="B48" s="27" t="s">
        <v>2002</v>
      </c>
      <c r="C48" s="185" t="s">
        <v>2003</v>
      </c>
      <c r="D48" s="8" t="s">
        <v>2004</v>
      </c>
      <c r="E48" s="457">
        <v>1.3643902949750102</v>
      </c>
      <c r="F48" s="457">
        <v>1.3095296744252047</v>
      </c>
      <c r="G48" s="457">
        <v>1.2952407453242287</v>
      </c>
      <c r="H48" s="457">
        <v>1.276222909193103</v>
      </c>
      <c r="I48" s="457">
        <v>1.2420580472026141</v>
      </c>
      <c r="J48" s="457">
        <v>1.2223124101105949</v>
      </c>
      <c r="K48" s="457">
        <v>1.6291948436424248</v>
      </c>
      <c r="L48" s="99">
        <v>1.6048760237978468</v>
      </c>
      <c r="M48" s="232">
        <v>1.31</v>
      </c>
      <c r="N48" s="232">
        <v>1.3</v>
      </c>
      <c r="O48" s="283">
        <v>1.25</v>
      </c>
      <c r="P48" s="283">
        <v>1.43</v>
      </c>
      <c r="Q48" s="397">
        <v>1.42</v>
      </c>
    </row>
    <row r="49" spans="1:17">
      <c r="A49" s="27" t="s">
        <v>2005</v>
      </c>
      <c r="B49" s="27" t="s">
        <v>2006</v>
      </c>
      <c r="C49" s="185" t="s">
        <v>2007</v>
      </c>
      <c r="D49" s="8" t="s">
        <v>2008</v>
      </c>
      <c r="E49" s="457">
        <v>1.1246145474333396</v>
      </c>
      <c r="F49" s="457">
        <v>1.0840853437329947</v>
      </c>
      <c r="G49" s="457">
        <v>1.0398716669689823</v>
      </c>
      <c r="H49" s="457">
        <v>0.98970614910212218</v>
      </c>
      <c r="I49" s="457">
        <v>1.0051014439243662</v>
      </c>
      <c r="J49" s="457">
        <v>1.0235273444585524</v>
      </c>
      <c r="K49" s="457">
        <v>0.94596484067960585</v>
      </c>
      <c r="L49" s="99">
        <v>0.92943194872725088</v>
      </c>
      <c r="M49" s="232">
        <v>0.77</v>
      </c>
      <c r="N49" s="232">
        <v>0.75</v>
      </c>
      <c r="O49" s="283">
        <v>0.73</v>
      </c>
      <c r="P49" s="283">
        <v>0.71</v>
      </c>
      <c r="Q49" s="397">
        <v>0.68</v>
      </c>
    </row>
    <row r="50" spans="1:17">
      <c r="A50" s="27" t="s">
        <v>2009</v>
      </c>
      <c r="B50" s="27" t="s">
        <v>2010</v>
      </c>
      <c r="C50" s="185" t="s">
        <v>2011</v>
      </c>
      <c r="D50" s="8" t="s">
        <v>2012</v>
      </c>
      <c r="E50" s="457">
        <v>0.91697508700215435</v>
      </c>
      <c r="F50" s="457">
        <v>0.87186285882634562</v>
      </c>
      <c r="G50" s="457">
        <v>0.8704818722495351</v>
      </c>
      <c r="H50" s="457">
        <v>0.86725957023697731</v>
      </c>
      <c r="I50" s="457">
        <v>0.88935535546594491</v>
      </c>
      <c r="J50" s="457">
        <v>0.9648511296470198</v>
      </c>
      <c r="K50" s="457">
        <v>0.79867057025539057</v>
      </c>
      <c r="L50" s="99">
        <v>0.76138393268150772</v>
      </c>
      <c r="M50" s="232">
        <v>0.57999999999999996</v>
      </c>
      <c r="N50" s="232">
        <v>0.55000000000000004</v>
      </c>
      <c r="O50" s="283">
        <v>0.55000000000000004</v>
      </c>
      <c r="P50" s="283">
        <v>0.51</v>
      </c>
      <c r="Q50" s="397">
        <v>0.48</v>
      </c>
    </row>
    <row r="51" spans="1:17">
      <c r="A51" s="27" t="s">
        <v>2013</v>
      </c>
      <c r="B51" s="27" t="s">
        <v>2014</v>
      </c>
      <c r="C51" s="185" t="s">
        <v>2015</v>
      </c>
      <c r="D51" s="8" t="s">
        <v>2016</v>
      </c>
      <c r="E51" s="457">
        <v>0.77406869859700045</v>
      </c>
      <c r="F51" s="457">
        <v>0.72770520883728429</v>
      </c>
      <c r="G51" s="457">
        <v>0.73022496371552981</v>
      </c>
      <c r="H51" s="457">
        <v>0.74383164005805513</v>
      </c>
      <c r="I51" s="457">
        <v>0.78011611030478956</v>
      </c>
      <c r="J51" s="457">
        <v>0.89451499758103536</v>
      </c>
      <c r="K51" s="457">
        <v>0.77205289469440408</v>
      </c>
      <c r="L51" s="99">
        <v>0.76701338493791316</v>
      </c>
      <c r="M51" s="232">
        <v>0.61</v>
      </c>
      <c r="N51" s="232">
        <v>0.61</v>
      </c>
      <c r="O51" s="283">
        <v>0.59</v>
      </c>
      <c r="P51" s="283">
        <v>0.56000000000000005</v>
      </c>
      <c r="Q51" s="397">
        <v>0.52</v>
      </c>
    </row>
    <row r="52" spans="1:17">
      <c r="A52" s="27" t="s">
        <v>2017</v>
      </c>
      <c r="B52" s="27" t="s">
        <v>2018</v>
      </c>
      <c r="C52" s="185" t="s">
        <v>2019</v>
      </c>
      <c r="D52" s="8" t="s">
        <v>2020</v>
      </c>
      <c r="E52" s="457">
        <v>1.1738766005062162</v>
      </c>
      <c r="F52" s="457">
        <v>1.13272416721376</v>
      </c>
      <c r="G52" s="457">
        <v>1.1278878143017375</v>
      </c>
      <c r="H52" s="457">
        <v>1.1107027982278304</v>
      </c>
      <c r="I52" s="457">
        <v>1.0958383741623277</v>
      </c>
      <c r="J52" s="457">
        <v>1.1529908459921796</v>
      </c>
      <c r="K52" s="457">
        <v>1.3034404351429221</v>
      </c>
      <c r="L52" s="99">
        <v>1.3400347111828641</v>
      </c>
      <c r="M52" s="232">
        <v>1.17</v>
      </c>
      <c r="N52" s="232">
        <v>1.3</v>
      </c>
      <c r="O52" s="283">
        <v>1.55</v>
      </c>
      <c r="P52" s="283">
        <v>0.99</v>
      </c>
      <c r="Q52" s="397">
        <v>1.45</v>
      </c>
    </row>
    <row r="53" spans="1:17">
      <c r="A53" s="27" t="s">
        <v>2021</v>
      </c>
      <c r="B53" s="27" t="s">
        <v>2022</v>
      </c>
      <c r="C53" s="185" t="s">
        <v>2023</v>
      </c>
      <c r="D53" s="8" t="s">
        <v>2024</v>
      </c>
      <c r="E53" s="457">
        <v>0.9880641846494348</v>
      </c>
      <c r="F53" s="457">
        <v>1.0240736349344364</v>
      </c>
      <c r="G53" s="457">
        <v>1.030880299317577</v>
      </c>
      <c r="H53" s="457">
        <v>0.98279450899797127</v>
      </c>
      <c r="I53" s="457">
        <v>0.9880641846494348</v>
      </c>
      <c r="J53" s="457">
        <v>1.0159486733591547</v>
      </c>
      <c r="K53" s="457">
        <v>0.96918118023168998</v>
      </c>
      <c r="L53" s="99">
        <v>1.0319781484116319</v>
      </c>
      <c r="M53" s="232">
        <v>0.89</v>
      </c>
      <c r="N53" s="232">
        <v>0.87</v>
      </c>
      <c r="O53" s="283">
        <v>0.85</v>
      </c>
      <c r="P53" s="283">
        <v>0.53</v>
      </c>
      <c r="Q53" s="397">
        <v>0.8</v>
      </c>
    </row>
    <row r="54" spans="1:17">
      <c r="A54" s="27" t="s">
        <v>2025</v>
      </c>
      <c r="B54" s="27" t="s">
        <v>2026</v>
      </c>
      <c r="C54" s="185" t="s">
        <v>2027</v>
      </c>
      <c r="D54" s="8" t="s">
        <v>2028</v>
      </c>
      <c r="E54" s="457">
        <v>1.8399741399843479</v>
      </c>
      <c r="F54" s="457">
        <v>1.7046672037910258</v>
      </c>
      <c r="G54" s="457">
        <v>1.5919677021271295</v>
      </c>
      <c r="H54" s="457">
        <v>1.5805233250535913</v>
      </c>
      <c r="I54" s="457">
        <v>1.8901629861512812</v>
      </c>
      <c r="J54" s="457">
        <v>2.2489281704038926</v>
      </c>
      <c r="K54" s="457">
        <v>2.1691080563022438</v>
      </c>
      <c r="L54" s="99">
        <v>2.1770475347919289</v>
      </c>
      <c r="M54" s="232">
        <v>2.2400000000000002</v>
      </c>
      <c r="N54" s="232">
        <v>2.2000000000000002</v>
      </c>
      <c r="O54" s="283">
        <v>2.1800000000000002</v>
      </c>
      <c r="P54" s="283">
        <v>2.21</v>
      </c>
      <c r="Q54" s="397">
        <v>2.15</v>
      </c>
    </row>
    <row r="55" spans="1:17">
      <c r="A55" s="27" t="s">
        <v>2029</v>
      </c>
      <c r="B55" s="27" t="s">
        <v>2030</v>
      </c>
      <c r="C55" s="185" t="s">
        <v>2031</v>
      </c>
      <c r="D55" s="8" t="s">
        <v>2032</v>
      </c>
      <c r="E55" s="457">
        <v>0.98230842479827607</v>
      </c>
      <c r="F55" s="457">
        <v>0.95975542524933588</v>
      </c>
      <c r="G55" s="457">
        <v>0.94346714779732377</v>
      </c>
      <c r="H55" s="457">
        <v>0.91214353731268483</v>
      </c>
      <c r="I55" s="457">
        <v>1.0201751894730393</v>
      </c>
      <c r="J55" s="457">
        <v>1.0856061745100987</v>
      </c>
      <c r="K55" s="457">
        <v>0.82429821190909758</v>
      </c>
      <c r="L55" s="99">
        <v>0.79450597793704092</v>
      </c>
      <c r="M55" s="232">
        <v>0.62</v>
      </c>
      <c r="N55" s="232">
        <v>0.59</v>
      </c>
      <c r="O55" s="283">
        <v>0.56999999999999995</v>
      </c>
      <c r="P55" s="283">
        <v>1.52</v>
      </c>
      <c r="Q55" s="397">
        <v>0.51</v>
      </c>
    </row>
    <row r="56" spans="1:17">
      <c r="A56" s="27" t="s">
        <v>2033</v>
      </c>
      <c r="B56" s="27" t="s">
        <v>2034</v>
      </c>
      <c r="C56" s="185" t="s">
        <v>2035</v>
      </c>
      <c r="D56" s="8" t="s">
        <v>2036</v>
      </c>
      <c r="E56" s="457">
        <v>1.4557934734440263</v>
      </c>
      <c r="F56" s="457">
        <v>1.3977283084572423</v>
      </c>
      <c r="G56" s="457">
        <v>1.356634829041697</v>
      </c>
      <c r="H56" s="457">
        <v>1.3369916744453558</v>
      </c>
      <c r="I56" s="457">
        <v>1.3643349456434626</v>
      </c>
      <c r="J56" s="457">
        <v>1.4631007269538654</v>
      </c>
      <c r="K56" s="457">
        <v>1.2291114694022509</v>
      </c>
      <c r="L56" s="99">
        <v>1.2201541909063194</v>
      </c>
      <c r="M56" s="232">
        <v>1.0900000000000001</v>
      </c>
      <c r="N56" s="232">
        <v>1.0900000000000001</v>
      </c>
      <c r="O56" s="283">
        <v>1.05</v>
      </c>
      <c r="P56" s="283">
        <v>0.97</v>
      </c>
      <c r="Q56" s="397">
        <v>1</v>
      </c>
    </row>
    <row r="57" spans="1:17">
      <c r="A57" s="27" t="s">
        <v>2037</v>
      </c>
      <c r="B57" s="27" t="s">
        <v>2038</v>
      </c>
      <c r="C57" s="185" t="s">
        <v>2039</v>
      </c>
      <c r="D57" s="8" t="s">
        <v>2040</v>
      </c>
      <c r="E57" s="457">
        <v>1.3728575442540039</v>
      </c>
      <c r="F57" s="457">
        <v>1.3381983421021719</v>
      </c>
      <c r="G57" s="457">
        <v>1.3033178411692361</v>
      </c>
      <c r="H57" s="457">
        <v>1.2891261590334364</v>
      </c>
      <c r="I57" s="457">
        <v>1.2655240236021355</v>
      </c>
      <c r="J57" s="457">
        <v>1.2258595110986232</v>
      </c>
      <c r="K57" s="457">
        <v>1.1321063969279761</v>
      </c>
      <c r="L57" s="99">
        <v>1.1130467359745249</v>
      </c>
      <c r="M57" s="232">
        <v>1.03</v>
      </c>
      <c r="N57" s="232">
        <v>1.02</v>
      </c>
      <c r="O57" s="283">
        <v>1.01</v>
      </c>
      <c r="P57" s="283">
        <v>1.02</v>
      </c>
      <c r="Q57" s="397">
        <v>0.96</v>
      </c>
    </row>
    <row r="58" spans="1:17">
      <c r="A58" s="27" t="s">
        <v>2041</v>
      </c>
      <c r="B58" s="27" t="s">
        <v>2042</v>
      </c>
      <c r="C58" s="185" t="s">
        <v>2043</v>
      </c>
      <c r="D58" s="8" t="s">
        <v>2044</v>
      </c>
      <c r="E58" s="457">
        <v>1.079694986166408</v>
      </c>
      <c r="F58" s="457">
        <v>1.0622624108689294</v>
      </c>
      <c r="G58" s="457">
        <v>1.0735092336414964</v>
      </c>
      <c r="H58" s="457">
        <v>1.1134354544841083</v>
      </c>
      <c r="I58" s="457">
        <v>1.1606721101288886</v>
      </c>
      <c r="J58" s="457">
        <v>1.1640461569606586</v>
      </c>
      <c r="K58" s="457">
        <v>0.97285016982702377</v>
      </c>
      <c r="L58" s="99">
        <v>0.95935398249994353</v>
      </c>
      <c r="M58" s="232">
        <v>0.85</v>
      </c>
      <c r="N58" s="232">
        <v>0.81</v>
      </c>
      <c r="O58" s="283">
        <v>0.79</v>
      </c>
      <c r="P58" s="283">
        <v>0.78</v>
      </c>
      <c r="Q58" s="397">
        <v>0.75</v>
      </c>
    </row>
    <row r="59" spans="1:17">
      <c r="A59" s="27" t="s">
        <v>2045</v>
      </c>
      <c r="B59" s="27" t="s">
        <v>2046</v>
      </c>
      <c r="C59" s="185" t="s">
        <v>2047</v>
      </c>
      <c r="D59" s="8" t="s">
        <v>2048</v>
      </c>
      <c r="E59" s="457">
        <v>1.4888809754779768</v>
      </c>
      <c r="F59" s="457">
        <v>1.4629350775832723</v>
      </c>
      <c r="G59" s="457">
        <v>1.4029073464613198</v>
      </c>
      <c r="H59" s="457">
        <v>1.3547281948008889</v>
      </c>
      <c r="I59" s="457">
        <v>1.3767185481091746</v>
      </c>
      <c r="J59" s="457">
        <v>1.3737867922443114</v>
      </c>
      <c r="K59" s="457">
        <v>1.3050476646569329</v>
      </c>
      <c r="L59" s="99">
        <v>1.2909263193225029</v>
      </c>
      <c r="M59" s="232">
        <v>1.01</v>
      </c>
      <c r="N59" s="232">
        <v>0.97</v>
      </c>
      <c r="O59" s="283">
        <v>0.96</v>
      </c>
      <c r="P59" s="283">
        <v>0.94</v>
      </c>
      <c r="Q59" s="397">
        <v>0.93</v>
      </c>
    </row>
    <row r="60" spans="1:17">
      <c r="A60" s="27" t="s">
        <v>2049</v>
      </c>
      <c r="B60" s="27" t="s">
        <v>2050</v>
      </c>
      <c r="C60" s="185" t="s">
        <v>2051</v>
      </c>
      <c r="D60" s="8" t="s">
        <v>2052</v>
      </c>
      <c r="E60" s="457">
        <v>1.2505175348473463</v>
      </c>
      <c r="F60" s="457">
        <v>1.2424765767561683</v>
      </c>
      <c r="G60" s="457">
        <v>1.218059793803894</v>
      </c>
      <c r="H60" s="457">
        <v>1.2198488031527457</v>
      </c>
      <c r="I60" s="457">
        <v>1.2390167604618711</v>
      </c>
      <c r="J60" s="457">
        <v>1.2230437182770306</v>
      </c>
      <c r="K60" s="457">
        <v>1.1165974064475896</v>
      </c>
      <c r="L60" s="99">
        <v>1.1214532889659017</v>
      </c>
      <c r="M60" s="232">
        <v>0.93</v>
      </c>
      <c r="N60" s="232">
        <v>0.92</v>
      </c>
      <c r="O60" s="283">
        <v>0.93</v>
      </c>
      <c r="P60" s="283">
        <v>0.91</v>
      </c>
      <c r="Q60" s="397">
        <v>0.9</v>
      </c>
    </row>
    <row r="61" spans="1:17">
      <c r="A61" s="27" t="s">
        <v>2053</v>
      </c>
      <c r="B61" s="27" t="s">
        <v>2054</v>
      </c>
      <c r="C61" s="185" t="s">
        <v>2055</v>
      </c>
      <c r="D61" s="8" t="s">
        <v>2056</v>
      </c>
      <c r="E61" s="457">
        <v>0.61501676197988564</v>
      </c>
      <c r="F61" s="457">
        <v>0.59221553934135274</v>
      </c>
      <c r="G61" s="457">
        <v>0.57742555708933152</v>
      </c>
      <c r="H61" s="457">
        <v>0.56448432261881287</v>
      </c>
      <c r="I61" s="457">
        <v>0.57434431078682713</v>
      </c>
      <c r="J61" s="457">
        <v>0.65712753894695319</v>
      </c>
      <c r="K61" s="457">
        <v>0.5262768684677579</v>
      </c>
      <c r="L61" s="99">
        <v>0.51816291987116281</v>
      </c>
      <c r="M61" s="232">
        <v>0.71</v>
      </c>
      <c r="N61" s="232">
        <v>0.71</v>
      </c>
      <c r="O61" s="283">
        <v>0.72</v>
      </c>
      <c r="P61" s="283">
        <v>0.7</v>
      </c>
      <c r="Q61" s="397">
        <v>0.68</v>
      </c>
    </row>
    <row r="62" spans="1:17">
      <c r="A62" s="27" t="s">
        <v>2057</v>
      </c>
      <c r="B62" s="27" t="s">
        <v>2058</v>
      </c>
      <c r="C62" s="185" t="s">
        <v>2059</v>
      </c>
      <c r="D62" s="8" t="s">
        <v>2060</v>
      </c>
      <c r="E62" s="457">
        <v>1.1052724449021936</v>
      </c>
      <c r="F62" s="457">
        <v>1.052315759520462</v>
      </c>
      <c r="G62" s="457">
        <v>1.017758101117737</v>
      </c>
      <c r="H62" s="457">
        <v>0.95760243980882986</v>
      </c>
      <c r="I62" s="457">
        <v>0.9426998665547045</v>
      </c>
      <c r="J62" s="457">
        <v>1.0534211260713899</v>
      </c>
      <c r="K62" s="457">
        <v>1.2699964835664153</v>
      </c>
      <c r="L62" s="99">
        <v>1.1967319042714593</v>
      </c>
      <c r="M62" s="232">
        <v>1.08</v>
      </c>
      <c r="N62" s="232">
        <v>1.05</v>
      </c>
      <c r="O62" s="283">
        <v>1.07</v>
      </c>
      <c r="P62" s="283">
        <v>1.04</v>
      </c>
      <c r="Q62" s="397">
        <v>1.05</v>
      </c>
    </row>
    <row r="63" spans="1:17">
      <c r="A63" s="27" t="s">
        <v>2061</v>
      </c>
      <c r="B63" s="27" t="s">
        <v>2062</v>
      </c>
      <c r="C63" s="185" t="s">
        <v>2063</v>
      </c>
      <c r="D63" s="8" t="s">
        <v>2064</v>
      </c>
      <c r="E63" s="457">
        <v>1.4108364367286998</v>
      </c>
      <c r="F63" s="457">
        <v>1.3763565711030843</v>
      </c>
      <c r="G63" s="457">
        <v>1.3358271694868376</v>
      </c>
      <c r="H63" s="457">
        <v>1.2925343995785739</v>
      </c>
      <c r="I63" s="457">
        <v>1.3026169595629598</v>
      </c>
      <c r="J63" s="457">
        <v>1.3263171993287255</v>
      </c>
      <c r="K63" s="457">
        <v>1.3361010167950553</v>
      </c>
      <c r="L63" s="457">
        <v>1.3084444302818399</v>
      </c>
      <c r="M63" s="232">
        <v>1.1599999999999999</v>
      </c>
      <c r="N63" s="7">
        <v>1.1499999999999999</v>
      </c>
      <c r="O63" s="283">
        <v>1.1599999999999999</v>
      </c>
      <c r="P63" s="283">
        <v>1.1299999999999999</v>
      </c>
      <c r="Q63" s="397">
        <v>1.1200000000000001</v>
      </c>
    </row>
    <row r="64" spans="1:17">
      <c r="A64" s="27"/>
      <c r="B64" s="27"/>
      <c r="C64" s="67"/>
      <c r="E64" s="425"/>
      <c r="F64" s="425"/>
      <c r="G64" s="425"/>
      <c r="H64" s="425"/>
      <c r="I64" s="424"/>
      <c r="J64" s="422"/>
      <c r="K64" s="422"/>
      <c r="L64" s="422"/>
      <c r="O64" s="19"/>
      <c r="Q64" s="351"/>
    </row>
    <row r="65" spans="1:17">
      <c r="E65" s="458"/>
      <c r="F65" s="458"/>
      <c r="G65" s="458"/>
      <c r="H65" s="458"/>
      <c r="I65" s="422"/>
      <c r="J65" s="422"/>
      <c r="K65" s="422"/>
      <c r="L65" s="422"/>
      <c r="O65" s="19"/>
      <c r="Q65" s="351"/>
    </row>
    <row r="66" spans="1:17">
      <c r="A66" s="4" t="s">
        <v>2065</v>
      </c>
      <c r="B66" s="27"/>
      <c r="C66" s="67"/>
      <c r="E66" s="425"/>
      <c r="F66" s="425"/>
      <c r="G66" s="425"/>
      <c r="H66" s="425"/>
      <c r="I66" s="424"/>
      <c r="J66" s="422"/>
      <c r="K66" s="422"/>
      <c r="L66" s="422"/>
      <c r="O66" s="19"/>
      <c r="Q66" s="351"/>
    </row>
    <row r="67" spans="1:17">
      <c r="E67" s="458"/>
      <c r="F67" s="458"/>
      <c r="G67" s="458"/>
      <c r="H67" s="458"/>
      <c r="I67" s="422"/>
      <c r="J67" s="422"/>
      <c r="K67" s="422"/>
      <c r="L67" s="422"/>
      <c r="O67" s="19"/>
      <c r="Q67" s="351"/>
    </row>
    <row r="68" spans="1:17">
      <c r="A68" s="75" t="s">
        <v>2066</v>
      </c>
      <c r="B68" s="27" t="s">
        <v>2067</v>
      </c>
      <c r="C68" s="185" t="s">
        <v>2068</v>
      </c>
      <c r="D68" s="8" t="s">
        <v>2069</v>
      </c>
      <c r="E68" s="441">
        <v>15818.296666666667</v>
      </c>
      <c r="F68" s="441">
        <v>15315.269166666663</v>
      </c>
      <c r="G68" s="441">
        <v>14931.553249999999</v>
      </c>
      <c r="H68" s="441">
        <v>14492.717416666666</v>
      </c>
      <c r="I68" s="419">
        <v>14628.051666666668</v>
      </c>
      <c r="J68" s="419">
        <v>14515.069166666668</v>
      </c>
      <c r="K68" s="419">
        <v>14523</v>
      </c>
      <c r="L68" s="419">
        <v>14338.631416666669</v>
      </c>
      <c r="M68" s="202">
        <v>14203</v>
      </c>
      <c r="N68" s="202">
        <v>13668.8575833333</v>
      </c>
      <c r="O68" s="19">
        <v>13442</v>
      </c>
      <c r="P68" s="19">
        <v>13135</v>
      </c>
      <c r="Q68" s="390">
        <v>12842.4985</v>
      </c>
    </row>
    <row r="69" spans="1:17">
      <c r="A69" s="27"/>
      <c r="B69" s="27" t="s">
        <v>2070</v>
      </c>
      <c r="C69" s="67">
        <v>3</v>
      </c>
      <c r="D69" s="8" t="s">
        <v>2071</v>
      </c>
      <c r="E69" s="459">
        <v>0.38463943262411349</v>
      </c>
      <c r="F69" s="459">
        <v>0.38551285439793248</v>
      </c>
      <c r="G69" s="459">
        <v>0.38484376530322945</v>
      </c>
      <c r="H69" s="459">
        <v>0.38204079126576163</v>
      </c>
      <c r="I69" s="459">
        <v>0.38594405748157534</v>
      </c>
      <c r="J69" s="459">
        <v>0.38382391957761502</v>
      </c>
      <c r="K69" s="459">
        <v>0.38300000000000001</v>
      </c>
      <c r="L69" s="459">
        <v>0.38</v>
      </c>
      <c r="M69" s="235">
        <v>0.37392059814658801</v>
      </c>
      <c r="N69" s="235">
        <f>N68/N32</f>
        <v>0.36620204638411025</v>
      </c>
      <c r="O69" s="235">
        <v>0.36299999999999999</v>
      </c>
      <c r="P69" s="235">
        <v>0.35899999999999999</v>
      </c>
      <c r="Q69" s="391">
        <v>0.35449999999999998</v>
      </c>
    </row>
    <row r="70" spans="1:17">
      <c r="A70" s="27"/>
      <c r="B70" s="27" t="s">
        <v>2072</v>
      </c>
      <c r="C70" s="67" t="s">
        <v>2073</v>
      </c>
      <c r="D70" s="8" t="s">
        <v>2074</v>
      </c>
      <c r="E70" s="441">
        <v>22395.25</v>
      </c>
      <c r="F70" s="441">
        <v>21916.416666666672</v>
      </c>
      <c r="G70" s="441">
        <v>21420</v>
      </c>
      <c r="H70" s="441">
        <v>21068.583333333332</v>
      </c>
      <c r="I70" s="419">
        <v>21319.083333333332</v>
      </c>
      <c r="J70" s="419">
        <v>20776.166666666668</v>
      </c>
      <c r="K70" s="419">
        <v>20603</v>
      </c>
      <c r="L70" s="419">
        <v>20417.5</v>
      </c>
      <c r="M70" s="202">
        <v>20172</v>
      </c>
      <c r="N70" s="202">
        <v>19494.166666666668</v>
      </c>
      <c r="O70" s="19">
        <v>19106</v>
      </c>
      <c r="P70" s="78">
        <v>18633</v>
      </c>
      <c r="Q70" s="390">
        <v>18175.666666666668</v>
      </c>
    </row>
    <row r="71" spans="1:17">
      <c r="A71" s="27"/>
      <c r="B71" s="27" t="s">
        <v>2075</v>
      </c>
      <c r="C71" s="67">
        <v>3</v>
      </c>
      <c r="D71" s="8" t="s">
        <v>2076</v>
      </c>
      <c r="E71" s="459">
        <v>0.39518007446489384</v>
      </c>
      <c r="F71" s="459">
        <v>0.39641892462226735</v>
      </c>
      <c r="G71" s="459">
        <v>0.3991949010399195</v>
      </c>
      <c r="H71" s="459">
        <v>0.40579717123467962</v>
      </c>
      <c r="I71" s="459">
        <v>0.40744368422393801</v>
      </c>
      <c r="J71" s="459">
        <v>0.38997234527116653</v>
      </c>
      <c r="K71" s="459">
        <v>0.38400000000000001</v>
      </c>
      <c r="L71" s="459">
        <v>0.38800000000000001</v>
      </c>
      <c r="M71" s="235">
        <v>0.36705060319886457</v>
      </c>
      <c r="N71" s="235">
        <f>N70/N33</f>
        <v>0.35826962189713057</v>
      </c>
      <c r="O71" s="235">
        <v>0.34799999999999998</v>
      </c>
      <c r="P71" s="335">
        <v>0.34200000000000003</v>
      </c>
      <c r="Q71" s="391">
        <v>0.33950000000000002</v>
      </c>
    </row>
    <row r="72" spans="1:17">
      <c r="A72" s="44"/>
      <c r="B72" s="44"/>
      <c r="C72" s="60"/>
      <c r="I72" s="60"/>
      <c r="J72" s="60"/>
      <c r="K72" s="60"/>
      <c r="L72" s="82"/>
      <c r="M72" s="83"/>
      <c r="N72" s="83"/>
      <c r="O72" s="83"/>
      <c r="P72" s="83"/>
    </row>
    <row r="73" spans="1:17">
      <c r="A73" s="4"/>
      <c r="B73" s="44"/>
      <c r="C73" s="60"/>
      <c r="I73" s="60"/>
      <c r="J73" s="60"/>
      <c r="K73" s="60"/>
      <c r="L73" s="82"/>
      <c r="M73" s="83"/>
      <c r="N73" s="83"/>
      <c r="O73" s="83"/>
      <c r="P73" s="83"/>
    </row>
    <row r="74" spans="1:17">
      <c r="A74" s="223" t="s">
        <v>2077</v>
      </c>
      <c r="B74" s="218"/>
      <c r="C74" s="203"/>
      <c r="I74" s="60"/>
      <c r="J74" s="60"/>
      <c r="K74" s="60"/>
      <c r="L74" s="60"/>
      <c r="M74" s="60"/>
      <c r="N74" s="60"/>
      <c r="O74" s="60"/>
      <c r="P74" s="60"/>
    </row>
    <row r="75" spans="1:17" ht="15.75" customHeight="1">
      <c r="A75" s="223" t="s">
        <v>2078</v>
      </c>
      <c r="B75" s="218"/>
      <c r="C75" s="203"/>
      <c r="M75" s="5"/>
      <c r="N75" s="5"/>
      <c r="O75" s="5"/>
      <c r="P75" s="5"/>
    </row>
    <row r="76" spans="1:17">
      <c r="A76" s="223" t="s">
        <v>2079</v>
      </c>
      <c r="B76" s="214"/>
      <c r="C76" s="288"/>
      <c r="M76" s="5"/>
      <c r="N76" s="5"/>
      <c r="O76" s="5"/>
      <c r="P76" s="60"/>
    </row>
    <row r="77" spans="1:17" ht="15" customHeight="1">
      <c r="A77" s="217" t="s">
        <v>2080</v>
      </c>
      <c r="B77" s="215"/>
      <c r="C77" s="204"/>
      <c r="M77" s="5"/>
      <c r="N77" s="5"/>
      <c r="O77" s="5"/>
      <c r="P77" s="5"/>
    </row>
    <row r="78" spans="1:17" ht="15" customHeight="1">
      <c r="A78" s="217" t="s">
        <v>2081</v>
      </c>
      <c r="B78" s="214"/>
      <c r="C78" s="288"/>
      <c r="M78" s="5"/>
      <c r="N78" s="5"/>
      <c r="O78" s="5"/>
      <c r="P78" s="5"/>
    </row>
    <row r="79" spans="1:17">
      <c r="A79" s="217" t="s">
        <v>2082</v>
      </c>
      <c r="B79" s="214"/>
      <c r="C79" s="288"/>
      <c r="M79" s="5"/>
      <c r="N79" s="5"/>
      <c r="O79" s="5"/>
      <c r="P79" s="5"/>
    </row>
    <row r="80" spans="1:17">
      <c r="A80" s="217" t="s">
        <v>2083</v>
      </c>
      <c r="M80" s="5"/>
      <c r="N80" s="5"/>
      <c r="O80" s="5"/>
      <c r="P80" s="5"/>
    </row>
    <row r="81" spans="1:74" ht="25.5" customHeight="1">
      <c r="A81" s="470" t="s">
        <v>2084</v>
      </c>
      <c r="B81" s="470"/>
      <c r="C81" s="470"/>
      <c r="D81" s="470"/>
      <c r="E81" s="470"/>
      <c r="F81" s="470"/>
      <c r="G81" s="470"/>
      <c r="H81" s="470"/>
      <c r="I81" s="470"/>
      <c r="J81" s="470"/>
      <c r="K81" s="470"/>
      <c r="L81" s="470"/>
      <c r="M81" s="470"/>
      <c r="N81" s="470"/>
      <c r="O81" s="470"/>
      <c r="P81" s="470"/>
      <c r="Q81" s="470"/>
    </row>
    <row r="82" spans="1:74">
      <c r="M82" s="5"/>
      <c r="N82" s="5"/>
      <c r="O82" s="5"/>
      <c r="P82" s="5"/>
    </row>
    <row r="83" spans="1:74">
      <c r="M83" s="5"/>
      <c r="N83" s="5"/>
      <c r="O83" s="5"/>
      <c r="P83" s="5"/>
    </row>
    <row r="84" spans="1:74">
      <c r="M84" s="5"/>
      <c r="N84" s="5"/>
      <c r="O84" s="5"/>
      <c r="P84" s="5"/>
    </row>
    <row r="85" spans="1:74">
      <c r="M85" s="5"/>
      <c r="N85" s="5"/>
      <c r="O85" s="5"/>
      <c r="P85" s="5"/>
    </row>
    <row r="86" spans="1:74">
      <c r="M86" s="5"/>
      <c r="N86" s="5"/>
      <c r="O86" s="5"/>
      <c r="P86" s="5"/>
    </row>
    <row r="87" spans="1:74">
      <c r="M87" s="5"/>
      <c r="N87" s="5"/>
      <c r="O87" s="5"/>
      <c r="P87" s="5"/>
    </row>
    <row r="88" spans="1:74">
      <c r="M88" s="5"/>
      <c r="N88" s="5"/>
      <c r="O88" s="5"/>
      <c r="P88" s="5"/>
    </row>
    <row r="89" spans="1:74">
      <c r="M89" s="5"/>
      <c r="N89" s="5"/>
      <c r="O89" s="5"/>
      <c r="P89" s="5"/>
    </row>
    <row r="90" spans="1:74">
      <c r="M90" s="5"/>
      <c r="N90" s="5"/>
      <c r="O90" s="5"/>
      <c r="P90" s="5"/>
    </row>
    <row r="91" spans="1:74">
      <c r="M91" s="5"/>
      <c r="N91" s="5"/>
      <c r="O91" s="5"/>
      <c r="P91" s="5"/>
    </row>
    <row r="92" spans="1:74">
      <c r="M92" s="5"/>
      <c r="N92" s="5"/>
      <c r="O92" s="5"/>
      <c r="P92" s="5"/>
    </row>
    <row r="93" spans="1:74">
      <c r="M93" s="5"/>
      <c r="N93" s="5"/>
      <c r="O93" s="5"/>
      <c r="P93" s="5"/>
    </row>
    <row r="94" spans="1:74">
      <c r="F94" s="22"/>
      <c r="G94" s="22"/>
      <c r="H94" s="7"/>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L94" s="127"/>
      <c r="AM94" s="128"/>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7"/>
      <c r="BP94" s="168"/>
      <c r="BQ94" s="167"/>
      <c r="BR94" s="168"/>
      <c r="BS94" s="248"/>
      <c r="BT94" s="172"/>
      <c r="BU94" s="248"/>
      <c r="BV94" s="172"/>
    </row>
    <row r="95" spans="1:74">
      <c r="F95" s="22"/>
      <c r="G95" s="22"/>
      <c r="H95" s="7"/>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L95" s="127"/>
      <c r="AM95" s="99"/>
      <c r="AN95" s="169"/>
      <c r="AO95" s="169"/>
      <c r="AP95" s="169"/>
      <c r="AQ95" s="169"/>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7"/>
      <c r="BP95" s="168"/>
      <c r="BQ95" s="167"/>
      <c r="BR95" s="168"/>
      <c r="BS95" s="248"/>
      <c r="BT95" s="172"/>
      <c r="BU95" s="248"/>
      <c r="BV95" s="172"/>
    </row>
    <row r="96" spans="1:74">
      <c r="F96" s="22"/>
      <c r="G96" s="22"/>
      <c r="H96" s="7"/>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L96" s="127"/>
      <c r="AM96" s="99"/>
      <c r="AN96" s="169"/>
      <c r="AO96" s="169"/>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69"/>
      <c r="BM96" s="169"/>
      <c r="BN96" s="169"/>
      <c r="BO96" s="167"/>
      <c r="BP96" s="168"/>
      <c r="BQ96" s="167"/>
      <c r="BR96" s="168"/>
      <c r="BS96" s="248"/>
      <c r="BT96" s="172"/>
      <c r="BU96" s="248"/>
      <c r="BV96" s="172"/>
    </row>
    <row r="97" spans="6:74">
      <c r="F97" s="22"/>
      <c r="G97" s="22"/>
      <c r="H97" s="7"/>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L97" s="127"/>
      <c r="AM97" s="99"/>
      <c r="AN97" s="169"/>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69"/>
      <c r="BL97" s="169"/>
      <c r="BM97" s="169"/>
      <c r="BN97" s="169"/>
      <c r="BO97" s="167"/>
      <c r="BP97" s="168"/>
      <c r="BQ97" s="167"/>
      <c r="BR97" s="168"/>
      <c r="BS97" s="248"/>
      <c r="BT97" s="172"/>
      <c r="BU97" s="248"/>
      <c r="BV97" s="172"/>
    </row>
    <row r="98" spans="6:74">
      <c r="F98" s="22"/>
      <c r="G98" s="2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L98" s="127"/>
      <c r="AM98" s="67"/>
      <c r="AN98" s="169"/>
      <c r="AO98" s="169"/>
      <c r="AP98" s="169"/>
      <c r="AQ98" s="169"/>
      <c r="AR98" s="169"/>
      <c r="AS98" s="169"/>
      <c r="AT98" s="169"/>
      <c r="AU98" s="169"/>
      <c r="AV98" s="169"/>
      <c r="AW98" s="169"/>
      <c r="AX98" s="169"/>
      <c r="AY98" s="169"/>
      <c r="AZ98" s="169"/>
      <c r="BA98" s="169"/>
      <c r="BB98" s="169"/>
      <c r="BC98" s="169"/>
      <c r="BD98" s="169"/>
      <c r="BE98" s="169"/>
      <c r="BF98" s="169"/>
      <c r="BG98" s="169"/>
      <c r="BH98" s="169"/>
      <c r="BI98" s="169"/>
      <c r="BJ98" s="169"/>
      <c r="BK98" s="169"/>
      <c r="BL98" s="169"/>
      <c r="BM98" s="169"/>
      <c r="BN98" s="169"/>
      <c r="BO98" s="166"/>
      <c r="BP98" s="165"/>
      <c r="BQ98" s="166"/>
      <c r="BR98" s="165"/>
      <c r="BS98" s="247"/>
      <c r="BT98" s="172"/>
      <c r="BU98" s="247"/>
      <c r="BV98" s="172"/>
    </row>
    <row r="99" spans="6:74">
      <c r="F99" s="22"/>
      <c r="G99" s="2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33"/>
      <c r="AL99" s="127"/>
      <c r="AM99" s="67"/>
      <c r="AN99" s="169"/>
      <c r="AO99" s="169"/>
      <c r="AP99" s="169"/>
      <c r="AQ99" s="169"/>
      <c r="AR99" s="169"/>
      <c r="AS99" s="169"/>
      <c r="AT99" s="169"/>
      <c r="AU99" s="169"/>
      <c r="AV99" s="169"/>
      <c r="AW99" s="169"/>
      <c r="AX99" s="169"/>
      <c r="AY99" s="169"/>
      <c r="AZ99" s="169"/>
      <c r="BA99" s="169"/>
      <c r="BB99" s="169"/>
      <c r="BC99" s="169"/>
      <c r="BD99" s="169"/>
      <c r="BE99" s="169"/>
      <c r="BF99" s="169"/>
      <c r="BG99" s="169"/>
      <c r="BH99" s="169"/>
      <c r="BI99" s="169"/>
      <c r="BJ99" s="169"/>
      <c r="BK99" s="169"/>
      <c r="BL99" s="169"/>
      <c r="BM99" s="169"/>
      <c r="BN99" s="169"/>
      <c r="BO99" s="165"/>
      <c r="BP99" s="165"/>
      <c r="BQ99" s="165"/>
      <c r="BR99" s="165"/>
      <c r="BS99" s="247"/>
      <c r="BT99" s="172"/>
      <c r="BU99" s="247"/>
      <c r="BV99" s="172"/>
    </row>
    <row r="100" spans="6:74">
      <c r="F100" s="22"/>
      <c r="G100" s="2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33"/>
      <c r="AL100" s="127"/>
      <c r="AM100" s="67"/>
      <c r="AN100" s="169"/>
      <c r="AO100" s="169"/>
      <c r="AP100" s="169"/>
      <c r="AQ100" s="169"/>
      <c r="AR100" s="169"/>
      <c r="AS100" s="169"/>
      <c r="AT100" s="169"/>
      <c r="AU100" s="169"/>
      <c r="AV100" s="169"/>
      <c r="AW100" s="169"/>
      <c r="AX100" s="169"/>
      <c r="AY100" s="169"/>
      <c r="AZ100" s="169"/>
      <c r="BA100" s="169"/>
      <c r="BB100" s="169"/>
      <c r="BC100" s="169"/>
      <c r="BD100" s="169"/>
      <c r="BE100" s="169"/>
      <c r="BF100" s="169"/>
      <c r="BG100" s="169"/>
      <c r="BH100" s="169"/>
      <c r="BI100" s="169"/>
      <c r="BJ100" s="169"/>
      <c r="BK100" s="169"/>
      <c r="BL100" s="169"/>
      <c r="BM100" s="169"/>
      <c r="BN100" s="169"/>
      <c r="BO100" s="165"/>
      <c r="BP100" s="165"/>
      <c r="BQ100" s="165"/>
      <c r="BR100" s="165"/>
      <c r="BS100" s="247"/>
      <c r="BT100" s="172"/>
      <c r="BU100" s="247"/>
      <c r="BV100" s="172"/>
    </row>
    <row r="101" spans="6:74">
      <c r="F101" s="22"/>
      <c r="G101" s="2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33"/>
      <c r="AL101" s="127"/>
      <c r="AM101" s="67"/>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187"/>
      <c r="BO101" s="165"/>
      <c r="BP101" s="165"/>
      <c r="BQ101" s="165"/>
      <c r="BR101" s="165"/>
      <c r="BS101" s="246"/>
      <c r="BT101" s="188"/>
      <c r="BU101" s="246"/>
      <c r="BV101" s="188"/>
    </row>
    <row r="102" spans="6:74">
      <c r="F102" s="2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8"/>
      <c r="AL102" s="8"/>
      <c r="AM102" s="8"/>
      <c r="AN102" s="232"/>
      <c r="AO102" s="232"/>
      <c r="AP102" s="232"/>
      <c r="AQ102" s="232"/>
      <c r="AR102" s="232"/>
      <c r="AS102" s="232"/>
      <c r="AT102" s="232"/>
      <c r="AU102" s="232"/>
      <c r="AV102" s="232"/>
      <c r="AW102" s="232"/>
      <c r="AX102" s="232"/>
      <c r="AY102" s="232"/>
      <c r="AZ102" s="232"/>
      <c r="BA102" s="232"/>
      <c r="BB102" s="232"/>
      <c r="BC102" s="232"/>
      <c r="BD102" s="232"/>
      <c r="BE102" s="232"/>
      <c r="BF102" s="232"/>
      <c r="BG102" s="232"/>
      <c r="BH102" s="232"/>
      <c r="BI102" s="232"/>
      <c r="BJ102" s="232"/>
      <c r="BK102" s="232"/>
      <c r="BL102" s="232"/>
      <c r="BM102" s="232"/>
      <c r="BN102" s="232"/>
      <c r="BO102" s="8"/>
      <c r="BP102" s="8"/>
      <c r="BQ102" s="8"/>
      <c r="BR102" s="8"/>
      <c r="BS102" s="202"/>
      <c r="BT102" s="235"/>
      <c r="BU102" s="202"/>
      <c r="BV102" s="235"/>
    </row>
    <row r="103" spans="6:74">
      <c r="F103" s="22"/>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8"/>
      <c r="AL103" s="8"/>
      <c r="AM103" s="8"/>
      <c r="AN103" s="232"/>
      <c r="AO103" s="232"/>
      <c r="AP103" s="232"/>
      <c r="AQ103" s="232"/>
      <c r="AR103" s="232"/>
      <c r="AS103" s="232"/>
      <c r="AT103" s="232"/>
      <c r="AU103" s="232"/>
      <c r="AV103" s="232"/>
      <c r="AW103" s="232"/>
      <c r="AX103" s="232"/>
      <c r="AY103" s="232"/>
      <c r="AZ103" s="232"/>
      <c r="BA103" s="232"/>
      <c r="BB103" s="232"/>
      <c r="BC103" s="232"/>
      <c r="BD103" s="232"/>
      <c r="BE103" s="232"/>
      <c r="BF103" s="232"/>
      <c r="BG103" s="232"/>
      <c r="BH103" s="232"/>
      <c r="BI103" s="232"/>
      <c r="BJ103" s="232"/>
      <c r="BK103" s="232"/>
      <c r="BL103" s="232"/>
      <c r="BM103" s="232"/>
      <c r="BN103" s="7"/>
      <c r="BO103" s="8"/>
      <c r="BP103" s="8"/>
      <c r="BQ103" s="8"/>
      <c r="BR103" s="8"/>
      <c r="BS103" s="202"/>
      <c r="BT103" s="235"/>
      <c r="BU103" s="202"/>
      <c r="BV103" s="235"/>
    </row>
    <row r="104" spans="6:74">
      <c r="F104" s="4"/>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283"/>
      <c r="AO104" s="283"/>
      <c r="AP104" s="283"/>
      <c r="AQ104" s="283"/>
      <c r="AR104" s="283"/>
      <c r="AS104" s="283"/>
      <c r="AT104" s="283"/>
      <c r="AU104" s="283"/>
      <c r="AV104" s="283"/>
      <c r="AW104" s="283"/>
      <c r="AX104" s="283"/>
      <c r="AY104" s="283"/>
      <c r="AZ104" s="283"/>
      <c r="BA104" s="283"/>
      <c r="BB104" s="283"/>
      <c r="BC104" s="283"/>
      <c r="BD104" s="283"/>
      <c r="BE104" s="283"/>
      <c r="BF104" s="283"/>
      <c r="BG104" s="283"/>
      <c r="BH104" s="283"/>
      <c r="BI104" s="283"/>
      <c r="BJ104" s="283"/>
      <c r="BK104" s="283"/>
      <c r="BL104" s="283"/>
      <c r="BM104" s="283"/>
      <c r="BN104" s="283"/>
      <c r="BO104" s="19"/>
      <c r="BP104" s="19"/>
      <c r="BQ104" s="19"/>
      <c r="BR104" s="19"/>
      <c r="BS104" s="19"/>
      <c r="BT104" s="235"/>
      <c r="BU104" s="19"/>
      <c r="BV104" s="235"/>
    </row>
    <row r="105" spans="6:74">
      <c r="F105" s="4"/>
      <c r="I105" s="196"/>
      <c r="L105" s="196"/>
      <c r="N105" s="196"/>
      <c r="O105" s="196"/>
      <c r="P105" s="196"/>
      <c r="Q105" s="8"/>
      <c r="R105" s="8"/>
      <c r="S105" s="8"/>
      <c r="T105" s="196"/>
      <c r="U105" s="8"/>
      <c r="V105" s="8"/>
      <c r="W105" s="8"/>
      <c r="X105" s="196"/>
      <c r="Y105" s="8"/>
      <c r="Z105" s="196"/>
      <c r="AA105" s="8"/>
      <c r="AB105" s="8"/>
      <c r="AC105" s="196"/>
      <c r="AD105" s="8"/>
      <c r="AE105" s="196"/>
      <c r="AF105" s="196"/>
      <c r="AG105" s="8"/>
      <c r="AH105" s="196"/>
      <c r="AI105" s="196"/>
      <c r="AJ105" s="196"/>
      <c r="AK105" s="8"/>
      <c r="AL105" s="8"/>
      <c r="AM105" s="8"/>
      <c r="AN105" s="283"/>
      <c r="AO105" s="283"/>
      <c r="AP105" s="283"/>
      <c r="AQ105" s="283"/>
      <c r="AR105" s="283"/>
      <c r="AS105" s="283"/>
      <c r="AT105" s="283"/>
      <c r="AU105" s="283"/>
      <c r="AV105" s="283"/>
      <c r="AW105" s="283"/>
      <c r="AX105" s="283"/>
      <c r="AY105" s="283"/>
      <c r="AZ105" s="283"/>
      <c r="BA105" s="283"/>
      <c r="BB105" s="283"/>
      <c r="BC105" s="283"/>
      <c r="BD105" s="283"/>
      <c r="BE105" s="283"/>
      <c r="BF105" s="283"/>
      <c r="BG105" s="283"/>
      <c r="BH105" s="283"/>
      <c r="BI105" s="283"/>
      <c r="BJ105" s="283"/>
      <c r="BK105" s="283"/>
      <c r="BL105" s="283"/>
      <c r="BM105" s="283"/>
      <c r="BN105" s="283"/>
      <c r="BO105" s="8"/>
      <c r="BP105" s="8"/>
      <c r="BQ105" s="8"/>
      <c r="BR105" s="8"/>
      <c r="BS105" s="19"/>
      <c r="BT105" s="235"/>
      <c r="BU105" s="78"/>
      <c r="BV105" s="335"/>
    </row>
    <row r="106" spans="6:74">
      <c r="M106" s="5"/>
      <c r="N106" s="5"/>
      <c r="O106" s="5"/>
      <c r="P106" s="5"/>
    </row>
    <row r="107" spans="6:74">
      <c r="M107" s="5"/>
      <c r="N107" s="5"/>
      <c r="O107" s="5"/>
      <c r="P107" s="5"/>
    </row>
    <row r="108" spans="6:74">
      <c r="M108" s="5"/>
      <c r="N108" s="5"/>
      <c r="O108" s="5"/>
      <c r="P108" s="5"/>
    </row>
    <row r="178" spans="13:16">
      <c r="M178" s="5"/>
      <c r="N178" s="5"/>
      <c r="O178" s="5"/>
      <c r="P178" s="5"/>
    </row>
    <row r="179" spans="13:16">
      <c r="M179" s="5"/>
      <c r="N179" s="5"/>
      <c r="O179" s="5"/>
      <c r="P179" s="5"/>
    </row>
    <row r="180" spans="13:16">
      <c r="M180" s="5"/>
      <c r="N180" s="5"/>
      <c r="O180" s="5"/>
      <c r="P180" s="5"/>
    </row>
    <row r="181" spans="13:16">
      <c r="M181" s="5"/>
      <c r="N181" s="5"/>
      <c r="O181" s="5"/>
      <c r="P181" s="5"/>
    </row>
    <row r="182" spans="13:16">
      <c r="M182" s="5"/>
      <c r="N182" s="5"/>
      <c r="O182" s="5"/>
      <c r="P182" s="5"/>
    </row>
    <row r="183" spans="13:16">
      <c r="M183" s="5"/>
      <c r="N183" s="5"/>
      <c r="O183" s="5"/>
      <c r="P183" s="5"/>
    </row>
    <row r="184" spans="13:16">
      <c r="M184" s="5"/>
      <c r="N184" s="5"/>
      <c r="O184" s="5"/>
      <c r="P184" s="5"/>
    </row>
    <row r="185" spans="13:16">
      <c r="M185" s="5"/>
      <c r="N185" s="5"/>
      <c r="O185" s="5"/>
      <c r="P185" s="5"/>
    </row>
    <row r="186" spans="13:16">
      <c r="M186" s="5"/>
      <c r="N186" s="5"/>
      <c r="O186" s="5"/>
      <c r="P186" s="5"/>
    </row>
    <row r="187" spans="13:16">
      <c r="M187" s="5"/>
      <c r="N187" s="5"/>
      <c r="O187" s="5"/>
      <c r="P187" s="5"/>
    </row>
    <row r="188" spans="13:16">
      <c r="M188" s="5"/>
      <c r="N188" s="5"/>
      <c r="O188" s="5"/>
      <c r="P188" s="5"/>
    </row>
    <row r="189" spans="13:16">
      <c r="M189" s="5"/>
      <c r="N189" s="5"/>
      <c r="O189" s="5"/>
      <c r="P189" s="5"/>
    </row>
    <row r="190" spans="13:16">
      <c r="M190" s="5"/>
      <c r="N190" s="5"/>
      <c r="O190" s="5"/>
      <c r="P190" s="5"/>
    </row>
    <row r="191" spans="13:16">
      <c r="M191" s="5"/>
      <c r="N191" s="5"/>
      <c r="O191" s="5"/>
      <c r="P191" s="5"/>
    </row>
    <row r="192" spans="13:16">
      <c r="M192" s="5"/>
      <c r="N192" s="5"/>
      <c r="O192" s="5"/>
      <c r="P192" s="5"/>
    </row>
    <row r="193" spans="13:16">
      <c r="M193" s="5"/>
      <c r="N193" s="5"/>
      <c r="O193" s="5"/>
      <c r="P193" s="5"/>
    </row>
    <row r="194" spans="13:16">
      <c r="M194" s="5"/>
      <c r="N194" s="5"/>
      <c r="O194" s="5"/>
      <c r="P194" s="5"/>
    </row>
    <row r="195" spans="13:16">
      <c r="M195" s="5"/>
      <c r="N195" s="5"/>
      <c r="O195" s="5"/>
      <c r="P195" s="5"/>
    </row>
    <row r="196" spans="13:16">
      <c r="M196" s="5"/>
      <c r="N196" s="5"/>
      <c r="O196" s="5"/>
      <c r="P196" s="5"/>
    </row>
    <row r="197" spans="13:16">
      <c r="M197" s="5"/>
      <c r="N197" s="5"/>
      <c r="O197" s="5"/>
      <c r="P197" s="5"/>
    </row>
    <row r="198" spans="13:16">
      <c r="M198" s="5"/>
      <c r="N198" s="5"/>
      <c r="O198" s="5"/>
      <c r="P198" s="5"/>
    </row>
    <row r="199" spans="13:16">
      <c r="M199" s="5"/>
      <c r="N199" s="5"/>
      <c r="O199" s="5"/>
      <c r="P199" s="5"/>
    </row>
    <row r="200" spans="13:16">
      <c r="M200" s="5"/>
      <c r="N200" s="5"/>
      <c r="O200" s="5"/>
      <c r="P200" s="5"/>
    </row>
    <row r="201" spans="13:16">
      <c r="M201" s="5"/>
      <c r="N201" s="5"/>
      <c r="O201" s="5"/>
      <c r="P201" s="5"/>
    </row>
    <row r="202" spans="13:16">
      <c r="M202" s="5"/>
      <c r="N202" s="5"/>
      <c r="O202" s="5"/>
      <c r="P202" s="5"/>
    </row>
  </sheetData>
  <customSheetViews>
    <customSheetView guid="{F0335B52-931C-4173-85AE-87F3D6604B59}" showPageBreaks="1" showRuler="0">
      <selection activeCell="A113" sqref="A113:A116"/>
      <pageMargins left="0.7" right="0.7" top="0.78740157499999996" bottom="0.78740157499999996" header="0.3" footer="0.3"/>
      <headerFooter alignWithMargins="0"/>
    </customSheetView>
    <customSheetView guid="{A4328FE7-0B36-4A96-9E82-0C2C10ECE34E}" fitToPage="1" showRuler="0">
      <selection activeCell="A113" sqref="A113:A116"/>
      <pageMargins left="0.7" right="0.7" top="0.78740157499999996" bottom="0.78740157499999996" header="0.3" footer="0.3"/>
      <headerFooter alignWithMargins="0"/>
    </customSheetView>
    <customSheetView guid="{09D980A6-7F22-44D6-B957-3B1FFC43B461}" scale="70" fitToPage="1" showRuler="0" topLeftCell="A76">
      <selection activeCell="K28" sqref="K28"/>
      <pageMargins left="0.7" right="0.7" top="0.78740157499999996" bottom="0.78740157499999996" header="0.3" footer="0.3"/>
      <headerFooter alignWithMargins="0"/>
    </customSheetView>
    <customSheetView guid="{34161360-80E4-4153-B1A5-19E7BBEDD5ED}" fitToPage="1" showRuler="0" topLeftCell="A76">
      <selection activeCell="A67" sqref="A67"/>
      <pageMargins left="0.7" right="0.7" top="0.78740157499999996" bottom="0.78740157499999996" header="0.3" footer="0.3"/>
      <headerFooter alignWithMargins="0"/>
    </customSheetView>
    <customSheetView guid="{F90AD2DC-6F63-4FE7-9F4E-99C162A8727E}" fitToPage="1" showRuler="0">
      <selection activeCell="A113" sqref="A113:A116"/>
      <pageMargins left="0.7" right="0.7" top="0.78740157499999996" bottom="0.78740157499999996" header="0.3" footer="0.3"/>
      <headerFooter alignWithMargins="0"/>
    </customSheetView>
    <customSheetView guid="{A8A9853C-301B-405A-92F6-9DCC8EB91B52}" fitToPage="1" showRuler="0">
      <selection activeCell="A113" sqref="A113:A116"/>
      <pageMargins left="0.7" right="0.7" top="0.78740157499999996" bottom="0.78740157499999996" header="0.3" footer="0.3"/>
      <headerFooter alignWithMargins="0"/>
    </customSheetView>
    <customSheetView guid="{8144D8E7-8996-490F-8ACB-C7957A150DAC}" fitToPage="1" showRuler="0">
      <selection activeCell="A113" sqref="A113:A116"/>
      <pageMargins left="0.7" right="0.7" top="0.78740157499999996" bottom="0.78740157499999996" header="0.3" footer="0.3"/>
      <headerFooter alignWithMargins="0"/>
    </customSheetView>
    <customSheetView guid="{4221DF2B-D9E6-40BE-9C37-8B5A92E46F7B}" scale="70" showPageBreaks="1" fitToPage="1" showRuler="0" topLeftCell="A79">
      <selection activeCell="A115" sqref="A115:A120"/>
      <pageMargins left="0.7" right="0.7" top="0.78740157499999996" bottom="0.78740157499999996" header="0.3" footer="0.3"/>
      <headerFooter alignWithMargins="0"/>
    </customSheetView>
    <customSheetView guid="{595D07C0-E761-11DC-9357-001B6391840E}" fitToPage="1" topLeftCell="A76">
      <selection activeCell="A67" sqref="A67"/>
      <pageMargins left="0.7" right="0.7" top="0.78740157499999996" bottom="0.78740157499999996" header="0.3" footer="0.3"/>
      <headerFooter alignWithMargins="0"/>
    </customSheetView>
  </customSheetViews>
  <mergeCells count="1">
    <mergeCell ref="A81:Q81"/>
  </mergeCells>
  <phoneticPr fontId="14" type="noConversion"/>
  <conditionalFormatting sqref="L74:P74 I72:K74">
    <cfRule type="cellIs" dxfId="446" priority="6552" operator="equal">
      <formula>"-"</formula>
    </cfRule>
  </conditionalFormatting>
  <conditionalFormatting sqref="AX101:BV105 AC100:AF100 AD101:AF105 AH100:AK100 AI101:AK105 AM100:AP100 AN101:AP105 F98:H98 F99:AA105 AW99:BV100 BN98:BV98">
    <cfRule type="cellIs" dxfId="445" priority="456" operator="equal">
      <formula>"-"</formula>
    </cfRule>
  </conditionalFormatting>
  <conditionalFormatting sqref="BT101:BV105 BS100:BV100 AM100:BO100 AN101:BN105 BQ100 I100:AJ105">
    <cfRule type="cellIs" dxfId="444" priority="455" operator="equal">
      <formula>"-"</formula>
    </cfRule>
  </conditionalFormatting>
  <conditionalFormatting sqref="AN100:BN105">
    <cfRule type="cellIs" dxfId="443" priority="454" operator="equal">
      <formula>"-"</formula>
    </cfRule>
  </conditionalFormatting>
  <conditionalFormatting sqref="BS100:BV105">
    <cfRule type="cellIs" dxfId="442" priority="453" operator="equal">
      <formula>"-"</formula>
    </cfRule>
  </conditionalFormatting>
  <conditionalFormatting sqref="AN99:BN99 BN98">
    <cfRule type="cellIs" dxfId="441" priority="450" operator="equal">
      <formula>"-"</formula>
    </cfRule>
  </conditionalFormatting>
  <conditionalFormatting sqref="BS98:BV99">
    <cfRule type="cellIs" dxfId="440" priority="449" operator="equal">
      <formula>"-"</formula>
    </cfRule>
  </conditionalFormatting>
  <conditionalFormatting sqref="AM98 AI98:AK98 AC99:AF99 AH99:AK99 AM99:AP99">
    <cfRule type="cellIs" dxfId="439" priority="452" operator="equal">
      <formula>"-"</formula>
    </cfRule>
  </conditionalFormatting>
  <conditionalFormatting sqref="BS98:BV99 AI98:AJ98 BQ98:BQ99 I99:AJ99 AM99:BO99 AM98 BN98:BO98">
    <cfRule type="cellIs" dxfId="438" priority="451" operator="equal">
      <formula>"-"</formula>
    </cfRule>
  </conditionalFormatting>
  <conditionalFormatting sqref="AI98:AJ98">
    <cfRule type="cellIs" dxfId="437" priority="447" stopIfTrue="1" operator="equal">
      <formula>"-"</formula>
    </cfRule>
    <cfRule type="containsText" dxfId="436" priority="448" stopIfTrue="1" operator="containsText" text="leer">
      <formula>NOT(ISERROR(SEARCH("leer",AI98)))</formula>
    </cfRule>
  </conditionalFormatting>
  <conditionalFormatting sqref="AI98:AJ98">
    <cfRule type="cellIs" dxfId="435" priority="445" stopIfTrue="1" operator="equal">
      <formula>"-"</formula>
    </cfRule>
    <cfRule type="containsText" dxfId="434" priority="446" stopIfTrue="1" operator="containsText" text="leer">
      <formula>NOT(ISERROR(SEARCH("leer",AI98)))</formula>
    </cfRule>
  </conditionalFormatting>
  <conditionalFormatting sqref="AI98:AJ98">
    <cfRule type="cellIs" dxfId="433" priority="443" stopIfTrue="1" operator="equal">
      <formula>"-"</formula>
    </cfRule>
    <cfRule type="containsText" dxfId="432" priority="444" stopIfTrue="1" operator="containsText" text="leer">
      <formula>NOT(ISERROR(SEARCH("leer",AI98)))</formula>
    </cfRule>
  </conditionalFormatting>
  <conditionalFormatting sqref="AI98:AJ98">
    <cfRule type="cellIs" dxfId="431" priority="441" stopIfTrue="1" operator="equal">
      <formula>"-"</formula>
    </cfRule>
    <cfRule type="containsText" dxfId="430" priority="442" stopIfTrue="1" operator="containsText" text="leer">
      <formula>NOT(ISERROR(SEARCH("leer",AI98)))</formula>
    </cfRule>
  </conditionalFormatting>
  <conditionalFormatting sqref="AI98:AJ98">
    <cfRule type="cellIs" dxfId="429" priority="439" stopIfTrue="1" operator="equal">
      <formula>"-"</formula>
    </cfRule>
    <cfRule type="containsText" dxfId="428" priority="440" stopIfTrue="1" operator="containsText" text="leer">
      <formula>NOT(ISERROR(SEARCH("leer",AI98)))</formula>
    </cfRule>
  </conditionalFormatting>
  <conditionalFormatting sqref="BN98">
    <cfRule type="cellIs" dxfId="427" priority="437" stopIfTrue="1" operator="equal">
      <formula>"-"</formula>
    </cfRule>
    <cfRule type="containsText" dxfId="426" priority="438" stopIfTrue="1" operator="containsText" text="leer">
      <formula>NOT(ISERROR(SEARCH("leer",BN98)))</formula>
    </cfRule>
  </conditionalFormatting>
  <conditionalFormatting sqref="BN98">
    <cfRule type="cellIs" dxfId="425" priority="435" stopIfTrue="1" operator="equal">
      <formula>"-"</formula>
    </cfRule>
    <cfRule type="containsText" dxfId="424" priority="436" stopIfTrue="1" operator="containsText" text="leer">
      <formula>NOT(ISERROR(SEARCH("leer",BN98)))</formula>
    </cfRule>
  </conditionalFormatting>
  <conditionalFormatting sqref="BN98">
    <cfRule type="cellIs" dxfId="423" priority="433" stopIfTrue="1" operator="equal">
      <formula>"-"</formula>
    </cfRule>
    <cfRule type="containsText" dxfId="422" priority="434" stopIfTrue="1" operator="containsText" text="leer">
      <formula>NOT(ISERROR(SEARCH("leer",BN98)))</formula>
    </cfRule>
  </conditionalFormatting>
  <conditionalFormatting sqref="BN98">
    <cfRule type="cellIs" dxfId="421" priority="431" stopIfTrue="1" operator="equal">
      <formula>"-"</formula>
    </cfRule>
    <cfRule type="containsText" dxfId="420" priority="432" stopIfTrue="1" operator="containsText" text="leer">
      <formula>NOT(ISERROR(SEARCH("leer",BN98)))</formula>
    </cfRule>
  </conditionalFormatting>
  <conditionalFormatting sqref="BN98">
    <cfRule type="cellIs" dxfId="419" priority="429" stopIfTrue="1" operator="equal">
      <formula>"-"</formula>
    </cfRule>
    <cfRule type="containsText" dxfId="418" priority="430" stopIfTrue="1" operator="containsText" text="leer">
      <formula>NOT(ISERROR(SEARCH("leer",BN98)))</formula>
    </cfRule>
  </conditionalFormatting>
  <conditionalFormatting sqref="BS98:BV98">
    <cfRule type="cellIs" dxfId="417" priority="427" stopIfTrue="1" operator="equal">
      <formula>"-"</formula>
    </cfRule>
    <cfRule type="containsText" dxfId="416" priority="428" stopIfTrue="1" operator="containsText" text="leer">
      <formula>NOT(ISERROR(SEARCH("leer",BS98)))</formula>
    </cfRule>
  </conditionalFormatting>
  <conditionalFormatting sqref="BS98:BV98">
    <cfRule type="cellIs" dxfId="415" priority="425" stopIfTrue="1" operator="equal">
      <formula>"-"</formula>
    </cfRule>
    <cfRule type="containsText" dxfId="414" priority="426" stopIfTrue="1" operator="containsText" text="leer">
      <formula>NOT(ISERROR(SEARCH("leer",BS98)))</formula>
    </cfRule>
  </conditionalFormatting>
  <conditionalFormatting sqref="BS98:BV98">
    <cfRule type="cellIs" dxfId="413" priority="423" stopIfTrue="1" operator="equal">
      <formula>"-"</formula>
    </cfRule>
    <cfRule type="containsText" dxfId="412" priority="424" stopIfTrue="1" operator="containsText" text="leer">
      <formula>NOT(ISERROR(SEARCH("leer",BS98)))</formula>
    </cfRule>
  </conditionalFormatting>
  <conditionalFormatting sqref="BS98:BV98">
    <cfRule type="cellIs" dxfId="411" priority="421" stopIfTrue="1" operator="equal">
      <formula>"-"</formula>
    </cfRule>
    <cfRule type="containsText" dxfId="410" priority="422" stopIfTrue="1" operator="containsText" text="leer">
      <formula>NOT(ISERROR(SEARCH("leer",BS98)))</formula>
    </cfRule>
  </conditionalFormatting>
  <conditionalFormatting sqref="BS98:BV98">
    <cfRule type="cellIs" dxfId="409" priority="419" stopIfTrue="1" operator="equal">
      <formula>"-"</formula>
    </cfRule>
    <cfRule type="containsText" dxfId="408" priority="420" stopIfTrue="1" operator="containsText" text="leer">
      <formula>NOT(ISERROR(SEARCH("leer",BS98)))</formula>
    </cfRule>
  </conditionalFormatting>
  <conditionalFormatting sqref="AI98:AJ98">
    <cfRule type="cellIs" dxfId="407" priority="418" operator="equal">
      <formula>"-"</formula>
    </cfRule>
  </conditionalFormatting>
  <conditionalFormatting sqref="AI98:AJ98">
    <cfRule type="cellIs" dxfId="406" priority="417" operator="equal">
      <formula>"-"</formula>
    </cfRule>
  </conditionalFormatting>
  <conditionalFormatting sqref="AI98:AJ98">
    <cfRule type="cellIs" dxfId="405" priority="415" stopIfTrue="1" operator="equal">
      <formula>"-"</formula>
    </cfRule>
    <cfRule type="containsText" dxfId="404" priority="416" stopIfTrue="1" operator="containsText" text="leer">
      <formula>NOT(ISERROR(SEARCH("leer",AI98)))</formula>
    </cfRule>
  </conditionalFormatting>
  <conditionalFormatting sqref="AI98:AJ98">
    <cfRule type="cellIs" dxfId="403" priority="413" stopIfTrue="1" operator="equal">
      <formula>"-"</formula>
    </cfRule>
    <cfRule type="containsText" dxfId="402" priority="414" stopIfTrue="1" operator="containsText" text="leer">
      <formula>NOT(ISERROR(SEARCH("leer",AI98)))</formula>
    </cfRule>
  </conditionalFormatting>
  <conditionalFormatting sqref="AI98:AJ98">
    <cfRule type="cellIs" dxfId="401" priority="411" stopIfTrue="1" operator="equal">
      <formula>"-"</formula>
    </cfRule>
    <cfRule type="containsText" dxfId="400" priority="412" stopIfTrue="1" operator="containsText" text="leer">
      <formula>NOT(ISERROR(SEARCH("leer",AI98)))</formula>
    </cfRule>
  </conditionalFormatting>
  <conditionalFormatting sqref="AI98:AJ98">
    <cfRule type="cellIs" dxfId="399" priority="409" stopIfTrue="1" operator="equal">
      <formula>"-"</formula>
    </cfRule>
    <cfRule type="containsText" dxfId="398" priority="410" stopIfTrue="1" operator="containsText" text="leer">
      <formula>NOT(ISERROR(SEARCH("leer",AI98)))</formula>
    </cfRule>
  </conditionalFormatting>
  <conditionalFormatting sqref="AI98:AJ98">
    <cfRule type="cellIs" dxfId="397" priority="407" stopIfTrue="1" operator="equal">
      <formula>"-"</formula>
    </cfRule>
    <cfRule type="containsText" dxfId="396" priority="408" stopIfTrue="1" operator="containsText" text="leer">
      <formula>NOT(ISERROR(SEARCH("leer",AI98)))</formula>
    </cfRule>
  </conditionalFormatting>
  <conditionalFormatting sqref="BN98">
    <cfRule type="cellIs" dxfId="395" priority="406" operator="equal">
      <formula>"-"</formula>
    </cfRule>
  </conditionalFormatting>
  <conditionalFormatting sqref="BN98">
    <cfRule type="cellIs" dxfId="394" priority="405" operator="equal">
      <formula>"-"</formula>
    </cfRule>
  </conditionalFormatting>
  <conditionalFormatting sqref="BN98">
    <cfRule type="cellIs" dxfId="393" priority="404" operator="equal">
      <formula>"-"</formula>
    </cfRule>
  </conditionalFormatting>
  <conditionalFormatting sqref="BN98">
    <cfRule type="cellIs" dxfId="392" priority="402" stopIfTrue="1" operator="equal">
      <formula>"-"</formula>
    </cfRule>
    <cfRule type="containsText" dxfId="391" priority="403" stopIfTrue="1" operator="containsText" text="leer">
      <formula>NOT(ISERROR(SEARCH("leer",BN98)))</formula>
    </cfRule>
  </conditionalFormatting>
  <conditionalFormatting sqref="BN98">
    <cfRule type="cellIs" dxfId="390" priority="400" stopIfTrue="1" operator="equal">
      <formula>"-"</formula>
    </cfRule>
    <cfRule type="containsText" dxfId="389" priority="401" stopIfTrue="1" operator="containsText" text="leer">
      <formula>NOT(ISERROR(SEARCH("leer",BN98)))</formula>
    </cfRule>
  </conditionalFormatting>
  <conditionalFormatting sqref="BN98">
    <cfRule type="cellIs" dxfId="388" priority="398" stopIfTrue="1" operator="equal">
      <formula>"-"</formula>
    </cfRule>
    <cfRule type="containsText" dxfId="387" priority="399" stopIfTrue="1" operator="containsText" text="leer">
      <formula>NOT(ISERROR(SEARCH("leer",BN98)))</formula>
    </cfRule>
  </conditionalFormatting>
  <conditionalFormatting sqref="BN98">
    <cfRule type="cellIs" dxfId="386" priority="396" stopIfTrue="1" operator="equal">
      <formula>"-"</formula>
    </cfRule>
    <cfRule type="containsText" dxfId="385" priority="397" stopIfTrue="1" operator="containsText" text="leer">
      <formula>NOT(ISERROR(SEARCH("leer",BN98)))</formula>
    </cfRule>
  </conditionalFormatting>
  <conditionalFormatting sqref="BN98">
    <cfRule type="cellIs" dxfId="384" priority="394" stopIfTrue="1" operator="equal">
      <formula>"-"</formula>
    </cfRule>
    <cfRule type="containsText" dxfId="383" priority="395" stopIfTrue="1" operator="containsText" text="leer">
      <formula>NOT(ISERROR(SEARCH("leer",BN98)))</formula>
    </cfRule>
  </conditionalFormatting>
  <conditionalFormatting sqref="BS98:BV98">
    <cfRule type="cellIs" dxfId="382" priority="393" operator="equal">
      <formula>"-"</formula>
    </cfRule>
  </conditionalFormatting>
  <conditionalFormatting sqref="BS98:BV98">
    <cfRule type="cellIs" dxfId="381" priority="392" operator="equal">
      <formula>"-"</formula>
    </cfRule>
  </conditionalFormatting>
  <conditionalFormatting sqref="BS98:BV98">
    <cfRule type="cellIs" dxfId="380" priority="391" operator="equal">
      <formula>"-"</formula>
    </cfRule>
  </conditionalFormatting>
  <conditionalFormatting sqref="BS98:BV98">
    <cfRule type="cellIs" dxfId="379" priority="389" stopIfTrue="1" operator="equal">
      <formula>"-"</formula>
    </cfRule>
    <cfRule type="containsText" dxfId="378" priority="390" stopIfTrue="1" operator="containsText" text="leer">
      <formula>NOT(ISERROR(SEARCH("leer",BS98)))</formula>
    </cfRule>
  </conditionalFormatting>
  <conditionalFormatting sqref="BS98:BV98">
    <cfRule type="cellIs" dxfId="377" priority="387" stopIfTrue="1" operator="equal">
      <formula>"-"</formula>
    </cfRule>
    <cfRule type="containsText" dxfId="376" priority="388" stopIfTrue="1" operator="containsText" text="leer">
      <formula>NOT(ISERROR(SEARCH("leer",BS98)))</formula>
    </cfRule>
  </conditionalFormatting>
  <conditionalFormatting sqref="BS98:BV98">
    <cfRule type="cellIs" dxfId="375" priority="385" stopIfTrue="1" operator="equal">
      <formula>"-"</formula>
    </cfRule>
    <cfRule type="containsText" dxfId="374" priority="386" stopIfTrue="1" operator="containsText" text="leer">
      <formula>NOT(ISERROR(SEARCH("leer",BS98)))</formula>
    </cfRule>
  </conditionalFormatting>
  <conditionalFormatting sqref="BS98:BV98">
    <cfRule type="cellIs" dxfId="373" priority="383" stopIfTrue="1" operator="equal">
      <formula>"-"</formula>
    </cfRule>
    <cfRule type="containsText" dxfId="372" priority="384" stopIfTrue="1" operator="containsText" text="leer">
      <formula>NOT(ISERROR(SEARCH("leer",BS98)))</formula>
    </cfRule>
  </conditionalFormatting>
  <conditionalFormatting sqref="BS98:BV98">
    <cfRule type="cellIs" dxfId="371" priority="381" stopIfTrue="1" operator="equal">
      <formula>"-"</formula>
    </cfRule>
    <cfRule type="containsText" dxfId="370" priority="382" stopIfTrue="1" operator="containsText" text="leer">
      <formula>NOT(ISERROR(SEARCH("leer",BS98)))</formula>
    </cfRule>
  </conditionalFormatting>
  <conditionalFormatting sqref="F97">
    <cfRule type="cellIs" dxfId="369" priority="380" operator="equal">
      <formula>"-"</formula>
    </cfRule>
  </conditionalFormatting>
  <conditionalFormatting sqref="F97">
    <cfRule type="cellIs" dxfId="368" priority="379" operator="equal">
      <formula>"-"</formula>
    </cfRule>
  </conditionalFormatting>
  <conditionalFormatting sqref="I97:AJ97">
    <cfRule type="cellIs" dxfId="367" priority="377" stopIfTrue="1" operator="equal">
      <formula>"-"</formula>
    </cfRule>
    <cfRule type="containsText" dxfId="366" priority="378" stopIfTrue="1" operator="containsText" text="leer">
      <formula>NOT(ISERROR(SEARCH("leer",I97)))</formula>
    </cfRule>
  </conditionalFormatting>
  <conditionalFormatting sqref="I97:AJ97">
    <cfRule type="cellIs" dxfId="365" priority="376" stopIfTrue="1" operator="equal">
      <formula>"-"</formula>
    </cfRule>
  </conditionalFormatting>
  <conditionalFormatting sqref="I97:AJ97">
    <cfRule type="cellIs" dxfId="364" priority="374" stopIfTrue="1" operator="equal">
      <formula>"-"</formula>
    </cfRule>
    <cfRule type="containsText" dxfId="363" priority="375" stopIfTrue="1" operator="containsText" text="leer">
      <formula>NOT(ISERROR(SEARCH("leer",I97)))</formula>
    </cfRule>
  </conditionalFormatting>
  <conditionalFormatting sqref="I97:AJ97">
    <cfRule type="cellIs" dxfId="362" priority="373" stopIfTrue="1" operator="equal">
      <formula>"-"</formula>
    </cfRule>
  </conditionalFormatting>
  <conditionalFormatting sqref="AN97:BN97">
    <cfRule type="cellIs" dxfId="361" priority="371" stopIfTrue="1" operator="equal">
      <formula>"-"</formula>
    </cfRule>
    <cfRule type="containsText" dxfId="360" priority="372" stopIfTrue="1" operator="containsText" text="leer">
      <formula>NOT(ISERROR(SEARCH("leer",AN97)))</formula>
    </cfRule>
  </conditionalFormatting>
  <conditionalFormatting sqref="AN97:BN97">
    <cfRule type="cellIs" dxfId="359" priority="370" stopIfTrue="1" operator="equal">
      <formula>"-"</formula>
    </cfRule>
  </conditionalFormatting>
  <conditionalFormatting sqref="AN97:BN97">
    <cfRule type="cellIs" dxfId="358" priority="368" stopIfTrue="1" operator="equal">
      <formula>"-"</formula>
    </cfRule>
    <cfRule type="containsText" dxfId="357" priority="369" stopIfTrue="1" operator="containsText" text="leer">
      <formula>NOT(ISERROR(SEARCH("leer",AN97)))</formula>
    </cfRule>
  </conditionalFormatting>
  <conditionalFormatting sqref="AN97:BN97">
    <cfRule type="cellIs" dxfId="356" priority="367" stopIfTrue="1" operator="equal">
      <formula>"-"</formula>
    </cfRule>
  </conditionalFormatting>
  <conditionalFormatting sqref="BS97:BV97">
    <cfRule type="cellIs" dxfId="355" priority="365" stopIfTrue="1" operator="equal">
      <formula>"-"</formula>
    </cfRule>
    <cfRule type="containsText" dxfId="354" priority="366" stopIfTrue="1" operator="containsText" text="leer">
      <formula>NOT(ISERROR(SEARCH("leer",BS97)))</formula>
    </cfRule>
  </conditionalFormatting>
  <conditionalFormatting sqref="BS97:BV97">
    <cfRule type="cellIs" dxfId="353" priority="364" stopIfTrue="1" operator="equal">
      <formula>"-"</formula>
    </cfRule>
  </conditionalFormatting>
  <conditionalFormatting sqref="BS97:BV97">
    <cfRule type="cellIs" dxfId="352" priority="362" stopIfTrue="1" operator="equal">
      <formula>"-"</formula>
    </cfRule>
    <cfRule type="containsText" dxfId="351" priority="363" stopIfTrue="1" operator="containsText" text="leer">
      <formula>NOT(ISERROR(SEARCH("leer",BS97)))</formula>
    </cfRule>
  </conditionalFormatting>
  <conditionalFormatting sqref="BS97:BV97">
    <cfRule type="cellIs" dxfId="350" priority="361" stopIfTrue="1" operator="equal">
      <formula>"-"</formula>
    </cfRule>
  </conditionalFormatting>
  <conditionalFormatting sqref="BS97:BV97">
    <cfRule type="cellIs" dxfId="349" priority="359" stopIfTrue="1" operator="equal">
      <formula>"-"</formula>
    </cfRule>
    <cfRule type="containsText" dxfId="348" priority="360" stopIfTrue="1" operator="containsText" text="leer">
      <formula>NOT(ISERROR(SEARCH("leer",BS97)))</formula>
    </cfRule>
  </conditionalFormatting>
  <conditionalFormatting sqref="BS97:BV97">
    <cfRule type="cellIs" dxfId="347" priority="358" stopIfTrue="1" operator="equal">
      <formula>"-"</formula>
    </cfRule>
  </conditionalFormatting>
  <conditionalFormatting sqref="BS97:BV97">
    <cfRule type="cellIs" dxfId="346" priority="356" stopIfTrue="1" operator="equal">
      <formula>"-"</formula>
    </cfRule>
    <cfRule type="containsText" dxfId="345" priority="357" stopIfTrue="1" operator="containsText" text="leer">
      <formula>NOT(ISERROR(SEARCH("leer",BS97)))</formula>
    </cfRule>
  </conditionalFormatting>
  <conditionalFormatting sqref="BS97:BV97">
    <cfRule type="cellIs" dxfId="344" priority="355" stopIfTrue="1" operator="equal">
      <formula>"-"</formula>
    </cfRule>
  </conditionalFormatting>
  <conditionalFormatting sqref="I97:AJ97">
    <cfRule type="cellIs" dxfId="343" priority="353" stopIfTrue="1" operator="equal">
      <formula>"-"</formula>
    </cfRule>
    <cfRule type="containsText" dxfId="342" priority="354" stopIfTrue="1" operator="containsText" text="leer">
      <formula>NOT(ISERROR(SEARCH("leer",I97)))</formula>
    </cfRule>
  </conditionalFormatting>
  <conditionalFormatting sqref="I97:AJ97">
    <cfRule type="cellIs" dxfId="341" priority="352" stopIfTrue="1" operator="equal">
      <formula>"-"</formula>
    </cfRule>
  </conditionalFormatting>
  <conditionalFormatting sqref="I97:AJ97">
    <cfRule type="cellIs" dxfId="340" priority="350" stopIfTrue="1" operator="equal">
      <formula>"-"</formula>
    </cfRule>
    <cfRule type="containsText" dxfId="339" priority="351" stopIfTrue="1" operator="containsText" text="leer">
      <formula>NOT(ISERROR(SEARCH("leer",I97)))</formula>
    </cfRule>
  </conditionalFormatting>
  <conditionalFormatting sqref="I97:AJ97">
    <cfRule type="cellIs" dxfId="338" priority="349" stopIfTrue="1" operator="equal">
      <formula>"-"</formula>
    </cfRule>
  </conditionalFormatting>
  <conditionalFormatting sqref="AN97:BN97">
    <cfRule type="cellIs" dxfId="337" priority="347" stopIfTrue="1" operator="equal">
      <formula>"-"</formula>
    </cfRule>
    <cfRule type="containsText" dxfId="336" priority="348" stopIfTrue="1" operator="containsText" text="leer">
      <formula>NOT(ISERROR(SEARCH("leer",AN97)))</formula>
    </cfRule>
  </conditionalFormatting>
  <conditionalFormatting sqref="AN97:BN97">
    <cfRule type="cellIs" dxfId="335" priority="346" stopIfTrue="1" operator="equal">
      <formula>"-"</formula>
    </cfRule>
  </conditionalFormatting>
  <conditionalFormatting sqref="AN97:BN97">
    <cfRule type="cellIs" dxfId="334" priority="344" stopIfTrue="1" operator="equal">
      <formula>"-"</formula>
    </cfRule>
    <cfRule type="containsText" dxfId="333" priority="345" stopIfTrue="1" operator="containsText" text="leer">
      <formula>NOT(ISERROR(SEARCH("leer",AN97)))</formula>
    </cfRule>
  </conditionalFormatting>
  <conditionalFormatting sqref="AN97:BN97">
    <cfRule type="cellIs" dxfId="332" priority="343" stopIfTrue="1" operator="equal">
      <formula>"-"</formula>
    </cfRule>
  </conditionalFormatting>
  <conditionalFormatting sqref="F96">
    <cfRule type="cellIs" dxfId="331" priority="342" operator="equal">
      <formula>"-"</formula>
    </cfRule>
  </conditionalFormatting>
  <conditionalFormatting sqref="F96">
    <cfRule type="cellIs" dxfId="330" priority="341" operator="equal">
      <formula>"-"</formula>
    </cfRule>
  </conditionalFormatting>
  <conditionalFormatting sqref="BS96">
    <cfRule type="cellIs" dxfId="329" priority="339" stopIfTrue="1" operator="equal">
      <formula>"-"</formula>
    </cfRule>
    <cfRule type="containsText" dxfId="328" priority="340" stopIfTrue="1" operator="containsText" text="leer">
      <formula>NOT(ISERROR(SEARCH("leer",BS96)))</formula>
    </cfRule>
  </conditionalFormatting>
  <conditionalFormatting sqref="BS96">
    <cfRule type="cellIs" dxfId="327" priority="338" stopIfTrue="1" operator="equal">
      <formula>"-"</formula>
    </cfRule>
  </conditionalFormatting>
  <conditionalFormatting sqref="BS96">
    <cfRule type="cellIs" dxfId="326" priority="336" stopIfTrue="1" operator="equal">
      <formula>"-"</formula>
    </cfRule>
    <cfRule type="containsText" dxfId="325" priority="337" stopIfTrue="1" operator="containsText" text="leer">
      <formula>NOT(ISERROR(SEARCH("leer",BS96)))</formula>
    </cfRule>
  </conditionalFormatting>
  <conditionalFormatting sqref="BS96">
    <cfRule type="cellIs" dxfId="324" priority="335" stopIfTrue="1" operator="equal">
      <formula>"-"</formula>
    </cfRule>
  </conditionalFormatting>
  <conditionalFormatting sqref="BS96">
    <cfRule type="cellIs" dxfId="323" priority="333" stopIfTrue="1" operator="equal">
      <formula>"-"</formula>
    </cfRule>
    <cfRule type="containsText" dxfId="322" priority="334" stopIfTrue="1" operator="containsText" text="leer">
      <formula>NOT(ISERROR(SEARCH("leer",BS96)))</formula>
    </cfRule>
  </conditionalFormatting>
  <conditionalFormatting sqref="BS96">
    <cfRule type="cellIs" dxfId="321" priority="332" stopIfTrue="1" operator="equal">
      <formula>"-"</formula>
    </cfRule>
  </conditionalFormatting>
  <conditionalFormatting sqref="BS96">
    <cfRule type="cellIs" dxfId="320" priority="330" stopIfTrue="1" operator="equal">
      <formula>"-"</formula>
    </cfRule>
    <cfRule type="containsText" dxfId="319" priority="331" stopIfTrue="1" operator="containsText" text="leer">
      <formula>NOT(ISERROR(SEARCH("leer",BS96)))</formula>
    </cfRule>
  </conditionalFormatting>
  <conditionalFormatting sqref="BS96">
    <cfRule type="cellIs" dxfId="318" priority="329" stopIfTrue="1" operator="equal">
      <formula>"-"</formula>
    </cfRule>
  </conditionalFormatting>
  <conditionalFormatting sqref="BU96">
    <cfRule type="cellIs" dxfId="317" priority="327" stopIfTrue="1" operator="equal">
      <formula>"-"</formula>
    </cfRule>
    <cfRule type="containsText" dxfId="316" priority="328" stopIfTrue="1" operator="containsText" text="leer">
      <formula>NOT(ISERROR(SEARCH("leer",BU96)))</formula>
    </cfRule>
  </conditionalFormatting>
  <conditionalFormatting sqref="BU96">
    <cfRule type="cellIs" dxfId="315" priority="326" stopIfTrue="1" operator="equal">
      <formula>"-"</formula>
    </cfRule>
  </conditionalFormatting>
  <conditionalFormatting sqref="BU96">
    <cfRule type="cellIs" dxfId="314" priority="324" stopIfTrue="1" operator="equal">
      <formula>"-"</formula>
    </cfRule>
    <cfRule type="containsText" dxfId="313" priority="325" stopIfTrue="1" operator="containsText" text="leer">
      <formula>NOT(ISERROR(SEARCH("leer",BU96)))</formula>
    </cfRule>
  </conditionalFormatting>
  <conditionalFormatting sqref="BU96">
    <cfRule type="cellIs" dxfId="312" priority="323" stopIfTrue="1" operator="equal">
      <formula>"-"</formula>
    </cfRule>
  </conditionalFormatting>
  <conditionalFormatting sqref="BU96">
    <cfRule type="cellIs" dxfId="311" priority="321" stopIfTrue="1" operator="equal">
      <formula>"-"</formula>
    </cfRule>
    <cfRule type="containsText" dxfId="310" priority="322" stopIfTrue="1" operator="containsText" text="leer">
      <formula>NOT(ISERROR(SEARCH("leer",BU96)))</formula>
    </cfRule>
  </conditionalFormatting>
  <conditionalFormatting sqref="BU96">
    <cfRule type="cellIs" dxfId="309" priority="320" stopIfTrue="1" operator="equal">
      <formula>"-"</formula>
    </cfRule>
  </conditionalFormatting>
  <conditionalFormatting sqref="BU96">
    <cfRule type="cellIs" dxfId="308" priority="318" stopIfTrue="1" operator="equal">
      <formula>"-"</formula>
    </cfRule>
    <cfRule type="containsText" dxfId="307" priority="319" stopIfTrue="1" operator="containsText" text="leer">
      <formula>NOT(ISERROR(SEARCH("leer",BU96)))</formula>
    </cfRule>
  </conditionalFormatting>
  <conditionalFormatting sqref="BU96">
    <cfRule type="cellIs" dxfId="306" priority="317" stopIfTrue="1" operator="equal">
      <formula>"-"</formula>
    </cfRule>
  </conditionalFormatting>
  <conditionalFormatting sqref="AN96:BM96">
    <cfRule type="cellIs" dxfId="305" priority="315" stopIfTrue="1" operator="equal">
      <formula>"-"</formula>
    </cfRule>
    <cfRule type="containsText" dxfId="304" priority="316" stopIfTrue="1" operator="containsText" text="leer">
      <formula>NOT(ISERROR(SEARCH("leer",AN96)))</formula>
    </cfRule>
  </conditionalFormatting>
  <conditionalFormatting sqref="AN96:BM96">
    <cfRule type="cellIs" dxfId="303" priority="314" stopIfTrue="1" operator="equal">
      <formula>"-"</formula>
    </cfRule>
  </conditionalFormatting>
  <conditionalFormatting sqref="AN96:BM96">
    <cfRule type="cellIs" dxfId="302" priority="312" stopIfTrue="1" operator="equal">
      <formula>"-"</formula>
    </cfRule>
    <cfRule type="containsText" dxfId="301" priority="313" stopIfTrue="1" operator="containsText" text="leer">
      <formula>NOT(ISERROR(SEARCH("leer",AN96)))</formula>
    </cfRule>
  </conditionalFormatting>
  <conditionalFormatting sqref="AN96:BM96">
    <cfRule type="cellIs" dxfId="300" priority="311" stopIfTrue="1" operator="equal">
      <formula>"-"</formula>
    </cfRule>
  </conditionalFormatting>
  <conditionalFormatting sqref="AN96:BM96">
    <cfRule type="cellIs" dxfId="299" priority="309" stopIfTrue="1" operator="equal">
      <formula>"-"</formula>
    </cfRule>
    <cfRule type="containsText" dxfId="298" priority="310" stopIfTrue="1" operator="containsText" text="leer">
      <formula>NOT(ISERROR(SEARCH("leer",AN96)))</formula>
    </cfRule>
  </conditionalFormatting>
  <conditionalFormatting sqref="AN96:BM96">
    <cfRule type="cellIs" dxfId="297" priority="308" stopIfTrue="1" operator="equal">
      <formula>"-"</formula>
    </cfRule>
  </conditionalFormatting>
  <conditionalFormatting sqref="AN96:BM96">
    <cfRule type="cellIs" dxfId="296" priority="306" stopIfTrue="1" operator="equal">
      <formula>"-"</formula>
    </cfRule>
    <cfRule type="containsText" dxfId="295" priority="307" stopIfTrue="1" operator="containsText" text="leer">
      <formula>NOT(ISERROR(SEARCH("leer",AN96)))</formula>
    </cfRule>
  </conditionalFormatting>
  <conditionalFormatting sqref="AN96:BM96">
    <cfRule type="cellIs" dxfId="294" priority="305" stopIfTrue="1" operator="equal">
      <formula>"-"</formula>
    </cfRule>
  </conditionalFormatting>
  <conditionalFormatting sqref="L47:P71 K26:K29 L27:P29 K31:K34 L32:P34 K36:K39 L37:P39 I3:I5 J3:P24 J46:K71 I63:I71 Q3">
    <cfRule type="cellIs" dxfId="293" priority="152" operator="equal">
      <formula>"-"</formula>
    </cfRule>
  </conditionalFormatting>
  <conditionalFormatting sqref="L69:P71 K68:K71 K36:K64 L37:P63 K66 K6:P33">
    <cfRule type="cellIs" dxfId="292" priority="151" operator="equal">
      <formula>"-"</formula>
    </cfRule>
  </conditionalFormatting>
  <conditionalFormatting sqref="K37:P63">
    <cfRule type="cellIs" dxfId="291" priority="150" operator="equal">
      <formula>"-"</formula>
    </cfRule>
  </conditionalFormatting>
  <conditionalFormatting sqref="K68:P71">
    <cfRule type="cellIs" dxfId="290" priority="149" operator="equal">
      <formula>"-"</formula>
    </cfRule>
  </conditionalFormatting>
  <conditionalFormatting sqref="J37:J63 I63">
    <cfRule type="cellIs" dxfId="289" priority="146" operator="equal">
      <formula>"-"</formula>
    </cfRule>
  </conditionalFormatting>
  <conditionalFormatting sqref="I68:J71">
    <cfRule type="cellIs" dxfId="288" priority="145" operator="equal">
      <formula>"-"</formula>
    </cfRule>
  </conditionalFormatting>
  <conditionalFormatting sqref="I36 I32:I34 J26:J29 J31:J34 J36:J39">
    <cfRule type="cellIs" dxfId="287" priority="148" operator="equal">
      <formula>"-"</formula>
    </cfRule>
  </conditionalFormatting>
  <conditionalFormatting sqref="I68:J71 I32:I33 I66:J66 J6:J33 J36:J64 I36 I63:I64">
    <cfRule type="cellIs" dxfId="286" priority="147" operator="equal">
      <formula>"-"</formula>
    </cfRule>
  </conditionalFormatting>
  <conditionalFormatting sqref="I32:I33">
    <cfRule type="cellIs" dxfId="285" priority="143" stopIfTrue="1" operator="equal">
      <formula>"-"</formula>
    </cfRule>
    <cfRule type="containsText" dxfId="284" priority="144" stopIfTrue="1" operator="containsText" text="leer">
      <formula>NOT(ISERROR(SEARCH("leer",I32)))</formula>
    </cfRule>
  </conditionalFormatting>
  <conditionalFormatting sqref="I32:I33">
    <cfRule type="cellIs" dxfId="283" priority="141" stopIfTrue="1" operator="equal">
      <formula>"-"</formula>
    </cfRule>
    <cfRule type="containsText" dxfId="282" priority="142" stopIfTrue="1" operator="containsText" text="leer">
      <formula>NOT(ISERROR(SEARCH("leer",I32)))</formula>
    </cfRule>
  </conditionalFormatting>
  <conditionalFormatting sqref="I32:I33">
    <cfRule type="cellIs" dxfId="281" priority="139" stopIfTrue="1" operator="equal">
      <formula>"-"</formula>
    </cfRule>
    <cfRule type="containsText" dxfId="280" priority="140" stopIfTrue="1" operator="containsText" text="leer">
      <formula>NOT(ISERROR(SEARCH("leer",I32)))</formula>
    </cfRule>
  </conditionalFormatting>
  <conditionalFormatting sqref="I32:I33">
    <cfRule type="cellIs" dxfId="279" priority="137" stopIfTrue="1" operator="equal">
      <formula>"-"</formula>
    </cfRule>
    <cfRule type="containsText" dxfId="278" priority="138" stopIfTrue="1" operator="containsText" text="leer">
      <formula>NOT(ISERROR(SEARCH("leer",I32)))</formula>
    </cfRule>
  </conditionalFormatting>
  <conditionalFormatting sqref="I32:I33">
    <cfRule type="cellIs" dxfId="277" priority="135" stopIfTrue="1" operator="equal">
      <formula>"-"</formula>
    </cfRule>
    <cfRule type="containsText" dxfId="276" priority="136" stopIfTrue="1" operator="containsText" text="leer">
      <formula>NOT(ISERROR(SEARCH("leer",I32)))</formula>
    </cfRule>
  </conditionalFormatting>
  <conditionalFormatting sqref="I63">
    <cfRule type="cellIs" dxfId="275" priority="133" stopIfTrue="1" operator="equal">
      <formula>"-"</formula>
    </cfRule>
    <cfRule type="containsText" dxfId="274" priority="134" stopIfTrue="1" operator="containsText" text="leer">
      <formula>NOT(ISERROR(SEARCH("leer",I63)))</formula>
    </cfRule>
  </conditionalFormatting>
  <conditionalFormatting sqref="I63">
    <cfRule type="cellIs" dxfId="273" priority="131" stopIfTrue="1" operator="equal">
      <formula>"-"</formula>
    </cfRule>
    <cfRule type="containsText" dxfId="272" priority="132" stopIfTrue="1" operator="containsText" text="leer">
      <formula>NOT(ISERROR(SEARCH("leer",I63)))</formula>
    </cfRule>
  </conditionalFormatting>
  <conditionalFormatting sqref="I63">
    <cfRule type="cellIs" dxfId="271" priority="129" stopIfTrue="1" operator="equal">
      <formula>"-"</formula>
    </cfRule>
    <cfRule type="containsText" dxfId="270" priority="130" stopIfTrue="1" operator="containsText" text="leer">
      <formula>NOT(ISERROR(SEARCH("leer",I63)))</formula>
    </cfRule>
  </conditionalFormatting>
  <conditionalFormatting sqref="I63">
    <cfRule type="cellIs" dxfId="269" priority="127" stopIfTrue="1" operator="equal">
      <formula>"-"</formula>
    </cfRule>
    <cfRule type="containsText" dxfId="268" priority="128" stopIfTrue="1" operator="containsText" text="leer">
      <formula>NOT(ISERROR(SEARCH("leer",I63)))</formula>
    </cfRule>
  </conditionalFormatting>
  <conditionalFormatting sqref="I63">
    <cfRule type="cellIs" dxfId="267" priority="125" stopIfTrue="1" operator="equal">
      <formula>"-"</formula>
    </cfRule>
    <cfRule type="containsText" dxfId="266" priority="126" stopIfTrue="1" operator="containsText" text="leer">
      <formula>NOT(ISERROR(SEARCH("leer",I63)))</formula>
    </cfRule>
  </conditionalFormatting>
  <conditionalFormatting sqref="I68:I71">
    <cfRule type="cellIs" dxfId="265" priority="123" stopIfTrue="1" operator="equal">
      <formula>"-"</formula>
    </cfRule>
    <cfRule type="containsText" dxfId="264" priority="124" stopIfTrue="1" operator="containsText" text="leer">
      <formula>NOT(ISERROR(SEARCH("leer",I68)))</formula>
    </cfRule>
  </conditionalFormatting>
  <conditionalFormatting sqref="I68:I71">
    <cfRule type="cellIs" dxfId="263" priority="121" stopIfTrue="1" operator="equal">
      <formula>"-"</formula>
    </cfRule>
    <cfRule type="containsText" dxfId="262" priority="122" stopIfTrue="1" operator="containsText" text="leer">
      <formula>NOT(ISERROR(SEARCH("leer",I68)))</formula>
    </cfRule>
  </conditionalFormatting>
  <conditionalFormatting sqref="I68:I71">
    <cfRule type="cellIs" dxfId="261" priority="119" stopIfTrue="1" operator="equal">
      <formula>"-"</formula>
    </cfRule>
    <cfRule type="containsText" dxfId="260" priority="120" stopIfTrue="1" operator="containsText" text="leer">
      <formula>NOT(ISERROR(SEARCH("leer",I68)))</formula>
    </cfRule>
  </conditionalFormatting>
  <conditionalFormatting sqref="I68:I71">
    <cfRule type="cellIs" dxfId="259" priority="117" stopIfTrue="1" operator="equal">
      <formula>"-"</formula>
    </cfRule>
    <cfRule type="containsText" dxfId="258" priority="118" stopIfTrue="1" operator="containsText" text="leer">
      <formula>NOT(ISERROR(SEARCH("leer",I68)))</formula>
    </cfRule>
  </conditionalFormatting>
  <conditionalFormatting sqref="I68:I71">
    <cfRule type="cellIs" dxfId="257" priority="115" stopIfTrue="1" operator="equal">
      <formula>"-"</formula>
    </cfRule>
    <cfRule type="containsText" dxfId="256" priority="116" stopIfTrue="1" operator="containsText" text="leer">
      <formula>NOT(ISERROR(SEARCH("leer",I68)))</formula>
    </cfRule>
  </conditionalFormatting>
  <conditionalFormatting sqref="I32:I33">
    <cfRule type="cellIs" dxfId="255" priority="114" operator="equal">
      <formula>"-"</formula>
    </cfRule>
  </conditionalFormatting>
  <conditionalFormatting sqref="I32:I33">
    <cfRule type="cellIs" dxfId="254" priority="113" operator="equal">
      <formula>"-"</formula>
    </cfRule>
  </conditionalFormatting>
  <conditionalFormatting sqref="I32:I33">
    <cfRule type="cellIs" dxfId="253" priority="111" stopIfTrue="1" operator="equal">
      <formula>"-"</formula>
    </cfRule>
    <cfRule type="containsText" dxfId="252" priority="112" stopIfTrue="1" operator="containsText" text="leer">
      <formula>NOT(ISERROR(SEARCH("leer",I32)))</formula>
    </cfRule>
  </conditionalFormatting>
  <conditionalFormatting sqref="I32:I33">
    <cfRule type="cellIs" dxfId="251" priority="109" stopIfTrue="1" operator="equal">
      <formula>"-"</formula>
    </cfRule>
    <cfRule type="containsText" dxfId="250" priority="110" stopIfTrue="1" operator="containsText" text="leer">
      <formula>NOT(ISERROR(SEARCH("leer",I32)))</formula>
    </cfRule>
  </conditionalFormatting>
  <conditionalFormatting sqref="I32:I33">
    <cfRule type="cellIs" dxfId="249" priority="107" stopIfTrue="1" operator="equal">
      <formula>"-"</formula>
    </cfRule>
    <cfRule type="containsText" dxfId="248" priority="108" stopIfTrue="1" operator="containsText" text="leer">
      <formula>NOT(ISERROR(SEARCH("leer",I32)))</formula>
    </cfRule>
  </conditionalFormatting>
  <conditionalFormatting sqref="I32:I33">
    <cfRule type="cellIs" dxfId="247" priority="105" stopIfTrue="1" operator="equal">
      <formula>"-"</formula>
    </cfRule>
    <cfRule type="containsText" dxfId="246" priority="106" stopIfTrue="1" operator="containsText" text="leer">
      <formula>NOT(ISERROR(SEARCH("leer",I32)))</formula>
    </cfRule>
  </conditionalFormatting>
  <conditionalFormatting sqref="I32:I33">
    <cfRule type="cellIs" dxfId="245" priority="103" stopIfTrue="1" operator="equal">
      <formula>"-"</formula>
    </cfRule>
    <cfRule type="containsText" dxfId="244" priority="104" stopIfTrue="1" operator="containsText" text="leer">
      <formula>NOT(ISERROR(SEARCH("leer",I32)))</formula>
    </cfRule>
  </conditionalFormatting>
  <conditionalFormatting sqref="I63">
    <cfRule type="cellIs" dxfId="243" priority="102" operator="equal">
      <formula>"-"</formula>
    </cfRule>
  </conditionalFormatting>
  <conditionalFormatting sqref="I63">
    <cfRule type="cellIs" dxfId="242" priority="101" operator="equal">
      <formula>"-"</formula>
    </cfRule>
  </conditionalFormatting>
  <conditionalFormatting sqref="I63">
    <cfRule type="cellIs" dxfId="241" priority="100" operator="equal">
      <formula>"-"</formula>
    </cfRule>
  </conditionalFormatting>
  <conditionalFormatting sqref="I63">
    <cfRule type="cellIs" dxfId="240" priority="98" stopIfTrue="1" operator="equal">
      <formula>"-"</formula>
    </cfRule>
    <cfRule type="containsText" dxfId="239" priority="99" stopIfTrue="1" operator="containsText" text="leer">
      <formula>NOT(ISERROR(SEARCH("leer",I63)))</formula>
    </cfRule>
  </conditionalFormatting>
  <conditionalFormatting sqref="I63">
    <cfRule type="cellIs" dxfId="238" priority="96" stopIfTrue="1" operator="equal">
      <formula>"-"</formula>
    </cfRule>
    <cfRule type="containsText" dxfId="237" priority="97" stopIfTrue="1" operator="containsText" text="leer">
      <formula>NOT(ISERROR(SEARCH("leer",I63)))</formula>
    </cfRule>
  </conditionalFormatting>
  <conditionalFormatting sqref="I63">
    <cfRule type="cellIs" dxfId="236" priority="94" stopIfTrue="1" operator="equal">
      <formula>"-"</formula>
    </cfRule>
    <cfRule type="containsText" dxfId="235" priority="95" stopIfTrue="1" operator="containsText" text="leer">
      <formula>NOT(ISERROR(SEARCH("leer",I63)))</formula>
    </cfRule>
  </conditionalFormatting>
  <conditionalFormatting sqref="I63">
    <cfRule type="cellIs" dxfId="234" priority="92" stopIfTrue="1" operator="equal">
      <formula>"-"</formula>
    </cfRule>
    <cfRule type="containsText" dxfId="233" priority="93" stopIfTrue="1" operator="containsText" text="leer">
      <formula>NOT(ISERROR(SEARCH("leer",I63)))</formula>
    </cfRule>
  </conditionalFormatting>
  <conditionalFormatting sqref="I63">
    <cfRule type="cellIs" dxfId="232" priority="90" stopIfTrue="1" operator="equal">
      <formula>"-"</formula>
    </cfRule>
    <cfRule type="containsText" dxfId="231" priority="91" stopIfTrue="1" operator="containsText" text="leer">
      <formula>NOT(ISERROR(SEARCH("leer",I63)))</formula>
    </cfRule>
  </conditionalFormatting>
  <conditionalFormatting sqref="I68:I71">
    <cfRule type="cellIs" dxfId="230" priority="89" operator="equal">
      <formula>"-"</formula>
    </cfRule>
  </conditionalFormatting>
  <conditionalFormatting sqref="I68:I71">
    <cfRule type="cellIs" dxfId="229" priority="88" operator="equal">
      <formula>"-"</formula>
    </cfRule>
  </conditionalFormatting>
  <conditionalFormatting sqref="I68:I71">
    <cfRule type="cellIs" dxfId="228" priority="87" operator="equal">
      <formula>"-"</formula>
    </cfRule>
  </conditionalFormatting>
  <conditionalFormatting sqref="I68:I71">
    <cfRule type="cellIs" dxfId="227" priority="85" stopIfTrue="1" operator="equal">
      <formula>"-"</formula>
    </cfRule>
    <cfRule type="containsText" dxfId="226" priority="86" stopIfTrue="1" operator="containsText" text="leer">
      <formula>NOT(ISERROR(SEARCH("leer",I68)))</formula>
    </cfRule>
  </conditionalFormatting>
  <conditionalFormatting sqref="I68:I71">
    <cfRule type="cellIs" dxfId="225" priority="83" stopIfTrue="1" operator="equal">
      <formula>"-"</formula>
    </cfRule>
    <cfRule type="containsText" dxfId="224" priority="84" stopIfTrue="1" operator="containsText" text="leer">
      <formula>NOT(ISERROR(SEARCH("leer",I68)))</formula>
    </cfRule>
  </conditionalFormatting>
  <conditionalFormatting sqref="I68:I71">
    <cfRule type="cellIs" dxfId="223" priority="81" stopIfTrue="1" operator="equal">
      <formula>"-"</formula>
    </cfRule>
    <cfRule type="containsText" dxfId="222" priority="82" stopIfTrue="1" operator="containsText" text="leer">
      <formula>NOT(ISERROR(SEARCH("leer",I68)))</formula>
    </cfRule>
  </conditionalFormatting>
  <conditionalFormatting sqref="I68:I71">
    <cfRule type="cellIs" dxfId="221" priority="79" stopIfTrue="1" operator="equal">
      <formula>"-"</formula>
    </cfRule>
    <cfRule type="containsText" dxfId="220" priority="80" stopIfTrue="1" operator="containsText" text="leer">
      <formula>NOT(ISERROR(SEARCH("leer",I68)))</formula>
    </cfRule>
  </conditionalFormatting>
  <conditionalFormatting sqref="I68:I71">
    <cfRule type="cellIs" dxfId="219" priority="77" stopIfTrue="1" operator="equal">
      <formula>"-"</formula>
    </cfRule>
    <cfRule type="containsText" dxfId="218" priority="78" stopIfTrue="1" operator="containsText" text="leer">
      <formula>NOT(ISERROR(SEARCH("leer",I68)))</formula>
    </cfRule>
  </conditionalFormatting>
  <conditionalFormatting sqref="H3">
    <cfRule type="cellIs" dxfId="217" priority="76" operator="equal">
      <formula>"-"</formula>
    </cfRule>
  </conditionalFormatting>
  <conditionalFormatting sqref="H3">
    <cfRule type="cellIs" dxfId="216" priority="75" operator="equal">
      <formula>"-"</formula>
    </cfRule>
  </conditionalFormatting>
  <conditionalFormatting sqref="H6:H33">
    <cfRule type="cellIs" dxfId="215" priority="73" stopIfTrue="1" operator="equal">
      <formula>"-"</formula>
    </cfRule>
    <cfRule type="containsText" dxfId="214" priority="74" stopIfTrue="1" operator="containsText" text="leer">
      <formula>NOT(ISERROR(SEARCH("leer",H6)))</formula>
    </cfRule>
  </conditionalFormatting>
  <conditionalFormatting sqref="H6:H33">
    <cfRule type="cellIs" dxfId="213" priority="72" stopIfTrue="1" operator="equal">
      <formula>"-"</formula>
    </cfRule>
  </conditionalFormatting>
  <conditionalFormatting sqref="H6:H33">
    <cfRule type="cellIs" dxfId="212" priority="70" stopIfTrue="1" operator="equal">
      <formula>"-"</formula>
    </cfRule>
    <cfRule type="containsText" dxfId="211" priority="71" stopIfTrue="1" operator="containsText" text="leer">
      <formula>NOT(ISERROR(SEARCH("leer",H6)))</formula>
    </cfRule>
  </conditionalFormatting>
  <conditionalFormatting sqref="H6:H33">
    <cfRule type="cellIs" dxfId="210" priority="69" stopIfTrue="1" operator="equal">
      <formula>"-"</formula>
    </cfRule>
  </conditionalFormatting>
  <conditionalFormatting sqref="H37:H63">
    <cfRule type="cellIs" dxfId="209" priority="67" stopIfTrue="1" operator="equal">
      <formula>"-"</formula>
    </cfRule>
    <cfRule type="containsText" dxfId="208" priority="68" stopIfTrue="1" operator="containsText" text="leer">
      <formula>NOT(ISERROR(SEARCH("leer",H37)))</formula>
    </cfRule>
  </conditionalFormatting>
  <conditionalFormatting sqref="H37:H63">
    <cfRule type="cellIs" dxfId="207" priority="66" stopIfTrue="1" operator="equal">
      <formula>"-"</formula>
    </cfRule>
  </conditionalFormatting>
  <conditionalFormatting sqref="H37:H63">
    <cfRule type="cellIs" dxfId="206" priority="64" stopIfTrue="1" operator="equal">
      <formula>"-"</formula>
    </cfRule>
    <cfRule type="containsText" dxfId="205" priority="65" stopIfTrue="1" operator="containsText" text="leer">
      <formula>NOT(ISERROR(SEARCH("leer",H37)))</formula>
    </cfRule>
  </conditionalFormatting>
  <conditionalFormatting sqref="H37:H63">
    <cfRule type="cellIs" dxfId="204" priority="63" stopIfTrue="1" operator="equal">
      <formula>"-"</formula>
    </cfRule>
  </conditionalFormatting>
  <conditionalFormatting sqref="H68:H71">
    <cfRule type="cellIs" dxfId="203" priority="61" stopIfTrue="1" operator="equal">
      <formula>"-"</formula>
    </cfRule>
    <cfRule type="containsText" dxfId="202" priority="62" stopIfTrue="1" operator="containsText" text="leer">
      <formula>NOT(ISERROR(SEARCH("leer",H68)))</formula>
    </cfRule>
  </conditionalFormatting>
  <conditionalFormatting sqref="H68:H71">
    <cfRule type="cellIs" dxfId="201" priority="60" stopIfTrue="1" operator="equal">
      <formula>"-"</formula>
    </cfRule>
  </conditionalFormatting>
  <conditionalFormatting sqref="H68:H71">
    <cfRule type="cellIs" dxfId="200" priority="58" stopIfTrue="1" operator="equal">
      <formula>"-"</formula>
    </cfRule>
    <cfRule type="containsText" dxfId="199" priority="59" stopIfTrue="1" operator="containsText" text="leer">
      <formula>NOT(ISERROR(SEARCH("leer",H68)))</formula>
    </cfRule>
  </conditionalFormatting>
  <conditionalFormatting sqref="H68:H71">
    <cfRule type="cellIs" dxfId="198" priority="57" stopIfTrue="1" operator="equal">
      <formula>"-"</formula>
    </cfRule>
  </conditionalFormatting>
  <conditionalFormatting sqref="H68:H71">
    <cfRule type="cellIs" dxfId="197" priority="55" stopIfTrue="1" operator="equal">
      <formula>"-"</formula>
    </cfRule>
    <cfRule type="containsText" dxfId="196" priority="56" stopIfTrue="1" operator="containsText" text="leer">
      <formula>NOT(ISERROR(SEARCH("leer",H68)))</formula>
    </cfRule>
  </conditionalFormatting>
  <conditionalFormatting sqref="H68:H71">
    <cfRule type="cellIs" dxfId="195" priority="54" stopIfTrue="1" operator="equal">
      <formula>"-"</formula>
    </cfRule>
  </conditionalFormatting>
  <conditionalFormatting sqref="H68:H71">
    <cfRule type="cellIs" dxfId="194" priority="52" stopIfTrue="1" operator="equal">
      <formula>"-"</formula>
    </cfRule>
    <cfRule type="containsText" dxfId="193" priority="53" stopIfTrue="1" operator="containsText" text="leer">
      <formula>NOT(ISERROR(SEARCH("leer",H68)))</formula>
    </cfRule>
  </conditionalFormatting>
  <conditionalFormatting sqref="H68:H71">
    <cfRule type="cellIs" dxfId="192" priority="51" stopIfTrue="1" operator="equal">
      <formula>"-"</formula>
    </cfRule>
  </conditionalFormatting>
  <conditionalFormatting sqref="H6:H33">
    <cfRule type="cellIs" dxfId="191" priority="49" stopIfTrue="1" operator="equal">
      <formula>"-"</formula>
    </cfRule>
    <cfRule type="containsText" dxfId="190" priority="50" stopIfTrue="1" operator="containsText" text="leer">
      <formula>NOT(ISERROR(SEARCH("leer",H6)))</formula>
    </cfRule>
  </conditionalFormatting>
  <conditionalFormatting sqref="H6:H33">
    <cfRule type="cellIs" dxfId="189" priority="48" stopIfTrue="1" operator="equal">
      <formula>"-"</formula>
    </cfRule>
  </conditionalFormatting>
  <conditionalFormatting sqref="H6:H33">
    <cfRule type="cellIs" dxfId="188" priority="46" stopIfTrue="1" operator="equal">
      <formula>"-"</formula>
    </cfRule>
    <cfRule type="containsText" dxfId="187" priority="47" stopIfTrue="1" operator="containsText" text="leer">
      <formula>NOT(ISERROR(SEARCH("leer",H6)))</formula>
    </cfRule>
  </conditionalFormatting>
  <conditionalFormatting sqref="H6:H33">
    <cfRule type="cellIs" dxfId="186" priority="45" stopIfTrue="1" operator="equal">
      <formula>"-"</formula>
    </cfRule>
  </conditionalFormatting>
  <conditionalFormatting sqref="H37:H63">
    <cfRule type="cellIs" dxfId="185" priority="43" stopIfTrue="1" operator="equal">
      <formula>"-"</formula>
    </cfRule>
    <cfRule type="containsText" dxfId="184" priority="44" stopIfTrue="1" operator="containsText" text="leer">
      <formula>NOT(ISERROR(SEARCH("leer",H37)))</formula>
    </cfRule>
  </conditionalFormatting>
  <conditionalFormatting sqref="H37:H63">
    <cfRule type="cellIs" dxfId="183" priority="42" stopIfTrue="1" operator="equal">
      <formula>"-"</formula>
    </cfRule>
  </conditionalFormatting>
  <conditionalFormatting sqref="H37:H63">
    <cfRule type="cellIs" dxfId="182" priority="40" stopIfTrue="1" operator="equal">
      <formula>"-"</formula>
    </cfRule>
    <cfRule type="containsText" dxfId="181" priority="41" stopIfTrue="1" operator="containsText" text="leer">
      <formula>NOT(ISERROR(SEARCH("leer",H37)))</formula>
    </cfRule>
  </conditionalFormatting>
  <conditionalFormatting sqref="H37:H63">
    <cfRule type="cellIs" dxfId="180" priority="39" stopIfTrue="1" operator="equal">
      <formula>"-"</formula>
    </cfRule>
  </conditionalFormatting>
  <conditionalFormatting sqref="G3">
    <cfRule type="cellIs" dxfId="179" priority="38" operator="equal">
      <formula>"-"</formula>
    </cfRule>
  </conditionalFormatting>
  <conditionalFormatting sqref="G3">
    <cfRule type="cellIs" dxfId="178" priority="37" operator="equal">
      <formula>"-"</formula>
    </cfRule>
  </conditionalFormatting>
  <conditionalFormatting sqref="G68">
    <cfRule type="cellIs" dxfId="177" priority="35" stopIfTrue="1" operator="equal">
      <formula>"-"</formula>
    </cfRule>
    <cfRule type="containsText" dxfId="176" priority="36" stopIfTrue="1" operator="containsText" text="leer">
      <formula>NOT(ISERROR(SEARCH("leer",G68)))</formula>
    </cfRule>
  </conditionalFormatting>
  <conditionalFormatting sqref="G68">
    <cfRule type="cellIs" dxfId="175" priority="34" stopIfTrue="1" operator="equal">
      <formula>"-"</formula>
    </cfRule>
  </conditionalFormatting>
  <conditionalFormatting sqref="G68">
    <cfRule type="cellIs" dxfId="174" priority="32" stopIfTrue="1" operator="equal">
      <formula>"-"</formula>
    </cfRule>
    <cfRule type="containsText" dxfId="173" priority="33" stopIfTrue="1" operator="containsText" text="leer">
      <formula>NOT(ISERROR(SEARCH("leer",G68)))</formula>
    </cfRule>
  </conditionalFormatting>
  <conditionalFormatting sqref="G68">
    <cfRule type="cellIs" dxfId="172" priority="31" stopIfTrue="1" operator="equal">
      <formula>"-"</formula>
    </cfRule>
  </conditionalFormatting>
  <conditionalFormatting sqref="G68">
    <cfRule type="cellIs" dxfId="171" priority="29" stopIfTrue="1" operator="equal">
      <formula>"-"</formula>
    </cfRule>
    <cfRule type="containsText" dxfId="170" priority="30" stopIfTrue="1" operator="containsText" text="leer">
      <formula>NOT(ISERROR(SEARCH("leer",G68)))</formula>
    </cfRule>
  </conditionalFormatting>
  <conditionalFormatting sqref="G68">
    <cfRule type="cellIs" dxfId="169" priority="28" stopIfTrue="1" operator="equal">
      <formula>"-"</formula>
    </cfRule>
  </conditionalFormatting>
  <conditionalFormatting sqref="G68">
    <cfRule type="cellIs" dxfId="168" priority="26" stopIfTrue="1" operator="equal">
      <formula>"-"</formula>
    </cfRule>
    <cfRule type="containsText" dxfId="167" priority="27" stopIfTrue="1" operator="containsText" text="leer">
      <formula>NOT(ISERROR(SEARCH("leer",G68)))</formula>
    </cfRule>
  </conditionalFormatting>
  <conditionalFormatting sqref="G68">
    <cfRule type="cellIs" dxfId="166" priority="25" stopIfTrue="1" operator="equal">
      <formula>"-"</formula>
    </cfRule>
  </conditionalFormatting>
  <conditionalFormatting sqref="G70">
    <cfRule type="cellIs" dxfId="165" priority="23" stopIfTrue="1" operator="equal">
      <formula>"-"</formula>
    </cfRule>
    <cfRule type="containsText" dxfId="164" priority="24" stopIfTrue="1" operator="containsText" text="leer">
      <formula>NOT(ISERROR(SEARCH("leer",G70)))</formula>
    </cfRule>
  </conditionalFormatting>
  <conditionalFormatting sqref="G70">
    <cfRule type="cellIs" dxfId="163" priority="22" stopIfTrue="1" operator="equal">
      <formula>"-"</formula>
    </cfRule>
  </conditionalFormatting>
  <conditionalFormatting sqref="G70">
    <cfRule type="cellIs" dxfId="162" priority="20" stopIfTrue="1" operator="equal">
      <formula>"-"</formula>
    </cfRule>
    <cfRule type="containsText" dxfId="161" priority="21" stopIfTrue="1" operator="containsText" text="leer">
      <formula>NOT(ISERROR(SEARCH("leer",G70)))</formula>
    </cfRule>
  </conditionalFormatting>
  <conditionalFormatting sqref="G70">
    <cfRule type="cellIs" dxfId="160" priority="19" stopIfTrue="1" operator="equal">
      <formula>"-"</formula>
    </cfRule>
  </conditionalFormatting>
  <conditionalFormatting sqref="G70">
    <cfRule type="cellIs" dxfId="159" priority="17" stopIfTrue="1" operator="equal">
      <formula>"-"</formula>
    </cfRule>
    <cfRule type="containsText" dxfId="158" priority="18" stopIfTrue="1" operator="containsText" text="leer">
      <formula>NOT(ISERROR(SEARCH("leer",G70)))</formula>
    </cfRule>
  </conditionalFormatting>
  <conditionalFormatting sqref="G70">
    <cfRule type="cellIs" dxfId="157" priority="16" stopIfTrue="1" operator="equal">
      <formula>"-"</formula>
    </cfRule>
  </conditionalFormatting>
  <conditionalFormatting sqref="G70">
    <cfRule type="cellIs" dxfId="156" priority="14" stopIfTrue="1" operator="equal">
      <formula>"-"</formula>
    </cfRule>
    <cfRule type="containsText" dxfId="155" priority="15" stopIfTrue="1" operator="containsText" text="leer">
      <formula>NOT(ISERROR(SEARCH("leer",G70)))</formula>
    </cfRule>
  </conditionalFormatting>
  <conditionalFormatting sqref="G70">
    <cfRule type="cellIs" dxfId="154" priority="13" stopIfTrue="1" operator="equal">
      <formula>"-"</formula>
    </cfRule>
  </conditionalFormatting>
  <conditionalFormatting sqref="G37:G62">
    <cfRule type="cellIs" dxfId="153" priority="11" stopIfTrue="1" operator="equal">
      <formula>"-"</formula>
    </cfRule>
    <cfRule type="containsText" dxfId="152" priority="12" stopIfTrue="1" operator="containsText" text="leer">
      <formula>NOT(ISERROR(SEARCH("leer",G37)))</formula>
    </cfRule>
  </conditionalFormatting>
  <conditionalFormatting sqref="G37:G62">
    <cfRule type="cellIs" dxfId="151" priority="10" stopIfTrue="1" operator="equal">
      <formula>"-"</formula>
    </cfRule>
  </conditionalFormatting>
  <conditionalFormatting sqref="G37:G62">
    <cfRule type="cellIs" dxfId="150" priority="8" stopIfTrue="1" operator="equal">
      <formula>"-"</formula>
    </cfRule>
    <cfRule type="containsText" dxfId="149" priority="9" stopIfTrue="1" operator="containsText" text="leer">
      <formula>NOT(ISERROR(SEARCH("leer",G37)))</formula>
    </cfRule>
  </conditionalFormatting>
  <conditionalFormatting sqref="G37:G62">
    <cfRule type="cellIs" dxfId="148" priority="7" stopIfTrue="1" operator="equal">
      <formula>"-"</formula>
    </cfRule>
  </conditionalFormatting>
  <conditionalFormatting sqref="G37:G62">
    <cfRule type="cellIs" dxfId="147" priority="5" stopIfTrue="1" operator="equal">
      <formula>"-"</formula>
    </cfRule>
    <cfRule type="containsText" dxfId="146" priority="6" stopIfTrue="1" operator="containsText" text="leer">
      <formula>NOT(ISERROR(SEARCH("leer",G37)))</formula>
    </cfRule>
  </conditionalFormatting>
  <conditionalFormatting sqref="G37:G62">
    <cfRule type="cellIs" dxfId="145" priority="4" stopIfTrue="1" operator="equal">
      <formula>"-"</formula>
    </cfRule>
  </conditionalFormatting>
  <conditionalFormatting sqref="G37:G62">
    <cfRule type="cellIs" dxfId="144" priority="2" stopIfTrue="1" operator="equal">
      <formula>"-"</formula>
    </cfRule>
    <cfRule type="containsText" dxfId="143" priority="3" stopIfTrue="1" operator="containsText" text="leer">
      <formula>NOT(ISERROR(SEARCH("leer",G37)))</formula>
    </cfRule>
  </conditionalFormatting>
  <conditionalFormatting sqref="G37:G62">
    <cfRule type="cellIs" dxfId="142" priority="1" stopIfTrue="1" operator="equal">
      <formula>"-"</formula>
    </cfRule>
  </conditionalFormatting>
  <hyperlinks>
    <hyperlink ref="A1" location="Index!A1" display="zurück"/>
  </hyperlinks>
  <pageMargins left="0.79000000000000015" right="0.79000000000000015" top="0.98" bottom="0.98" header="0.51" footer="0.51"/>
  <pageSetup paperSize="9" scale="37" orientation="portrait" r:id="rId1"/>
  <customProperties>
    <customPr name="_pios_id" r:id="rId2"/>
  </customProperties>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K25"/>
  <sheetViews>
    <sheetView showRuler="0" zoomScaleNormal="100" workbookViewId="0"/>
  </sheetViews>
  <sheetFormatPr baseColWidth="10" defaultColWidth="10.7109375" defaultRowHeight="12.75"/>
  <cols>
    <col min="1" max="1" width="37.42578125" style="5" customWidth="1"/>
    <col min="2" max="2" width="10.28515625" style="5" bestFit="1" customWidth="1"/>
    <col min="3" max="3" width="8.85546875" style="5" customWidth="1"/>
    <col min="4" max="4" width="12.28515625" style="8" customWidth="1"/>
    <col min="5" max="5" width="8.140625" style="5" bestFit="1" customWidth="1"/>
    <col min="6" max="6" width="8.42578125" style="5" customWidth="1"/>
    <col min="7" max="7" width="8.140625" style="5" bestFit="1" customWidth="1"/>
    <col min="8" max="8" width="8.42578125" style="5" bestFit="1" customWidth="1"/>
    <col min="9" max="9" width="8.140625" style="5" bestFit="1" customWidth="1"/>
    <col min="10" max="10" width="8.42578125" style="5" bestFit="1" customWidth="1"/>
    <col min="11" max="11" width="8.140625" style="5" bestFit="1" customWidth="1"/>
    <col min="12" max="12" width="8.42578125" style="5" bestFit="1" customWidth="1"/>
    <col min="13" max="13" width="8.140625" style="5" bestFit="1" customWidth="1"/>
    <col min="14" max="14" width="8.42578125" style="5" customWidth="1"/>
    <col min="15" max="15" width="8.140625" style="5" bestFit="1" customWidth="1"/>
    <col min="16" max="16" width="2.5703125" style="5" bestFit="1" customWidth="1"/>
    <col min="17" max="17" width="8.42578125" style="5" bestFit="1" customWidth="1"/>
    <col min="18" max="18" width="8.140625" style="5" bestFit="1" customWidth="1"/>
    <col min="19" max="19" width="2.5703125" style="5" bestFit="1" customWidth="1"/>
    <col min="20" max="20" width="8.42578125" style="5" bestFit="1" customWidth="1"/>
    <col min="21" max="21" width="8.140625" style="5" bestFit="1" customWidth="1"/>
    <col min="22" max="22" width="8.42578125" style="5" customWidth="1"/>
    <col min="23" max="23" width="2.5703125" style="5" bestFit="1" customWidth="1"/>
    <col min="24" max="24" width="8.140625" style="8" bestFit="1" customWidth="1"/>
    <col min="25" max="25" width="8.42578125" style="8" bestFit="1" customWidth="1"/>
    <col min="26" max="26" width="2.5703125" style="8" bestFit="1" customWidth="1"/>
    <col min="27" max="27" width="8.140625" style="8" bestFit="1" customWidth="1"/>
    <col min="28" max="28" width="5.85546875" style="8" bestFit="1" customWidth="1"/>
    <col min="29" max="29" width="2.5703125" style="8" bestFit="1" customWidth="1"/>
    <col min="30" max="30" width="8.140625" style="8" bestFit="1" customWidth="1"/>
    <col min="31" max="31" width="5.85546875" style="8" bestFit="1" customWidth="1"/>
    <col min="32" max="32" width="2.5703125" style="8" bestFit="1" customWidth="1"/>
    <col min="33" max="33" width="8.140625" style="8" bestFit="1" customWidth="1"/>
    <col min="34" max="34" width="5.85546875" style="8" bestFit="1" customWidth="1"/>
    <col min="35" max="35" width="2.5703125" style="8" bestFit="1" customWidth="1"/>
    <col min="36" max="36" width="8.140625" bestFit="1" customWidth="1"/>
    <col min="37" max="37" width="5.85546875" bestFit="1" customWidth="1"/>
    <col min="38" max="38" width="2.5703125" customWidth="1"/>
    <col min="64" max="16384" width="10.7109375" style="5"/>
  </cols>
  <sheetData>
    <row r="1" spans="1:38">
      <c r="A1" s="90" t="s">
        <v>2085</v>
      </c>
      <c r="D1" s="5"/>
      <c r="X1" s="5"/>
      <c r="Y1" s="5"/>
      <c r="Z1" s="5"/>
      <c r="AA1" s="5"/>
      <c r="AB1" s="5"/>
      <c r="AC1" s="5"/>
      <c r="AD1" s="5"/>
      <c r="AE1" s="5"/>
      <c r="AF1" s="5"/>
      <c r="AG1" s="5"/>
      <c r="AH1" s="5"/>
      <c r="AI1" s="5"/>
    </row>
    <row r="2" spans="1:38">
      <c r="A2" s="90"/>
      <c r="D2" s="5"/>
      <c r="X2" s="5"/>
      <c r="Y2" s="5"/>
      <c r="Z2" s="5"/>
      <c r="AA2" s="5"/>
      <c r="AB2" s="5"/>
      <c r="AC2" s="5"/>
      <c r="AD2" s="5"/>
      <c r="AE2" s="5"/>
      <c r="AF2" s="5"/>
      <c r="AG2" s="5"/>
      <c r="AH2" s="5"/>
      <c r="AI2" s="5"/>
    </row>
    <row r="3" spans="1:38">
      <c r="A3" s="84" t="s">
        <v>2086</v>
      </c>
      <c r="B3" s="4"/>
      <c r="C3" s="5" t="s">
        <v>2087</v>
      </c>
      <c r="D3" s="5" t="s">
        <v>2088</v>
      </c>
      <c r="E3" s="22">
        <v>2004</v>
      </c>
      <c r="F3" s="185" t="s">
        <v>2127</v>
      </c>
      <c r="G3" s="22">
        <v>2005</v>
      </c>
      <c r="H3" s="185" t="s">
        <v>2127</v>
      </c>
      <c r="I3" s="22">
        <v>2006</v>
      </c>
      <c r="J3" s="185" t="s">
        <v>2127</v>
      </c>
      <c r="K3" s="22">
        <v>2007</v>
      </c>
      <c r="L3" s="185" t="s">
        <v>2127</v>
      </c>
      <c r="M3" s="22">
        <v>2008</v>
      </c>
      <c r="N3" s="185" t="s">
        <v>2127</v>
      </c>
      <c r="O3" s="22">
        <v>2009</v>
      </c>
      <c r="P3" s="22"/>
      <c r="Q3" s="185" t="s">
        <v>2127</v>
      </c>
      <c r="R3" s="22">
        <v>2010</v>
      </c>
      <c r="S3" s="22"/>
      <c r="T3" s="185" t="s">
        <v>2127</v>
      </c>
      <c r="U3" s="22">
        <v>2011</v>
      </c>
      <c r="V3" s="185" t="s">
        <v>2127</v>
      </c>
      <c r="W3" s="22"/>
      <c r="X3" s="22">
        <v>2012</v>
      </c>
      <c r="Y3" s="185" t="s">
        <v>2127</v>
      </c>
      <c r="Z3" s="5"/>
      <c r="AA3" s="22">
        <v>2013</v>
      </c>
      <c r="AB3" s="185" t="s">
        <v>2127</v>
      </c>
      <c r="AC3" s="5"/>
      <c r="AD3" s="4">
        <v>2014</v>
      </c>
      <c r="AE3" s="67" t="s">
        <v>2127</v>
      </c>
      <c r="AF3" s="5"/>
      <c r="AG3" s="4">
        <v>2015</v>
      </c>
      <c r="AH3" s="67" t="s">
        <v>2127</v>
      </c>
      <c r="AI3" s="5"/>
      <c r="AJ3" s="353">
        <v>2016</v>
      </c>
      <c r="AK3" s="350" t="s">
        <v>2127</v>
      </c>
      <c r="AL3" s="351"/>
    </row>
    <row r="4" spans="1:38">
      <c r="A4" s="84"/>
      <c r="C4" s="8"/>
      <c r="I4" s="7"/>
      <c r="J4" s="7"/>
      <c r="K4" s="7"/>
      <c r="L4" s="7"/>
      <c r="M4" s="8"/>
      <c r="N4" s="8"/>
      <c r="O4" s="8"/>
      <c r="P4" s="8"/>
      <c r="Q4" s="8"/>
      <c r="R4" s="8"/>
      <c r="S4" s="8"/>
      <c r="T4" s="8"/>
      <c r="U4" s="8"/>
      <c r="V4" s="8"/>
      <c r="W4" s="8"/>
      <c r="AJ4" s="347"/>
      <c r="AK4" s="347"/>
      <c r="AL4" s="347"/>
    </row>
    <row r="5" spans="1:38">
      <c r="A5" s="12" t="s">
        <v>2089</v>
      </c>
      <c r="B5" s="5" t="s">
        <v>2090</v>
      </c>
      <c r="C5" s="8">
        <v>1</v>
      </c>
      <c r="D5" s="8" t="s">
        <v>2091</v>
      </c>
      <c r="E5" s="194">
        <v>4786</v>
      </c>
      <c r="F5" s="39">
        <v>1</v>
      </c>
      <c r="G5" s="194">
        <v>4716</v>
      </c>
      <c r="H5" s="39">
        <v>1</v>
      </c>
      <c r="I5" s="194">
        <v>4735</v>
      </c>
      <c r="J5" s="39">
        <v>1</v>
      </c>
      <c r="K5" s="194">
        <v>4925</v>
      </c>
      <c r="L5" s="39">
        <v>1</v>
      </c>
      <c r="M5" s="196">
        <v>4875</v>
      </c>
      <c r="N5" s="39">
        <v>1</v>
      </c>
      <c r="O5" s="162">
        <v>4983</v>
      </c>
      <c r="P5" s="8"/>
      <c r="Q5" s="161">
        <v>1</v>
      </c>
      <c r="R5" s="162">
        <v>5268</v>
      </c>
      <c r="S5" s="8"/>
      <c r="T5" s="161">
        <v>1</v>
      </c>
      <c r="U5" s="162">
        <v>5187</v>
      </c>
      <c r="V5" s="161">
        <v>1</v>
      </c>
      <c r="W5" s="8"/>
      <c r="X5" s="202">
        <v>5314</v>
      </c>
      <c r="Y5" s="161">
        <v>1</v>
      </c>
      <c r="AA5" s="196">
        <v>5328</v>
      </c>
      <c r="AB5" s="236">
        <v>1</v>
      </c>
      <c r="AD5" s="196">
        <v>5220</v>
      </c>
      <c r="AE5" s="236">
        <v>1</v>
      </c>
      <c r="AG5" s="196">
        <v>5193</v>
      </c>
      <c r="AH5" s="236">
        <f>AG5/$AG$5</f>
        <v>1</v>
      </c>
      <c r="AJ5" s="375">
        <v>5145</v>
      </c>
      <c r="AK5" s="376">
        <v>1</v>
      </c>
      <c r="AL5" s="347"/>
    </row>
    <row r="6" spans="1:38">
      <c r="A6" s="26" t="s">
        <v>2092</v>
      </c>
      <c r="B6" s="5" t="s">
        <v>2093</v>
      </c>
      <c r="C6" s="8">
        <v>2</v>
      </c>
      <c r="D6" s="8" t="s">
        <v>2094</v>
      </c>
      <c r="E6" s="194">
        <v>3738</v>
      </c>
      <c r="F6" s="39">
        <v>0.78100000000000003</v>
      </c>
      <c r="G6" s="194">
        <v>3704</v>
      </c>
      <c r="H6" s="39">
        <v>0.78500000000000003</v>
      </c>
      <c r="I6" s="194">
        <v>3711</v>
      </c>
      <c r="J6" s="39">
        <v>0.78373812038014778</v>
      </c>
      <c r="K6" s="194">
        <v>3851</v>
      </c>
      <c r="L6" s="39">
        <v>0.78192893401015229</v>
      </c>
      <c r="M6" s="196">
        <v>3873</v>
      </c>
      <c r="N6" s="39">
        <v>0.79446153846153844</v>
      </c>
      <c r="O6" s="162">
        <v>4032</v>
      </c>
      <c r="P6" s="8"/>
      <c r="Q6" s="161">
        <v>0.80820000000000003</v>
      </c>
      <c r="R6" s="162">
        <v>4076</v>
      </c>
      <c r="S6" s="8"/>
      <c r="T6" s="161">
        <v>0.77370000000000005</v>
      </c>
      <c r="U6" s="162">
        <v>4026</v>
      </c>
      <c r="V6" s="161">
        <v>0.7762</v>
      </c>
      <c r="W6" s="8"/>
      <c r="X6" s="202">
        <v>4161</v>
      </c>
      <c r="Y6" s="238">
        <v>0.78302596913812572</v>
      </c>
      <c r="AA6" s="196">
        <v>4131</v>
      </c>
      <c r="AB6" s="236">
        <v>0.78</v>
      </c>
      <c r="AD6" s="196">
        <v>4108</v>
      </c>
      <c r="AE6" s="236">
        <v>0.79</v>
      </c>
      <c r="AG6" s="196">
        <v>4074</v>
      </c>
      <c r="AH6" s="236">
        <f t="shared" ref="AH6:AH14" si="0">AG6/$AG$5</f>
        <v>0.7845176198729058</v>
      </c>
      <c r="AJ6" s="375">
        <v>4034</v>
      </c>
      <c r="AK6" s="376">
        <v>0.78</v>
      </c>
      <c r="AL6" s="347"/>
    </row>
    <row r="7" spans="1:38">
      <c r="A7" s="26" t="s">
        <v>2095</v>
      </c>
      <c r="B7" s="5" t="s">
        <v>2096</v>
      </c>
      <c r="C7" s="8">
        <v>3</v>
      </c>
      <c r="D7" s="8" t="s">
        <v>2097</v>
      </c>
      <c r="E7" s="194">
        <v>11</v>
      </c>
      <c r="F7" s="39">
        <v>3.0000000000000001E-3</v>
      </c>
      <c r="G7" s="194">
        <v>9</v>
      </c>
      <c r="H7" s="39">
        <v>2E-3</v>
      </c>
      <c r="I7" s="194">
        <v>11</v>
      </c>
      <c r="J7" s="39">
        <v>2.3231256599788807E-3</v>
      </c>
      <c r="K7" s="194">
        <v>20</v>
      </c>
      <c r="L7" s="39">
        <v>4.0609137055837565E-3</v>
      </c>
      <c r="M7" s="196">
        <v>22</v>
      </c>
      <c r="N7" s="39">
        <v>4.5128205128205125E-3</v>
      </c>
      <c r="O7" s="162">
        <v>14</v>
      </c>
      <c r="P7" s="8"/>
      <c r="Q7" s="161">
        <v>3.2000000000000002E-3</v>
      </c>
      <c r="R7" s="162">
        <v>20</v>
      </c>
      <c r="S7" s="8"/>
      <c r="T7" s="161">
        <v>3.8E-3</v>
      </c>
      <c r="U7" s="162">
        <v>19</v>
      </c>
      <c r="V7" s="161">
        <v>3.7000000000000002E-3</v>
      </c>
      <c r="W7" s="8"/>
      <c r="X7" s="202">
        <v>82</v>
      </c>
      <c r="Y7" s="238">
        <v>1.5430937147158449E-2</v>
      </c>
      <c r="AA7" s="196">
        <v>93</v>
      </c>
      <c r="AB7" s="236">
        <v>1.6436903499469777E-2</v>
      </c>
      <c r="AD7" s="196">
        <v>57</v>
      </c>
      <c r="AE7" s="236">
        <v>0.01</v>
      </c>
      <c r="AG7" s="196">
        <v>69</v>
      </c>
      <c r="AH7" s="236">
        <f t="shared" si="0"/>
        <v>1.3287117273252455E-2</v>
      </c>
      <c r="AJ7" s="375">
        <v>64</v>
      </c>
      <c r="AK7" s="376">
        <v>0.01</v>
      </c>
      <c r="AL7" s="347"/>
    </row>
    <row r="8" spans="1:38">
      <c r="A8" s="154" t="s">
        <v>2098</v>
      </c>
      <c r="B8" s="5" t="s">
        <v>2099</v>
      </c>
      <c r="C8" s="8">
        <v>4</v>
      </c>
      <c r="D8" s="8" t="s">
        <v>2100</v>
      </c>
      <c r="E8" s="194">
        <v>2</v>
      </c>
      <c r="F8" s="39">
        <v>0</v>
      </c>
      <c r="G8" s="194">
        <v>4</v>
      </c>
      <c r="H8" s="39">
        <v>1E-3</v>
      </c>
      <c r="I8" s="194">
        <v>9</v>
      </c>
      <c r="J8" s="39">
        <v>1.9007391763463568E-3</v>
      </c>
      <c r="K8" s="194">
        <v>13</v>
      </c>
      <c r="L8" s="39">
        <v>2.6395939086294416E-3</v>
      </c>
      <c r="M8" s="196">
        <v>10</v>
      </c>
      <c r="N8" s="39">
        <v>2.0512820512820513E-3</v>
      </c>
      <c r="O8" s="162">
        <v>9</v>
      </c>
      <c r="P8" s="8"/>
      <c r="Q8" s="161">
        <v>1.8E-3</v>
      </c>
      <c r="R8" s="162">
        <v>12</v>
      </c>
      <c r="S8" s="8"/>
      <c r="T8" s="161">
        <v>2.3E-3</v>
      </c>
      <c r="U8" s="162">
        <v>13</v>
      </c>
      <c r="V8" s="161">
        <v>2.5000000000000001E-3</v>
      </c>
      <c r="W8" s="8"/>
      <c r="X8" s="202">
        <v>34</v>
      </c>
      <c r="Y8" s="238">
        <v>6.3981934512608203E-3</v>
      </c>
      <c r="AA8" s="196">
        <v>94</v>
      </c>
      <c r="AB8" s="236">
        <v>1.661364439731354E-2</v>
      </c>
      <c r="AD8" s="196">
        <v>79</v>
      </c>
      <c r="AE8" s="236">
        <v>0.02</v>
      </c>
      <c r="AG8" s="196">
        <v>94</v>
      </c>
      <c r="AH8" s="236">
        <f t="shared" si="0"/>
        <v>1.8101290198343924E-2</v>
      </c>
      <c r="AJ8" s="375">
        <v>118</v>
      </c>
      <c r="AK8" s="376">
        <v>0.02</v>
      </c>
      <c r="AL8" s="347"/>
    </row>
    <row r="9" spans="1:38">
      <c r="A9" s="26" t="s">
        <v>2101</v>
      </c>
      <c r="B9" s="5" t="s">
        <v>2102</v>
      </c>
      <c r="C9" s="8">
        <v>5</v>
      </c>
      <c r="D9" s="8" t="s">
        <v>2103</v>
      </c>
      <c r="E9" s="194">
        <v>0</v>
      </c>
      <c r="F9" s="39">
        <v>0</v>
      </c>
      <c r="G9" s="194">
        <v>0</v>
      </c>
      <c r="H9" s="39">
        <v>0</v>
      </c>
      <c r="I9" s="194">
        <v>0</v>
      </c>
      <c r="J9" s="39">
        <v>0</v>
      </c>
      <c r="K9" s="194">
        <v>300</v>
      </c>
      <c r="L9" s="39">
        <v>6.0913705583756347E-2</v>
      </c>
      <c r="M9" s="196">
        <v>200</v>
      </c>
      <c r="N9" s="39">
        <v>3.487179487179487E-2</v>
      </c>
      <c r="O9" s="162">
        <v>200</v>
      </c>
      <c r="P9" s="8" t="s">
        <v>2128</v>
      </c>
      <c r="Q9" s="161">
        <v>4.0099999999999997E-2</v>
      </c>
      <c r="R9" s="162">
        <v>200</v>
      </c>
      <c r="S9" s="8" t="s">
        <v>2128</v>
      </c>
      <c r="T9" s="161">
        <v>3.7999999999999999E-2</v>
      </c>
      <c r="U9" s="162">
        <v>200</v>
      </c>
      <c r="V9" s="161">
        <v>3.8600000000000002E-2</v>
      </c>
      <c r="W9" s="8" t="s">
        <v>2128</v>
      </c>
      <c r="X9" s="202">
        <v>200</v>
      </c>
      <c r="Y9" s="238">
        <v>3.7636432066240122E-2</v>
      </c>
      <c r="Z9" s="8" t="s">
        <v>2128</v>
      </c>
      <c r="AA9" s="196">
        <v>180</v>
      </c>
      <c r="AB9" s="236">
        <v>2.6511134676564158E-2</v>
      </c>
      <c r="AC9" s="8" t="s">
        <v>2128</v>
      </c>
      <c r="AD9" s="196">
        <v>200</v>
      </c>
      <c r="AE9" s="236">
        <v>0.03</v>
      </c>
      <c r="AF9" s="8" t="s">
        <v>2128</v>
      </c>
      <c r="AG9" s="196">
        <v>200</v>
      </c>
      <c r="AH9" s="236">
        <f t="shared" si="0"/>
        <v>3.8513383400731752E-2</v>
      </c>
      <c r="AI9" s="8" t="s">
        <v>2128</v>
      </c>
      <c r="AJ9" s="375">
        <v>200</v>
      </c>
      <c r="AK9" s="376">
        <v>0.04</v>
      </c>
      <c r="AL9" s="347" t="s">
        <v>2128</v>
      </c>
    </row>
    <row r="10" spans="1:38">
      <c r="A10" s="26" t="s">
        <v>2104</v>
      </c>
      <c r="B10" s="5" t="s">
        <v>2105</v>
      </c>
      <c r="C10" s="8"/>
      <c r="D10" s="8" t="s">
        <v>2106</v>
      </c>
      <c r="E10" s="194">
        <v>1036</v>
      </c>
      <c r="F10" s="39">
        <v>0.216</v>
      </c>
      <c r="G10" s="194">
        <v>999</v>
      </c>
      <c r="H10" s="39">
        <v>0.21199999999999999</v>
      </c>
      <c r="I10" s="194">
        <v>1004</v>
      </c>
      <c r="J10" s="39">
        <v>0.21203801478352693</v>
      </c>
      <c r="K10" s="194">
        <v>741</v>
      </c>
      <c r="L10" s="39">
        <v>0.15045685279187818</v>
      </c>
      <c r="M10" s="194">
        <v>770</v>
      </c>
      <c r="N10" s="39">
        <v>0.1641025641025641</v>
      </c>
      <c r="O10" s="162">
        <v>728</v>
      </c>
      <c r="Q10" s="161">
        <v>0.1467</v>
      </c>
      <c r="R10" s="162">
        <v>960</v>
      </c>
      <c r="S10" s="8"/>
      <c r="T10" s="161">
        <v>0.1822</v>
      </c>
      <c r="U10" s="162">
        <v>929</v>
      </c>
      <c r="V10" s="161">
        <v>0.17899999999999999</v>
      </c>
      <c r="W10" s="8"/>
      <c r="X10" s="202">
        <v>837</v>
      </c>
      <c r="Y10" s="238">
        <v>0.1575084681972149</v>
      </c>
      <c r="AA10" s="196">
        <v>830</v>
      </c>
      <c r="AB10" s="236">
        <v>0.15</v>
      </c>
      <c r="AD10" s="196">
        <v>776</v>
      </c>
      <c r="AE10" s="236">
        <v>0.15</v>
      </c>
      <c r="AG10" s="196">
        <v>756</v>
      </c>
      <c r="AH10" s="236">
        <f t="shared" si="0"/>
        <v>0.14558058925476602</v>
      </c>
      <c r="AJ10" s="375">
        <v>729</v>
      </c>
      <c r="AK10" s="376">
        <v>0.15</v>
      </c>
      <c r="AL10" s="347"/>
    </row>
    <row r="11" spans="1:38">
      <c r="A11" s="85" t="s">
        <v>2107</v>
      </c>
      <c r="B11" s="5" t="s">
        <v>2108</v>
      </c>
      <c r="C11" s="8"/>
      <c r="D11" s="8" t="s">
        <v>2109</v>
      </c>
      <c r="E11" s="194">
        <v>255</v>
      </c>
      <c r="F11" s="39">
        <v>5.2999999999999999E-2</v>
      </c>
      <c r="G11" s="194">
        <v>252</v>
      </c>
      <c r="H11" s="39">
        <v>5.2999999999999999E-2</v>
      </c>
      <c r="I11" s="194">
        <v>257</v>
      </c>
      <c r="J11" s="39">
        <v>5.42766631467793E-2</v>
      </c>
      <c r="K11" s="194">
        <v>284</v>
      </c>
      <c r="L11" s="39">
        <v>5.7664974619289343E-2</v>
      </c>
      <c r="M11" s="196">
        <v>279</v>
      </c>
      <c r="N11" s="39">
        <v>5.7230769230769231E-2</v>
      </c>
      <c r="O11" s="162">
        <v>325</v>
      </c>
      <c r="P11" s="8"/>
      <c r="Q11" s="161">
        <v>6.5299999999999997E-2</v>
      </c>
      <c r="R11" s="162">
        <v>309</v>
      </c>
      <c r="S11" s="8"/>
      <c r="T11" s="161">
        <v>5.8700000000000002E-2</v>
      </c>
      <c r="U11" s="162">
        <v>293</v>
      </c>
      <c r="V11" s="161">
        <v>5.6500000000000002E-2</v>
      </c>
      <c r="W11" s="8"/>
      <c r="X11" s="202">
        <v>312</v>
      </c>
      <c r="Y11" s="238">
        <v>5.871283402333459E-2</v>
      </c>
      <c r="AA11" s="196">
        <v>333</v>
      </c>
      <c r="AB11" s="236">
        <v>5.8854718981972427E-2</v>
      </c>
      <c r="AD11" s="196">
        <v>329</v>
      </c>
      <c r="AE11" s="236">
        <v>0.06</v>
      </c>
      <c r="AG11" s="196">
        <v>336</v>
      </c>
      <c r="AH11" s="236">
        <f t="shared" si="0"/>
        <v>6.4702484113229347E-2</v>
      </c>
      <c r="AJ11" s="375">
        <v>447</v>
      </c>
      <c r="AK11" s="376">
        <v>0.09</v>
      </c>
      <c r="AL11" s="347"/>
    </row>
    <row r="12" spans="1:38" ht="25.5">
      <c r="A12" s="85" t="s">
        <v>2110</v>
      </c>
      <c r="B12" s="5" t="s">
        <v>2111</v>
      </c>
      <c r="C12" s="8">
        <v>6</v>
      </c>
      <c r="D12" s="8" t="s">
        <v>2112</v>
      </c>
      <c r="E12" s="194">
        <v>350</v>
      </c>
      <c r="F12" s="39">
        <v>7.2999999999999995E-2</v>
      </c>
      <c r="G12" s="194">
        <v>350</v>
      </c>
      <c r="H12" s="39">
        <v>7.3999999999999996E-2</v>
      </c>
      <c r="I12" s="194">
        <v>212</v>
      </c>
      <c r="J12" s="39">
        <v>4.4772967265047516E-2</v>
      </c>
      <c r="K12" s="196">
        <v>250</v>
      </c>
      <c r="L12" s="39">
        <v>5.0761421319796954E-2</v>
      </c>
      <c r="M12" s="196">
        <v>250</v>
      </c>
      <c r="N12" s="39">
        <v>5.128205128205128E-2</v>
      </c>
      <c r="O12" s="162">
        <v>250</v>
      </c>
      <c r="P12" s="8" t="s">
        <v>2128</v>
      </c>
      <c r="Q12" s="161">
        <v>5.0099999999999999E-2</v>
      </c>
      <c r="R12" s="162">
        <v>100</v>
      </c>
      <c r="S12" s="8" t="s">
        <v>2128</v>
      </c>
      <c r="T12" s="161">
        <v>1.9E-2</v>
      </c>
      <c r="U12" s="162">
        <v>100</v>
      </c>
      <c r="V12" s="161">
        <v>1.9300000000000001E-2</v>
      </c>
      <c r="W12" s="8" t="s">
        <v>2128</v>
      </c>
      <c r="X12" s="202">
        <v>100</v>
      </c>
      <c r="Y12" s="238">
        <v>1.8818216033120061E-2</v>
      </c>
      <c r="Z12" s="8" t="s">
        <v>2128</v>
      </c>
      <c r="AA12" s="196">
        <v>0</v>
      </c>
      <c r="AB12" s="236">
        <v>0</v>
      </c>
      <c r="AC12" s="8" t="s">
        <v>2128</v>
      </c>
      <c r="AD12" s="196">
        <v>0</v>
      </c>
      <c r="AE12" s="236">
        <v>0</v>
      </c>
      <c r="AG12" s="196">
        <v>0</v>
      </c>
      <c r="AH12" s="236">
        <f t="shared" si="0"/>
        <v>0</v>
      </c>
      <c r="AJ12" s="375">
        <v>0</v>
      </c>
      <c r="AK12" s="376">
        <v>0</v>
      </c>
      <c r="AL12" s="347"/>
    </row>
    <row r="13" spans="1:38">
      <c r="A13" s="85" t="s">
        <v>2113</v>
      </c>
      <c r="B13" s="5" t="s">
        <v>2114</v>
      </c>
      <c r="C13" s="8"/>
      <c r="D13" s="8" t="s">
        <v>2115</v>
      </c>
      <c r="E13" s="194">
        <v>480</v>
      </c>
      <c r="F13" s="39">
        <v>0.1</v>
      </c>
      <c r="G13" s="194">
        <v>461</v>
      </c>
      <c r="H13" s="39">
        <v>9.8000000000000004E-2</v>
      </c>
      <c r="I13" s="194">
        <v>625</v>
      </c>
      <c r="J13" s="39">
        <v>0.13199577613516367</v>
      </c>
      <c r="K13" s="194">
        <v>359</v>
      </c>
      <c r="L13" s="39">
        <v>7.2893401015228426E-2</v>
      </c>
      <c r="M13" s="196">
        <v>375</v>
      </c>
      <c r="N13" s="39">
        <v>7.4871794871794878E-2</v>
      </c>
      <c r="O13" s="162">
        <v>261</v>
      </c>
      <c r="P13" s="8"/>
      <c r="Q13" s="161">
        <v>4.2299999999999997E-2</v>
      </c>
      <c r="R13" s="162">
        <v>610</v>
      </c>
      <c r="S13" s="8"/>
      <c r="T13" s="161">
        <v>0.1158</v>
      </c>
      <c r="U13" s="162">
        <v>604</v>
      </c>
      <c r="V13" s="161">
        <v>0.1164</v>
      </c>
      <c r="W13" s="8"/>
      <c r="X13" s="202">
        <v>472</v>
      </c>
      <c r="Y13" s="238">
        <v>8.8821979676326684E-2</v>
      </c>
      <c r="AA13" s="196">
        <v>446</v>
      </c>
      <c r="AB13" s="236">
        <v>0.08</v>
      </c>
      <c r="AD13" s="196">
        <v>552</v>
      </c>
      <c r="AE13" s="236">
        <v>0.11</v>
      </c>
      <c r="AG13" s="196">
        <v>610</v>
      </c>
      <c r="AH13" s="236">
        <f t="shared" si="0"/>
        <v>0.11746581937223186</v>
      </c>
      <c r="AJ13" s="375">
        <v>394</v>
      </c>
      <c r="AK13" s="376">
        <v>7.0000000000000007E-2</v>
      </c>
      <c r="AL13" s="347"/>
    </row>
    <row r="14" spans="1:38">
      <c r="A14" s="85" t="s">
        <v>2116</v>
      </c>
      <c r="B14" s="5" t="s">
        <v>2117</v>
      </c>
      <c r="C14" s="8">
        <v>7</v>
      </c>
      <c r="D14" s="8" t="s">
        <v>2118</v>
      </c>
      <c r="E14" s="194">
        <v>-49</v>
      </c>
      <c r="F14" s="39">
        <v>-0.01</v>
      </c>
      <c r="G14" s="194">
        <v>-64</v>
      </c>
      <c r="H14" s="39">
        <v>-1.4E-2</v>
      </c>
      <c r="I14" s="194">
        <v>-90</v>
      </c>
      <c r="J14" s="39">
        <v>-1.9007391763463569E-2</v>
      </c>
      <c r="K14" s="194">
        <v>-152</v>
      </c>
      <c r="L14" s="39">
        <v>-3.0962944162436546E-2</v>
      </c>
      <c r="M14" s="194">
        <v>-134</v>
      </c>
      <c r="N14" s="39">
        <v>-1.9382051282051282E-2</v>
      </c>
      <c r="O14" s="162">
        <v>-108</v>
      </c>
      <c r="P14" s="8"/>
      <c r="Q14" s="161">
        <v>-1.0999999999999999E-2</v>
      </c>
      <c r="R14" s="162">
        <v>-59</v>
      </c>
      <c r="S14" s="8"/>
      <c r="T14" s="161">
        <v>-1.1299999999999999E-2</v>
      </c>
      <c r="U14" s="162">
        <v>-68</v>
      </c>
      <c r="V14" s="161">
        <v>-1.32E-2</v>
      </c>
      <c r="W14" s="8"/>
      <c r="X14" s="202">
        <v>-47</v>
      </c>
      <c r="Y14" s="238">
        <v>-8.8445615355664288E-3</v>
      </c>
      <c r="AA14" s="196">
        <v>51</v>
      </c>
      <c r="AB14" s="236">
        <v>0.01</v>
      </c>
      <c r="AD14" s="196">
        <v>-105</v>
      </c>
      <c r="AE14" s="236">
        <v>-0.02</v>
      </c>
      <c r="AG14" s="196">
        <v>-190</v>
      </c>
      <c r="AH14" s="236">
        <f t="shared" si="0"/>
        <v>-3.6587714230695165E-2</v>
      </c>
      <c r="AJ14" s="375">
        <v>-112</v>
      </c>
      <c r="AK14" s="376">
        <v>-0.01</v>
      </c>
      <c r="AL14" s="347"/>
    </row>
    <row r="15" spans="1:38">
      <c r="A15" s="12"/>
      <c r="C15" s="8"/>
      <c r="M15" s="8"/>
      <c r="N15" s="8"/>
      <c r="O15" s="8"/>
      <c r="P15" s="8"/>
      <c r="Q15" s="8"/>
      <c r="R15" s="8"/>
      <c r="S15" s="8"/>
      <c r="T15" s="8"/>
      <c r="U15" s="8"/>
      <c r="V15" s="8"/>
      <c r="W15" s="8"/>
    </row>
    <row r="16" spans="1:38">
      <c r="A16" s="208"/>
      <c r="B16" s="208"/>
      <c r="C16" s="208"/>
    </row>
    <row r="17" spans="1:35">
      <c r="A17" s="206" t="s">
        <v>2119</v>
      </c>
      <c r="B17" s="209"/>
      <c r="C17" s="209"/>
      <c r="D17" s="209"/>
      <c r="X17" s="209"/>
      <c r="Y17" s="209"/>
      <c r="Z17" s="209"/>
      <c r="AA17" s="209"/>
      <c r="AB17" s="209"/>
      <c r="AC17" s="209"/>
      <c r="AD17" s="209"/>
      <c r="AE17" s="209"/>
      <c r="AF17" s="209"/>
      <c r="AG17" s="209"/>
      <c r="AH17" s="209"/>
      <c r="AI17" s="209"/>
    </row>
    <row r="18" spans="1:35">
      <c r="A18" s="206" t="s">
        <v>2120</v>
      </c>
      <c r="B18" s="224"/>
      <c r="C18" s="224"/>
      <c r="D18" s="224"/>
      <c r="X18" s="224"/>
      <c r="Y18" s="224"/>
      <c r="Z18" s="224"/>
      <c r="AA18" s="224"/>
      <c r="AB18" s="224"/>
      <c r="AC18" s="224"/>
      <c r="AD18" s="224"/>
      <c r="AE18" s="224"/>
      <c r="AF18" s="224"/>
      <c r="AG18" s="224"/>
      <c r="AH18" s="224"/>
      <c r="AI18" s="224"/>
    </row>
    <row r="19" spans="1:35">
      <c r="A19" s="206" t="s">
        <v>2121</v>
      </c>
      <c r="B19" s="224"/>
      <c r="C19" s="224"/>
      <c r="D19" s="224"/>
      <c r="X19" s="224"/>
      <c r="Y19" s="224"/>
      <c r="Z19" s="224"/>
      <c r="AA19" s="224"/>
      <c r="AB19" s="224"/>
      <c r="AC19" s="224"/>
      <c r="AD19" s="224"/>
      <c r="AE19" s="224"/>
      <c r="AF19" s="224"/>
      <c r="AG19" s="224"/>
      <c r="AH19" s="224"/>
      <c r="AI19" s="224"/>
    </row>
    <row r="20" spans="1:35">
      <c r="A20" s="206" t="s">
        <v>2122</v>
      </c>
      <c r="B20" s="224"/>
      <c r="C20" s="224"/>
      <c r="D20" s="224"/>
      <c r="X20" s="224"/>
      <c r="Y20" s="224"/>
      <c r="Z20" s="224"/>
      <c r="AA20" s="224"/>
      <c r="AB20" s="224"/>
      <c r="AC20" s="224"/>
      <c r="AD20" s="224"/>
      <c r="AE20" s="224"/>
      <c r="AF20" s="224"/>
      <c r="AG20" s="224"/>
      <c r="AH20" s="224"/>
      <c r="AI20" s="224"/>
    </row>
    <row r="21" spans="1:35">
      <c r="A21" s="206" t="s">
        <v>2123</v>
      </c>
      <c r="B21" s="224"/>
      <c r="C21" s="224"/>
      <c r="D21" s="224"/>
      <c r="X21" s="224"/>
      <c r="Y21" s="224"/>
      <c r="Z21" s="224"/>
      <c r="AA21" s="224"/>
      <c r="AB21" s="224"/>
      <c r="AC21" s="224"/>
      <c r="AD21" s="224"/>
      <c r="AE21" s="224"/>
      <c r="AF21" s="224"/>
      <c r="AG21" s="224"/>
      <c r="AH21" s="224"/>
      <c r="AI21" s="224"/>
    </row>
    <row r="22" spans="1:35">
      <c r="A22" s="206" t="s">
        <v>2124</v>
      </c>
      <c r="B22" s="206"/>
      <c r="C22" s="206"/>
      <c r="D22" s="206"/>
      <c r="X22" s="206"/>
      <c r="Y22" s="206"/>
      <c r="Z22" s="206"/>
      <c r="AA22" s="206"/>
      <c r="AB22" s="206"/>
      <c r="AC22" s="206"/>
      <c r="AD22" s="206"/>
      <c r="AE22" s="206"/>
      <c r="AF22" s="206"/>
      <c r="AG22" s="206"/>
      <c r="AH22" s="206"/>
      <c r="AI22" s="206"/>
    </row>
    <row r="23" spans="1:35">
      <c r="A23" s="206" t="s">
        <v>2125</v>
      </c>
      <c r="B23" s="224"/>
      <c r="C23" s="224"/>
      <c r="D23" s="224"/>
      <c r="X23" s="224"/>
      <c r="Y23" s="224"/>
      <c r="Z23" s="224"/>
      <c r="AA23" s="224"/>
      <c r="AB23" s="224"/>
      <c r="AC23" s="224"/>
      <c r="AD23" s="224"/>
      <c r="AE23" s="224"/>
      <c r="AF23" s="224"/>
      <c r="AG23" s="224"/>
      <c r="AH23" s="224"/>
      <c r="AI23" s="224"/>
    </row>
    <row r="24" spans="1:35">
      <c r="A24" s="206" t="s">
        <v>2126</v>
      </c>
    </row>
    <row r="25" spans="1:35">
      <c r="A25" s="206"/>
    </row>
  </sheetData>
  <phoneticPr fontId="17" type="noConversion"/>
  <conditionalFormatting sqref="O5:O14 Q5:Q14">
    <cfRule type="cellIs" dxfId="141" priority="142" operator="equal">
      <formula>"-"</formula>
    </cfRule>
  </conditionalFormatting>
  <conditionalFormatting sqref="T5:T14">
    <cfRule type="cellIs" dxfId="140" priority="140" stopIfTrue="1" operator="equal">
      <formula>"-"</formula>
    </cfRule>
    <cfRule type="containsText" dxfId="139" priority="141" stopIfTrue="1" operator="containsText" text="leer">
      <formula>NOT(ISERROR(SEARCH("leer",T5)))</formula>
    </cfRule>
  </conditionalFormatting>
  <conditionalFormatting sqref="T5:T14">
    <cfRule type="cellIs" dxfId="138" priority="138" stopIfTrue="1" operator="equal">
      <formula>"-"</formula>
    </cfRule>
    <cfRule type="containsText" dxfId="137" priority="139" stopIfTrue="1" operator="containsText" text="leer">
      <formula>NOT(ISERROR(SEARCH("leer",T5)))</formula>
    </cfRule>
  </conditionalFormatting>
  <conditionalFormatting sqref="R5:R14">
    <cfRule type="cellIs" dxfId="136" priority="136" stopIfTrue="1" operator="equal">
      <formula>"-"</formula>
    </cfRule>
    <cfRule type="containsText" dxfId="135" priority="137" stopIfTrue="1" operator="containsText" text="leer">
      <formula>NOT(ISERROR(SEARCH("leer",R5)))</formula>
    </cfRule>
  </conditionalFormatting>
  <conditionalFormatting sqref="R5:R14">
    <cfRule type="cellIs" dxfId="134" priority="134" stopIfTrue="1" operator="equal">
      <formula>"-"</formula>
    </cfRule>
    <cfRule type="containsText" dxfId="133" priority="135" stopIfTrue="1" operator="containsText" text="leer">
      <formula>NOT(ISERROR(SEARCH("leer",R5)))</formula>
    </cfRule>
  </conditionalFormatting>
  <conditionalFormatting sqref="O5:O14">
    <cfRule type="cellIs" dxfId="132" priority="133" operator="equal">
      <formula>"-"</formula>
    </cfRule>
  </conditionalFormatting>
  <conditionalFormatting sqref="R5:R14">
    <cfRule type="cellIs" dxfId="131" priority="131" stopIfTrue="1" operator="equal">
      <formula>"-"</formula>
    </cfRule>
    <cfRule type="containsText" dxfId="130" priority="132" stopIfTrue="1" operator="containsText" text="leer">
      <formula>NOT(ISERROR(SEARCH("leer",R5)))</formula>
    </cfRule>
  </conditionalFormatting>
  <conditionalFormatting sqref="R5:R14">
    <cfRule type="cellIs" dxfId="129" priority="129" stopIfTrue="1" operator="equal">
      <formula>"-"</formula>
    </cfRule>
    <cfRule type="containsText" dxfId="128" priority="130" stopIfTrue="1" operator="containsText" text="leer">
      <formula>NOT(ISERROR(SEARCH("leer",R5)))</formula>
    </cfRule>
  </conditionalFormatting>
  <conditionalFormatting sqref="T5">
    <cfRule type="cellIs" dxfId="127" priority="128" operator="equal">
      <formula>"-"</formula>
    </cfRule>
  </conditionalFormatting>
  <conditionalFormatting sqref="T5">
    <cfRule type="cellIs" dxfId="126" priority="127" operator="equal">
      <formula>"-"</formula>
    </cfRule>
  </conditionalFormatting>
  <conditionalFormatting sqref="U5:V14">
    <cfRule type="cellIs" dxfId="125" priority="125" stopIfTrue="1" operator="equal">
      <formula>"-"</formula>
    </cfRule>
    <cfRule type="containsText" dxfId="124" priority="126" stopIfTrue="1" operator="containsText" text="leer">
      <formula>NOT(ISERROR(SEARCH("leer",U5)))</formula>
    </cfRule>
  </conditionalFormatting>
  <conditionalFormatting sqref="U5:V14">
    <cfRule type="cellIs" dxfId="123" priority="123" stopIfTrue="1" operator="equal">
      <formula>"-"</formula>
    </cfRule>
    <cfRule type="containsText" dxfId="122" priority="124" stopIfTrue="1" operator="containsText" text="leer">
      <formula>NOT(ISERROR(SEARCH("leer",U5)))</formula>
    </cfRule>
  </conditionalFormatting>
  <conditionalFormatting sqref="U5:V14">
    <cfRule type="cellIs" dxfId="121" priority="121" stopIfTrue="1" operator="equal">
      <formula>"-"</formula>
    </cfRule>
    <cfRule type="containsText" dxfId="120" priority="122" stopIfTrue="1" operator="containsText" text="leer">
      <formula>NOT(ISERROR(SEARCH("leer",U5)))</formula>
    </cfRule>
  </conditionalFormatting>
  <conditionalFormatting sqref="U5:V14">
    <cfRule type="cellIs" dxfId="119" priority="119" stopIfTrue="1" operator="equal">
      <formula>"-"</formula>
    </cfRule>
    <cfRule type="containsText" dxfId="118" priority="120" stopIfTrue="1" operator="containsText" text="leer">
      <formula>NOT(ISERROR(SEARCH("leer",U5)))</formula>
    </cfRule>
  </conditionalFormatting>
  <conditionalFormatting sqref="U5:V14">
    <cfRule type="cellIs" dxfId="117" priority="117" stopIfTrue="1" operator="equal">
      <formula>"-"</formula>
    </cfRule>
    <cfRule type="containsText" dxfId="116" priority="118" stopIfTrue="1" operator="containsText" text="leer">
      <formula>NOT(ISERROR(SEARCH("leer",U5)))</formula>
    </cfRule>
  </conditionalFormatting>
  <conditionalFormatting sqref="U5:V14">
    <cfRule type="cellIs" dxfId="115" priority="115" stopIfTrue="1" operator="equal">
      <formula>"-"</formula>
    </cfRule>
    <cfRule type="containsText" dxfId="114" priority="116" stopIfTrue="1" operator="containsText" text="leer">
      <formula>NOT(ISERROR(SEARCH("leer",U5)))</formula>
    </cfRule>
  </conditionalFormatting>
  <conditionalFormatting sqref="U5:V14">
    <cfRule type="cellIs" dxfId="113" priority="113" stopIfTrue="1" operator="equal">
      <formula>"-"</formula>
    </cfRule>
    <cfRule type="containsText" dxfId="112" priority="114" stopIfTrue="1" operator="containsText" text="leer">
      <formula>NOT(ISERROR(SEARCH("leer",U5)))</formula>
    </cfRule>
  </conditionalFormatting>
  <conditionalFormatting sqref="U5:V14">
    <cfRule type="cellIs" dxfId="111" priority="111" stopIfTrue="1" operator="equal">
      <formula>"-"</formula>
    </cfRule>
    <cfRule type="containsText" dxfId="110" priority="112" stopIfTrue="1" operator="containsText" text="leer">
      <formula>NOT(ISERROR(SEARCH("leer",U5)))</formula>
    </cfRule>
  </conditionalFormatting>
  <conditionalFormatting sqref="U5:V14">
    <cfRule type="cellIs" dxfId="109" priority="109" stopIfTrue="1" operator="equal">
      <formula>"-"</formula>
    </cfRule>
    <cfRule type="containsText" dxfId="108" priority="110" stopIfTrue="1" operator="containsText" text="leer">
      <formula>NOT(ISERROR(SEARCH("leer",U5)))</formula>
    </cfRule>
  </conditionalFormatting>
  <conditionalFormatting sqref="U5:V14">
    <cfRule type="cellIs" dxfId="107" priority="107" stopIfTrue="1" operator="equal">
      <formula>"-"</formula>
    </cfRule>
    <cfRule type="containsText" dxfId="106" priority="108" stopIfTrue="1" operator="containsText" text="leer">
      <formula>NOT(ISERROR(SEARCH("leer",U5)))</formula>
    </cfRule>
  </conditionalFormatting>
  <conditionalFormatting sqref="U5:V14">
    <cfRule type="cellIs" dxfId="105" priority="105" stopIfTrue="1" operator="equal">
      <formula>"-"</formula>
    </cfRule>
    <cfRule type="containsText" dxfId="104" priority="106" stopIfTrue="1" operator="containsText" text="leer">
      <formula>NOT(ISERROR(SEARCH("leer",U5)))</formula>
    </cfRule>
  </conditionalFormatting>
  <conditionalFormatting sqref="U5:V14">
    <cfRule type="cellIs" dxfId="103" priority="103" stopIfTrue="1" operator="equal">
      <formula>"-"</formula>
    </cfRule>
    <cfRule type="containsText" dxfId="102" priority="104" stopIfTrue="1" operator="containsText" text="leer">
      <formula>NOT(ISERROR(SEARCH("leer",U5)))</formula>
    </cfRule>
  </conditionalFormatting>
  <conditionalFormatting sqref="U5:V14">
    <cfRule type="cellIs" dxfId="101" priority="101" stopIfTrue="1" operator="equal">
      <formula>"-"</formula>
    </cfRule>
    <cfRule type="containsText" dxfId="100" priority="102" stopIfTrue="1" operator="containsText" text="leer">
      <formula>NOT(ISERROR(SEARCH("leer",U5)))</formula>
    </cfRule>
  </conditionalFormatting>
  <conditionalFormatting sqref="V5:V14">
    <cfRule type="cellIs" dxfId="99" priority="99" stopIfTrue="1" operator="equal">
      <formula>"-"</formula>
    </cfRule>
    <cfRule type="containsText" dxfId="98" priority="100" stopIfTrue="1" operator="containsText" text="leer">
      <formula>NOT(ISERROR(SEARCH("leer",V5)))</formula>
    </cfRule>
  </conditionalFormatting>
  <conditionalFormatting sqref="V5:V14">
    <cfRule type="cellIs" dxfId="97" priority="97" stopIfTrue="1" operator="equal">
      <formula>"-"</formula>
    </cfRule>
    <cfRule type="containsText" dxfId="96" priority="98" stopIfTrue="1" operator="containsText" text="leer">
      <formula>NOT(ISERROR(SEARCH("leer",V5)))</formula>
    </cfRule>
  </conditionalFormatting>
  <conditionalFormatting sqref="V5">
    <cfRule type="cellIs" dxfId="95" priority="96" operator="equal">
      <formula>"-"</formula>
    </cfRule>
  </conditionalFormatting>
  <conditionalFormatting sqref="V5">
    <cfRule type="cellIs" dxfId="94" priority="95" operator="equal">
      <formula>"-"</formula>
    </cfRule>
  </conditionalFormatting>
  <conditionalFormatting sqref="V5:V14">
    <cfRule type="cellIs" dxfId="93" priority="93" stopIfTrue="1" operator="equal">
      <formula>"-"</formula>
    </cfRule>
    <cfRule type="containsText" dxfId="92" priority="94" stopIfTrue="1" operator="containsText" text="leer">
      <formula>NOT(ISERROR(SEARCH("leer",V5)))</formula>
    </cfRule>
  </conditionalFormatting>
  <conditionalFormatting sqref="V5:V14">
    <cfRule type="cellIs" dxfId="91" priority="91" stopIfTrue="1" operator="equal">
      <formula>"-"</formula>
    </cfRule>
    <cfRule type="containsText" dxfId="90" priority="92" stopIfTrue="1" operator="containsText" text="leer">
      <formula>NOT(ISERROR(SEARCH("leer",V5)))</formula>
    </cfRule>
  </conditionalFormatting>
  <conditionalFormatting sqref="V5">
    <cfRule type="cellIs" dxfId="89" priority="90" operator="equal">
      <formula>"-"</formula>
    </cfRule>
  </conditionalFormatting>
  <conditionalFormatting sqref="V5">
    <cfRule type="cellIs" dxfId="88" priority="89" operator="equal">
      <formula>"-"</formula>
    </cfRule>
  </conditionalFormatting>
  <conditionalFormatting sqref="Y5:Y14">
    <cfRule type="cellIs" dxfId="87" priority="87" stopIfTrue="1" operator="equal">
      <formula>"-"</formula>
    </cfRule>
    <cfRule type="containsText" dxfId="86" priority="88" stopIfTrue="1" operator="containsText" text="leer">
      <formula>NOT(ISERROR(SEARCH("leer",Y5)))</formula>
    </cfRule>
  </conditionalFormatting>
  <conditionalFormatting sqref="Y5:Y14">
    <cfRule type="cellIs" dxfId="85" priority="86" stopIfTrue="1" operator="equal">
      <formula>"-"</formula>
    </cfRule>
  </conditionalFormatting>
  <conditionalFormatting sqref="Y5:Y14">
    <cfRule type="cellIs" dxfId="84" priority="84" stopIfTrue="1" operator="equal">
      <formula>"-"</formula>
    </cfRule>
    <cfRule type="containsText" dxfId="83" priority="85" stopIfTrue="1" operator="containsText" text="leer">
      <formula>NOT(ISERROR(SEARCH("leer",Y5)))</formula>
    </cfRule>
  </conditionalFormatting>
  <conditionalFormatting sqref="Y5:Y14">
    <cfRule type="cellIs" dxfId="82" priority="83" stopIfTrue="1" operator="equal">
      <formula>"-"</formula>
    </cfRule>
  </conditionalFormatting>
  <conditionalFormatting sqref="X5:X14">
    <cfRule type="cellIs" dxfId="81" priority="81" stopIfTrue="1" operator="equal">
      <formula>"-"</formula>
    </cfRule>
    <cfRule type="containsText" dxfId="80" priority="82" stopIfTrue="1" operator="containsText" text="leer">
      <formula>NOT(ISERROR(SEARCH("leer",X5)))</formula>
    </cfRule>
  </conditionalFormatting>
  <conditionalFormatting sqref="X5:X14">
    <cfRule type="cellIs" dxfId="79" priority="80" stopIfTrue="1" operator="equal">
      <formula>"-"</formula>
    </cfRule>
  </conditionalFormatting>
  <conditionalFormatting sqref="X5:X14">
    <cfRule type="cellIs" dxfId="78" priority="78" stopIfTrue="1" operator="equal">
      <formula>"-"</formula>
    </cfRule>
    <cfRule type="containsText" dxfId="77" priority="79" stopIfTrue="1" operator="containsText" text="leer">
      <formula>NOT(ISERROR(SEARCH("leer",X5)))</formula>
    </cfRule>
  </conditionalFormatting>
  <conditionalFormatting sqref="X5:X14">
    <cfRule type="cellIs" dxfId="76" priority="77" stopIfTrue="1" operator="equal">
      <formula>"-"</formula>
    </cfRule>
  </conditionalFormatting>
  <conditionalFormatting sqref="Y5">
    <cfRule type="cellIs" dxfId="75" priority="75" stopIfTrue="1" operator="equal">
      <formula>"-"</formula>
    </cfRule>
    <cfRule type="containsText" dxfId="74" priority="76" stopIfTrue="1" operator="containsText" text="leer">
      <formula>NOT(ISERROR(SEARCH("leer",Y5)))</formula>
    </cfRule>
  </conditionalFormatting>
  <conditionalFormatting sqref="Y5">
    <cfRule type="cellIs" dxfId="73" priority="73" stopIfTrue="1" operator="equal">
      <formula>"-"</formula>
    </cfRule>
    <cfRule type="containsText" dxfId="72" priority="74" stopIfTrue="1" operator="containsText" text="leer">
      <formula>NOT(ISERROR(SEARCH("leer",Y5)))</formula>
    </cfRule>
  </conditionalFormatting>
  <conditionalFormatting sqref="Y5">
    <cfRule type="cellIs" dxfId="71" priority="71" stopIfTrue="1" operator="equal">
      <formula>"-"</formula>
    </cfRule>
    <cfRule type="containsText" dxfId="70" priority="72" stopIfTrue="1" operator="containsText" text="leer">
      <formula>NOT(ISERROR(SEARCH("leer",Y5)))</formula>
    </cfRule>
  </conditionalFormatting>
  <conditionalFormatting sqref="Y5">
    <cfRule type="cellIs" dxfId="69" priority="69" stopIfTrue="1" operator="equal">
      <formula>"-"</formula>
    </cfRule>
    <cfRule type="containsText" dxfId="68" priority="70" stopIfTrue="1" operator="containsText" text="leer">
      <formula>NOT(ISERROR(SEARCH("leer",Y5)))</formula>
    </cfRule>
  </conditionalFormatting>
  <conditionalFormatting sqref="Y5">
    <cfRule type="cellIs" dxfId="67" priority="67" stopIfTrue="1" operator="equal">
      <formula>"-"</formula>
    </cfRule>
    <cfRule type="containsText" dxfId="66" priority="68" stopIfTrue="1" operator="containsText" text="leer">
      <formula>NOT(ISERROR(SEARCH("leer",Y5)))</formula>
    </cfRule>
  </conditionalFormatting>
  <conditionalFormatting sqref="Y5">
    <cfRule type="cellIs" dxfId="65" priority="65" stopIfTrue="1" operator="equal">
      <formula>"-"</formula>
    </cfRule>
    <cfRule type="containsText" dxfId="64" priority="66" stopIfTrue="1" operator="containsText" text="leer">
      <formula>NOT(ISERROR(SEARCH("leer",Y5)))</formula>
    </cfRule>
  </conditionalFormatting>
  <conditionalFormatting sqref="Y5">
    <cfRule type="cellIs" dxfId="63" priority="63" stopIfTrue="1" operator="equal">
      <formula>"-"</formula>
    </cfRule>
    <cfRule type="containsText" dxfId="62" priority="64" stopIfTrue="1" operator="containsText" text="leer">
      <formula>NOT(ISERROR(SEARCH("leer",Y5)))</formula>
    </cfRule>
  </conditionalFormatting>
  <conditionalFormatting sqref="Y5">
    <cfRule type="cellIs" dxfId="61" priority="61" stopIfTrue="1" operator="equal">
      <formula>"-"</formula>
    </cfRule>
    <cfRule type="containsText" dxfId="60" priority="62" stopIfTrue="1" operator="containsText" text="leer">
      <formula>NOT(ISERROR(SEARCH("leer",Y5)))</formula>
    </cfRule>
  </conditionalFormatting>
  <conditionalFormatting sqref="Y5">
    <cfRule type="cellIs" dxfId="59" priority="59" stopIfTrue="1" operator="equal">
      <formula>"-"</formula>
    </cfRule>
    <cfRule type="containsText" dxfId="58" priority="60" stopIfTrue="1" operator="containsText" text="leer">
      <formula>NOT(ISERROR(SEARCH("leer",Y5)))</formula>
    </cfRule>
  </conditionalFormatting>
  <conditionalFormatting sqref="Y5">
    <cfRule type="cellIs" dxfId="57" priority="57" stopIfTrue="1" operator="equal">
      <formula>"-"</formula>
    </cfRule>
    <cfRule type="containsText" dxfId="56" priority="58" stopIfTrue="1" operator="containsText" text="leer">
      <formula>NOT(ISERROR(SEARCH("leer",Y5)))</formula>
    </cfRule>
  </conditionalFormatting>
  <conditionalFormatting sqref="Y5">
    <cfRule type="cellIs" dxfId="55" priority="55" stopIfTrue="1" operator="equal">
      <formula>"-"</formula>
    </cfRule>
    <cfRule type="containsText" dxfId="54" priority="56" stopIfTrue="1" operator="containsText" text="leer">
      <formula>NOT(ISERROR(SEARCH("leer",Y5)))</formula>
    </cfRule>
  </conditionalFormatting>
  <conditionalFormatting sqref="Y5">
    <cfRule type="cellIs" dxfId="53" priority="53" stopIfTrue="1" operator="equal">
      <formula>"-"</formula>
    </cfRule>
    <cfRule type="containsText" dxfId="52" priority="54" stopIfTrue="1" operator="containsText" text="leer">
      <formula>NOT(ISERROR(SEARCH("leer",Y5)))</formula>
    </cfRule>
  </conditionalFormatting>
  <conditionalFormatting sqref="Y5">
    <cfRule type="cellIs" dxfId="51" priority="51" stopIfTrue="1" operator="equal">
      <formula>"-"</formula>
    </cfRule>
    <cfRule type="containsText" dxfId="50" priority="52" stopIfTrue="1" operator="containsText" text="leer">
      <formula>NOT(ISERROR(SEARCH("leer",Y5)))</formula>
    </cfRule>
  </conditionalFormatting>
  <conditionalFormatting sqref="Y5">
    <cfRule type="cellIs" dxfId="49" priority="49" stopIfTrue="1" operator="equal">
      <formula>"-"</formula>
    </cfRule>
    <cfRule type="containsText" dxfId="48" priority="50" stopIfTrue="1" operator="containsText" text="leer">
      <formula>NOT(ISERROR(SEARCH("leer",Y5)))</formula>
    </cfRule>
  </conditionalFormatting>
  <conditionalFormatting sqref="Y5">
    <cfRule type="cellIs" dxfId="47" priority="47" stopIfTrue="1" operator="equal">
      <formula>"-"</formula>
    </cfRule>
    <cfRule type="containsText" dxfId="46" priority="48" stopIfTrue="1" operator="containsText" text="leer">
      <formula>NOT(ISERROR(SEARCH("leer",Y5)))</formula>
    </cfRule>
  </conditionalFormatting>
  <conditionalFormatting sqref="Y5">
    <cfRule type="cellIs" dxfId="45" priority="46" operator="equal">
      <formula>"-"</formula>
    </cfRule>
  </conditionalFormatting>
  <conditionalFormatting sqref="Y5">
    <cfRule type="cellIs" dxfId="44" priority="45" operator="equal">
      <formula>"-"</formula>
    </cfRule>
  </conditionalFormatting>
  <conditionalFormatting sqref="Y5">
    <cfRule type="cellIs" dxfId="43" priority="43" stopIfTrue="1" operator="equal">
      <formula>"-"</formula>
    </cfRule>
    <cfRule type="containsText" dxfId="42" priority="44" stopIfTrue="1" operator="containsText" text="leer">
      <formula>NOT(ISERROR(SEARCH("leer",Y5)))</formula>
    </cfRule>
  </conditionalFormatting>
  <conditionalFormatting sqref="Y5">
    <cfRule type="cellIs" dxfId="41" priority="41" stopIfTrue="1" operator="equal">
      <formula>"-"</formula>
    </cfRule>
    <cfRule type="containsText" dxfId="40" priority="42" stopIfTrue="1" operator="containsText" text="leer">
      <formula>NOT(ISERROR(SEARCH("leer",Y5)))</formula>
    </cfRule>
  </conditionalFormatting>
  <conditionalFormatting sqref="Y5">
    <cfRule type="cellIs" dxfId="39" priority="40" operator="equal">
      <formula>"-"</formula>
    </cfRule>
  </conditionalFormatting>
  <conditionalFormatting sqref="Y5">
    <cfRule type="cellIs" dxfId="38" priority="39" operator="equal">
      <formula>"-"</formula>
    </cfRule>
  </conditionalFormatting>
  <conditionalFormatting sqref="Y5">
    <cfRule type="cellIs" dxfId="37" priority="37" stopIfTrue="1" operator="equal">
      <formula>"-"</formula>
    </cfRule>
    <cfRule type="containsText" dxfId="36" priority="38" stopIfTrue="1" operator="containsText" text="leer">
      <formula>NOT(ISERROR(SEARCH("leer",Y5)))</formula>
    </cfRule>
  </conditionalFormatting>
  <conditionalFormatting sqref="Y5">
    <cfRule type="cellIs" dxfId="35" priority="35" stopIfTrue="1" operator="equal">
      <formula>"-"</formula>
    </cfRule>
    <cfRule type="containsText" dxfId="34" priority="36" stopIfTrue="1" operator="containsText" text="leer">
      <formula>NOT(ISERROR(SEARCH("leer",Y5)))</formula>
    </cfRule>
  </conditionalFormatting>
  <conditionalFormatting sqref="Y5">
    <cfRule type="cellIs" dxfId="33" priority="33" stopIfTrue="1" operator="equal">
      <formula>"-"</formula>
    </cfRule>
    <cfRule type="containsText" dxfId="32" priority="34" stopIfTrue="1" operator="containsText" text="leer">
      <formula>NOT(ISERROR(SEARCH("leer",Y5)))</formula>
    </cfRule>
  </conditionalFormatting>
  <conditionalFormatting sqref="Y5">
    <cfRule type="cellIs" dxfId="31" priority="31" stopIfTrue="1" operator="equal">
      <formula>"-"</formula>
    </cfRule>
    <cfRule type="containsText" dxfId="30" priority="32" stopIfTrue="1" operator="containsText" text="leer">
      <formula>NOT(ISERROR(SEARCH("leer",Y5)))</formula>
    </cfRule>
  </conditionalFormatting>
  <conditionalFormatting sqref="Y5">
    <cfRule type="cellIs" dxfId="29" priority="29" stopIfTrue="1" operator="equal">
      <formula>"-"</formula>
    </cfRule>
    <cfRule type="containsText" dxfId="28" priority="30" stopIfTrue="1" operator="containsText" text="leer">
      <formula>NOT(ISERROR(SEARCH("leer",Y5)))</formula>
    </cfRule>
  </conditionalFormatting>
  <conditionalFormatting sqref="Y5">
    <cfRule type="cellIs" dxfId="27" priority="27" stopIfTrue="1" operator="equal">
      <formula>"-"</formula>
    </cfRule>
    <cfRule type="containsText" dxfId="26" priority="28" stopIfTrue="1" operator="containsText" text="leer">
      <formula>NOT(ISERROR(SEARCH("leer",Y5)))</formula>
    </cfRule>
  </conditionalFormatting>
  <conditionalFormatting sqref="Y5">
    <cfRule type="cellIs" dxfId="25" priority="25" stopIfTrue="1" operator="equal">
      <formula>"-"</formula>
    </cfRule>
    <cfRule type="containsText" dxfId="24" priority="26" stopIfTrue="1" operator="containsText" text="leer">
      <formula>NOT(ISERROR(SEARCH("leer",Y5)))</formula>
    </cfRule>
  </conditionalFormatting>
  <conditionalFormatting sqref="Y5">
    <cfRule type="cellIs" dxfId="23" priority="23" stopIfTrue="1" operator="equal">
      <formula>"-"</formula>
    </cfRule>
    <cfRule type="containsText" dxfId="22" priority="24" stopIfTrue="1" operator="containsText" text="leer">
      <formula>NOT(ISERROR(SEARCH("leer",Y5)))</formula>
    </cfRule>
  </conditionalFormatting>
  <conditionalFormatting sqref="Y5">
    <cfRule type="cellIs" dxfId="21" priority="21" stopIfTrue="1" operator="equal">
      <formula>"-"</formula>
    </cfRule>
    <cfRule type="containsText" dxfId="20" priority="22" stopIfTrue="1" operator="containsText" text="leer">
      <formula>NOT(ISERROR(SEARCH("leer",Y5)))</formula>
    </cfRule>
  </conditionalFormatting>
  <conditionalFormatting sqref="Y5">
    <cfRule type="cellIs" dxfId="19" priority="19" stopIfTrue="1" operator="equal">
      <formula>"-"</formula>
    </cfRule>
    <cfRule type="containsText" dxfId="18" priority="20" stopIfTrue="1" operator="containsText" text="leer">
      <formula>NOT(ISERROR(SEARCH("leer",Y5)))</formula>
    </cfRule>
  </conditionalFormatting>
  <conditionalFormatting sqref="Y5">
    <cfRule type="cellIs" dxfId="17" priority="17" stopIfTrue="1" operator="equal">
      <formula>"-"</formula>
    </cfRule>
    <cfRule type="containsText" dxfId="16" priority="18" stopIfTrue="1" operator="containsText" text="leer">
      <formula>NOT(ISERROR(SEARCH("leer",Y5)))</formula>
    </cfRule>
  </conditionalFormatting>
  <conditionalFormatting sqref="Y5">
    <cfRule type="cellIs" dxfId="15" priority="15" stopIfTrue="1" operator="equal">
      <formula>"-"</formula>
    </cfRule>
    <cfRule type="containsText" dxfId="14" priority="16" stopIfTrue="1" operator="containsText" text="leer">
      <formula>NOT(ISERROR(SEARCH("leer",Y5)))</formula>
    </cfRule>
  </conditionalFormatting>
  <conditionalFormatting sqref="Y5">
    <cfRule type="cellIs" dxfId="13" priority="13" stopIfTrue="1" operator="equal">
      <formula>"-"</formula>
    </cfRule>
    <cfRule type="containsText" dxfId="12" priority="14" stopIfTrue="1" operator="containsText" text="leer">
      <formula>NOT(ISERROR(SEARCH("leer",Y5)))</formula>
    </cfRule>
  </conditionalFormatting>
  <conditionalFormatting sqref="Y5">
    <cfRule type="cellIs" dxfId="11" priority="11" stopIfTrue="1" operator="equal">
      <formula>"-"</formula>
    </cfRule>
    <cfRule type="containsText" dxfId="10" priority="12" stopIfTrue="1" operator="containsText" text="leer">
      <formula>NOT(ISERROR(SEARCH("leer",Y5)))</formula>
    </cfRule>
  </conditionalFormatting>
  <conditionalFormatting sqref="Y5">
    <cfRule type="cellIs" dxfId="9" priority="9" stopIfTrue="1" operator="equal">
      <formula>"-"</formula>
    </cfRule>
    <cfRule type="containsText" dxfId="8" priority="10" stopIfTrue="1" operator="containsText" text="leer">
      <formula>NOT(ISERROR(SEARCH("leer",Y5)))</formula>
    </cfRule>
  </conditionalFormatting>
  <conditionalFormatting sqref="Y5">
    <cfRule type="cellIs" dxfId="7" priority="8" operator="equal">
      <formula>"-"</formula>
    </cfRule>
  </conditionalFormatting>
  <conditionalFormatting sqref="Y5">
    <cfRule type="cellIs" dxfId="6" priority="7" operator="equal">
      <formula>"-"</formula>
    </cfRule>
  </conditionalFormatting>
  <conditionalFormatting sqref="Y5">
    <cfRule type="cellIs" dxfId="5" priority="5" stopIfTrue="1" operator="equal">
      <formula>"-"</formula>
    </cfRule>
    <cfRule type="containsText" dxfId="4" priority="6" stopIfTrue="1" operator="containsText" text="leer">
      <formula>NOT(ISERROR(SEARCH("leer",Y5)))</formula>
    </cfRule>
  </conditionalFormatting>
  <conditionalFormatting sqref="Y5">
    <cfRule type="cellIs" dxfId="3" priority="3" stopIfTrue="1" operator="equal">
      <formula>"-"</formula>
    </cfRule>
    <cfRule type="containsText" dxfId="2" priority="4" stopIfTrue="1" operator="containsText" text="leer">
      <formula>NOT(ISERROR(SEARCH("leer",Y5)))</formula>
    </cfRule>
  </conditionalFormatting>
  <conditionalFormatting sqref="Y5">
    <cfRule type="cellIs" dxfId="1" priority="2" operator="equal">
      <formula>"-"</formula>
    </cfRule>
  </conditionalFormatting>
  <conditionalFormatting sqref="Y5">
    <cfRule type="cellIs" dxfId="0" priority="1" operator="equal">
      <formula>"-"</formula>
    </cfRule>
  </conditionalFormatting>
  <hyperlinks>
    <hyperlink ref="A1" location="Index!A1" display="zurück"/>
  </hyperlinks>
  <pageMargins left="0.79000000000000015" right="0.79000000000000015" top="0.98" bottom="0.98" header="0.51" footer="0.51"/>
  <pageSetup paperSize="9" scale="28"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Ruler="0" zoomScaleNormal="100" workbookViewId="0"/>
  </sheetViews>
  <sheetFormatPr baseColWidth="10" defaultColWidth="11.42578125" defaultRowHeight="12.75"/>
  <cols>
    <col min="1" max="1" width="80.140625" customWidth="1"/>
  </cols>
  <sheetData>
    <row r="1" spans="1:2" s="5" customFormat="1">
      <c r="A1" s="90" t="s">
        <v>98</v>
      </c>
    </row>
    <row r="2" spans="1:2" s="5" customFormat="1">
      <c r="A2" s="90"/>
    </row>
    <row r="3" spans="1:2" ht="15">
      <c r="A3" s="108" t="s">
        <v>99</v>
      </c>
      <c r="B3" t="s">
        <v>100</v>
      </c>
    </row>
    <row r="4" spans="1:2" ht="15">
      <c r="A4" s="108"/>
      <c r="B4" t="s">
        <v>101</v>
      </c>
    </row>
    <row r="5" spans="1:2" ht="25.5">
      <c r="A5" s="240" t="s">
        <v>102</v>
      </c>
    </row>
    <row r="6" spans="1:2">
      <c r="A6" s="240"/>
    </row>
    <row r="7" spans="1:2">
      <c r="A7" s="240" t="s">
        <v>103</v>
      </c>
    </row>
    <row r="8" spans="1:2">
      <c r="A8" s="240" t="s">
        <v>104</v>
      </c>
    </row>
    <row r="9" spans="1:2">
      <c r="A9" s="240" t="s">
        <v>105</v>
      </c>
    </row>
    <row r="10" spans="1:2">
      <c r="A10" s="240"/>
    </row>
    <row r="11" spans="1:2">
      <c r="A11" s="240" t="s">
        <v>106</v>
      </c>
    </row>
    <row r="12" spans="1:2">
      <c r="A12" s="105"/>
    </row>
    <row r="25" spans="1:1">
      <c r="A25" s="53"/>
    </row>
  </sheetData>
  <phoneticPr fontId="17" type="noConversion"/>
  <hyperlinks>
    <hyperlink ref="A1" location="Index!A1" display="zurück"/>
  </hyperlinks>
  <pageMargins left="0.78740157499999996" right="0.78740157499999996" top="0.984251969" bottom="0.984251969" header="0.5" footer="0.5"/>
  <customProperties>
    <customPr name="_pios_id" r:id="rId1"/>
  </customPropertie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Ruler="0" zoomScaleNormal="100" workbookViewId="0"/>
  </sheetViews>
  <sheetFormatPr baseColWidth="10" defaultColWidth="11.42578125" defaultRowHeight="12.75"/>
  <cols>
    <col min="1" max="1" width="80.140625" customWidth="1"/>
  </cols>
  <sheetData>
    <row r="1" spans="1:2" s="5" customFormat="1">
      <c r="A1" s="90" t="s">
        <v>107</v>
      </c>
    </row>
    <row r="2" spans="1:2" s="5" customFormat="1">
      <c r="A2" s="90"/>
    </row>
    <row r="3" spans="1:2" ht="15">
      <c r="A3" s="108" t="s">
        <v>108</v>
      </c>
    </row>
    <row r="4" spans="1:2" ht="15">
      <c r="A4" s="108"/>
    </row>
    <row r="5" spans="1:2" ht="38.25">
      <c r="A5" s="240" t="s">
        <v>109</v>
      </c>
      <c r="B5" s="5"/>
    </row>
    <row r="19" spans="1:1">
      <c r="A19" s="53"/>
    </row>
  </sheetData>
  <phoneticPr fontId="17" type="noConversion"/>
  <hyperlinks>
    <hyperlink ref="A1" location="Index!A1" display="zurück"/>
  </hyperlinks>
  <pageMargins left="0.78740157499999996" right="0.78740157499999996" top="0.984251969" bottom="0.984251969" header="0.5" footer="0.5"/>
  <customProperties>
    <customPr name="_pios_id" r:id="rId1"/>
  </customPropertie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V164"/>
  <sheetViews>
    <sheetView showRuler="0" zoomScaleNormal="100" workbookViewId="0"/>
  </sheetViews>
  <sheetFormatPr baseColWidth="10" defaultColWidth="10.7109375" defaultRowHeight="12.75"/>
  <cols>
    <col min="1" max="1" width="41" style="5" customWidth="1"/>
    <col min="2" max="2" width="19.85546875" style="5" bestFit="1" customWidth="1"/>
    <col min="3" max="3" width="8.85546875" style="8" bestFit="1" customWidth="1"/>
    <col min="4" max="4" width="11.140625" style="5" bestFit="1" customWidth="1"/>
    <col min="5" max="6" width="12.42578125" style="5" customWidth="1"/>
    <col min="7" max="8" width="11.42578125" style="5" customWidth="1"/>
    <col min="9" max="9" width="10.42578125" style="5" customWidth="1"/>
    <col min="10" max="12" width="10.7109375" style="8" customWidth="1"/>
    <col min="13" max="13" width="10.7109375" style="8"/>
    <col min="14" max="16384" width="10.7109375" style="5"/>
  </cols>
  <sheetData>
    <row r="1" spans="1:19">
      <c r="A1" s="90" t="s">
        <v>110</v>
      </c>
      <c r="C1" s="5"/>
      <c r="J1" s="5"/>
      <c r="K1" s="5"/>
      <c r="L1" s="5"/>
      <c r="M1" s="5"/>
    </row>
    <row r="2" spans="1:19">
      <c r="A2" s="90"/>
      <c r="C2" s="5"/>
      <c r="J2" s="5"/>
      <c r="K2" s="5"/>
      <c r="L2" s="5"/>
      <c r="M2" s="5"/>
    </row>
    <row r="3" spans="1:19" ht="13.5">
      <c r="A3" s="4" t="s">
        <v>111</v>
      </c>
      <c r="C3" s="5" t="s">
        <v>112</v>
      </c>
      <c r="D3" s="5" t="s">
        <v>113</v>
      </c>
      <c r="F3" s="4">
        <v>2005</v>
      </c>
      <c r="G3" s="4">
        <v>2006</v>
      </c>
      <c r="H3" s="4">
        <v>2007</v>
      </c>
      <c r="I3" s="4">
        <v>2008</v>
      </c>
      <c r="J3" s="4">
        <v>2009</v>
      </c>
      <c r="K3" s="4">
        <v>2010</v>
      </c>
      <c r="L3" s="4">
        <v>2011</v>
      </c>
      <c r="M3" s="22">
        <v>2012</v>
      </c>
      <c r="N3" s="4">
        <v>2013</v>
      </c>
      <c r="O3" s="22" t="s">
        <v>2132</v>
      </c>
      <c r="P3" s="4">
        <v>2014</v>
      </c>
      <c r="Q3" s="4">
        <v>2015</v>
      </c>
      <c r="R3" s="22" t="s">
        <v>2133</v>
      </c>
      <c r="S3" s="353">
        <v>2016</v>
      </c>
    </row>
    <row r="4" spans="1:19">
      <c r="A4" s="4"/>
      <c r="C4" s="115"/>
      <c r="D4" s="8"/>
      <c r="F4" s="4"/>
      <c r="G4" s="4"/>
      <c r="H4" s="4"/>
      <c r="I4" s="4"/>
      <c r="J4" s="4"/>
      <c r="K4" s="115"/>
      <c r="L4" s="115"/>
      <c r="N4" s="8"/>
      <c r="O4" s="8"/>
      <c r="P4" s="8"/>
      <c r="Q4" s="8"/>
      <c r="R4" s="8"/>
      <c r="S4" s="351"/>
    </row>
    <row r="5" spans="1:19">
      <c r="A5" s="4" t="s">
        <v>114</v>
      </c>
      <c r="D5" s="8"/>
      <c r="J5" s="5"/>
      <c r="N5" s="8"/>
      <c r="O5" s="8"/>
      <c r="P5" s="8"/>
      <c r="Q5" s="8"/>
      <c r="R5" s="8"/>
      <c r="S5" s="351"/>
    </row>
    <row r="6" spans="1:19" ht="14.25">
      <c r="A6" s="5" t="s">
        <v>115</v>
      </c>
      <c r="B6" s="5" t="s">
        <v>203</v>
      </c>
      <c r="D6" s="8" t="s">
        <v>116</v>
      </c>
      <c r="F6" s="194">
        <v>7499</v>
      </c>
      <c r="G6" s="194">
        <v>7895</v>
      </c>
      <c r="H6" s="194">
        <v>8712</v>
      </c>
      <c r="I6" s="194">
        <v>8980</v>
      </c>
      <c r="J6" s="162">
        <v>8558</v>
      </c>
      <c r="K6" s="162">
        <v>8736</v>
      </c>
      <c r="L6" s="162">
        <v>8599</v>
      </c>
      <c r="M6" s="19">
        <v>8576</v>
      </c>
      <c r="N6" s="19">
        <v>8470</v>
      </c>
      <c r="O6" s="19">
        <v>8575</v>
      </c>
      <c r="P6" s="67" t="s">
        <v>2134</v>
      </c>
      <c r="Q6" s="19">
        <v>8224</v>
      </c>
      <c r="R6" s="19">
        <v>8224</v>
      </c>
      <c r="S6" s="462">
        <v>8188</v>
      </c>
    </row>
    <row r="7" spans="1:19" ht="14.25">
      <c r="A7" s="15" t="s">
        <v>117</v>
      </c>
      <c r="B7" s="5" t="s">
        <v>203</v>
      </c>
      <c r="C7" s="8">
        <v>1</v>
      </c>
      <c r="D7" s="8" t="s">
        <v>118</v>
      </c>
      <c r="F7" s="194">
        <v>1089</v>
      </c>
      <c r="G7" s="194">
        <v>1391</v>
      </c>
      <c r="H7" s="194">
        <v>1741</v>
      </c>
      <c r="I7" s="194">
        <v>1608</v>
      </c>
      <c r="J7" s="162">
        <v>1391</v>
      </c>
      <c r="K7" s="162">
        <v>1218</v>
      </c>
      <c r="L7" s="162">
        <v>1095</v>
      </c>
      <c r="M7" s="19">
        <v>1025</v>
      </c>
      <c r="N7" s="67" t="s">
        <v>2135</v>
      </c>
      <c r="O7" s="67" t="s">
        <v>2135</v>
      </c>
      <c r="P7" s="19">
        <v>1233</v>
      </c>
      <c r="Q7" s="19">
        <v>1149</v>
      </c>
      <c r="R7" s="19">
        <v>1149</v>
      </c>
      <c r="S7" s="462">
        <v>1124</v>
      </c>
    </row>
    <row r="8" spans="1:19">
      <c r="A8" s="15"/>
      <c r="B8" s="27" t="s">
        <v>2212</v>
      </c>
      <c r="D8" s="8" t="s">
        <v>119</v>
      </c>
      <c r="F8" s="5">
        <v>14.1</v>
      </c>
      <c r="G8" s="5">
        <v>17.600000000000001</v>
      </c>
      <c r="H8" s="16">
        <v>20</v>
      </c>
      <c r="I8" s="5">
        <v>17.899999999999999</v>
      </c>
      <c r="J8" s="67">
        <v>16.3</v>
      </c>
      <c r="K8" s="67">
        <v>13.9</v>
      </c>
      <c r="L8" s="67">
        <v>12.7</v>
      </c>
      <c r="M8" s="37">
        <f>M7/M6*100</f>
        <v>11.95195895522388</v>
      </c>
      <c r="N8" s="37">
        <v>13.4</v>
      </c>
      <c r="O8" s="37">
        <v>13.2</v>
      </c>
      <c r="P8" s="37">
        <v>14.7</v>
      </c>
      <c r="Q8" s="37">
        <v>14</v>
      </c>
      <c r="R8" s="37">
        <v>14</v>
      </c>
      <c r="S8" s="351">
        <v>13.9</v>
      </c>
    </row>
    <row r="9" spans="1:19">
      <c r="A9" s="15" t="s">
        <v>120</v>
      </c>
      <c r="B9" s="5" t="s">
        <v>203</v>
      </c>
      <c r="C9" s="8">
        <v>2</v>
      </c>
      <c r="D9" s="8" t="s">
        <v>121</v>
      </c>
      <c r="F9" s="194">
        <v>2395</v>
      </c>
      <c r="G9" s="194">
        <v>2028</v>
      </c>
      <c r="H9" s="194">
        <v>1893</v>
      </c>
      <c r="I9" s="194">
        <v>1835</v>
      </c>
      <c r="J9" s="162">
        <v>1641</v>
      </c>
      <c r="K9" s="162">
        <v>1469</v>
      </c>
      <c r="L9" s="162">
        <v>1378</v>
      </c>
      <c r="M9" s="19">
        <v>1360</v>
      </c>
      <c r="N9" s="19">
        <v>1237</v>
      </c>
      <c r="O9" s="19">
        <v>1237</v>
      </c>
      <c r="P9" s="19">
        <v>1213</v>
      </c>
      <c r="Q9" s="19">
        <v>1225</v>
      </c>
      <c r="R9" s="19">
        <v>1225</v>
      </c>
      <c r="S9" s="462">
        <v>1161</v>
      </c>
    </row>
    <row r="10" spans="1:19">
      <c r="B10" s="27" t="s">
        <v>2212</v>
      </c>
      <c r="D10" s="8" t="s">
        <v>122</v>
      </c>
      <c r="F10" s="5">
        <v>31.9</v>
      </c>
      <c r="G10" s="5">
        <v>25.7</v>
      </c>
      <c r="H10" s="16">
        <v>21.728650137741045</v>
      </c>
      <c r="I10" s="5">
        <v>20.399999999999999</v>
      </c>
      <c r="J10" s="67">
        <v>19.2</v>
      </c>
      <c r="K10" s="67">
        <v>16.8</v>
      </c>
      <c r="L10" s="87">
        <v>16</v>
      </c>
      <c r="M10" s="37">
        <f>M9/M6*100</f>
        <v>15.858208955223882</v>
      </c>
      <c r="N10" s="37">
        <f>N9/N6*100</f>
        <v>14.604486422668241</v>
      </c>
      <c r="O10" s="37">
        <f>O9/O6*100</f>
        <v>14.425655976676385</v>
      </c>
      <c r="P10" s="37">
        <f>P9/8371*100</f>
        <v>14.490502926770995</v>
      </c>
      <c r="Q10" s="37">
        <v>14.9</v>
      </c>
      <c r="R10" s="37">
        <v>14.9</v>
      </c>
      <c r="S10" s="351">
        <v>14.2</v>
      </c>
    </row>
    <row r="11" spans="1:19">
      <c r="A11" s="5" t="s">
        <v>123</v>
      </c>
      <c r="B11" s="5" t="s">
        <v>203</v>
      </c>
      <c r="D11" s="8" t="s">
        <v>124</v>
      </c>
      <c r="F11" s="194">
        <v>6694</v>
      </c>
      <c r="G11" s="162">
        <v>7072</v>
      </c>
      <c r="H11" s="162">
        <v>7846</v>
      </c>
      <c r="I11" s="162">
        <v>8168</v>
      </c>
      <c r="J11" s="162">
        <v>7837</v>
      </c>
      <c r="K11" s="162">
        <v>7806</v>
      </c>
      <c r="L11" s="162">
        <v>7691</v>
      </c>
      <c r="M11" s="19">
        <v>7717</v>
      </c>
      <c r="N11" s="19">
        <v>7229</v>
      </c>
      <c r="O11" s="19">
        <v>7664</v>
      </c>
      <c r="P11" s="19">
        <v>7654</v>
      </c>
      <c r="Q11" s="8">
        <v>7348</v>
      </c>
      <c r="R11" s="8">
        <v>7401</v>
      </c>
      <c r="S11" s="462">
        <v>7484</v>
      </c>
    </row>
    <row r="12" spans="1:19">
      <c r="A12" s="15" t="s">
        <v>125</v>
      </c>
      <c r="B12" s="5" t="s">
        <v>203</v>
      </c>
      <c r="D12" s="8" t="s">
        <v>126</v>
      </c>
      <c r="F12" s="194">
        <v>3704</v>
      </c>
      <c r="G12" s="162">
        <v>3711</v>
      </c>
      <c r="H12" s="162">
        <v>3851</v>
      </c>
      <c r="I12" s="162">
        <v>3873</v>
      </c>
      <c r="J12" s="162">
        <v>4032</v>
      </c>
      <c r="K12" s="162">
        <v>4076</v>
      </c>
      <c r="L12" s="162">
        <v>4026</v>
      </c>
      <c r="M12" s="19">
        <v>4161</v>
      </c>
      <c r="N12" s="19">
        <v>3701</v>
      </c>
      <c r="O12" s="19">
        <v>4131</v>
      </c>
      <c r="P12" s="19">
        <v>4108</v>
      </c>
      <c r="Q12" s="8">
        <v>4022</v>
      </c>
      <c r="R12" s="8">
        <v>4074</v>
      </c>
      <c r="S12" s="462">
        <v>4034</v>
      </c>
    </row>
    <row r="13" spans="1:19">
      <c r="A13" s="5" t="s">
        <v>127</v>
      </c>
      <c r="B13" s="5" t="s">
        <v>203</v>
      </c>
      <c r="D13" s="8" t="s">
        <v>128</v>
      </c>
      <c r="F13" s="194">
        <v>805</v>
      </c>
      <c r="G13" s="194">
        <v>823</v>
      </c>
      <c r="H13" s="194">
        <v>866</v>
      </c>
      <c r="I13" s="194">
        <v>812</v>
      </c>
      <c r="J13" s="162">
        <v>721</v>
      </c>
      <c r="K13" s="162">
        <v>930</v>
      </c>
      <c r="L13" s="162">
        <v>908</v>
      </c>
      <c r="M13" s="19">
        <v>860</v>
      </c>
      <c r="N13" s="19">
        <v>1241</v>
      </c>
      <c r="O13" s="19">
        <v>911</v>
      </c>
      <c r="P13" s="19">
        <v>803</v>
      </c>
      <c r="Q13" s="8">
        <v>876</v>
      </c>
      <c r="R13" s="8">
        <v>823</v>
      </c>
      <c r="S13" s="351">
        <v>704</v>
      </c>
    </row>
    <row r="14" spans="1:19">
      <c r="A14" s="15" t="s">
        <v>129</v>
      </c>
      <c r="B14" s="5" t="s">
        <v>194</v>
      </c>
      <c r="D14" s="8" t="s">
        <v>130</v>
      </c>
      <c r="F14" s="5">
        <v>10.7</v>
      </c>
      <c r="G14" s="5">
        <v>10.4</v>
      </c>
      <c r="H14" s="5">
        <v>9.9</v>
      </c>
      <c r="I14" s="5">
        <v>9</v>
      </c>
      <c r="J14" s="67">
        <v>8.3000000000000007</v>
      </c>
      <c r="K14" s="67">
        <v>10.7</v>
      </c>
      <c r="L14" s="67">
        <v>10.6</v>
      </c>
      <c r="M14" s="37">
        <f>M13/M6*100</f>
        <v>10.027985074626866</v>
      </c>
      <c r="N14" s="37">
        <v>14.651711924439201</v>
      </c>
      <c r="O14" s="37">
        <f>O13/O6*100</f>
        <v>10.623906705539358</v>
      </c>
      <c r="P14" s="278">
        <v>9.6</v>
      </c>
      <c r="Q14" s="8">
        <v>10.7</v>
      </c>
      <c r="R14" s="25">
        <v>10</v>
      </c>
      <c r="S14" s="351">
        <v>8.6</v>
      </c>
    </row>
    <row r="15" spans="1:19" ht="14.25">
      <c r="A15" s="15" t="s">
        <v>131</v>
      </c>
      <c r="B15" s="5" t="s">
        <v>203</v>
      </c>
      <c r="C15" s="8">
        <v>1</v>
      </c>
      <c r="D15" s="8" t="s">
        <v>132</v>
      </c>
      <c r="F15" s="5">
        <v>38</v>
      </c>
      <c r="G15" s="5">
        <v>54.2</v>
      </c>
      <c r="H15" s="5">
        <v>60.6</v>
      </c>
      <c r="I15" s="5">
        <v>32.700000000000003</v>
      </c>
      <c r="J15" s="5">
        <v>35</v>
      </c>
      <c r="K15" s="67">
        <v>24.4</v>
      </c>
      <c r="L15" s="67">
        <v>52</v>
      </c>
      <c r="M15" s="19">
        <v>35</v>
      </c>
      <c r="N15" s="67" t="s">
        <v>2136</v>
      </c>
      <c r="O15" s="67" t="s">
        <v>2136</v>
      </c>
      <c r="P15" s="19">
        <v>72</v>
      </c>
      <c r="Q15" s="8">
        <v>57</v>
      </c>
      <c r="R15" s="8">
        <v>57</v>
      </c>
      <c r="S15" s="351">
        <v>64</v>
      </c>
    </row>
    <row r="16" spans="1:19">
      <c r="B16" s="27" t="s">
        <v>2213</v>
      </c>
      <c r="D16" s="8" t="s">
        <v>133</v>
      </c>
      <c r="F16" s="5">
        <v>4.7</v>
      </c>
      <c r="G16" s="16">
        <v>6.6</v>
      </c>
      <c r="H16" s="16">
        <v>7</v>
      </c>
      <c r="I16" s="16">
        <v>4</v>
      </c>
      <c r="J16" s="67">
        <v>4.9000000000000004</v>
      </c>
      <c r="K16" s="67">
        <v>2.6</v>
      </c>
      <c r="L16" s="67">
        <v>5.7</v>
      </c>
      <c r="M16" s="37">
        <f>M15/M13*100</f>
        <v>4.0697674418604652</v>
      </c>
      <c r="N16" s="37">
        <v>4.8</v>
      </c>
      <c r="O16" s="37">
        <v>6.6</v>
      </c>
      <c r="P16" s="37">
        <v>9</v>
      </c>
      <c r="Q16" s="8">
        <v>6.5</v>
      </c>
      <c r="R16" s="8">
        <v>6.9</v>
      </c>
      <c r="S16" s="351">
        <v>8.1999999999999993</v>
      </c>
    </row>
    <row r="17" spans="1:21">
      <c r="A17" s="5" t="s">
        <v>134</v>
      </c>
      <c r="B17" s="5" t="s">
        <v>203</v>
      </c>
      <c r="D17" s="8" t="s">
        <v>135</v>
      </c>
      <c r="F17" s="194">
        <v>811</v>
      </c>
      <c r="G17" s="194">
        <v>837</v>
      </c>
      <c r="H17" s="194">
        <v>909</v>
      </c>
      <c r="I17" s="194">
        <v>825</v>
      </c>
      <c r="J17" s="162">
        <v>728</v>
      </c>
      <c r="K17" s="162">
        <v>910</v>
      </c>
      <c r="L17" s="162">
        <v>904</v>
      </c>
      <c r="M17" s="19">
        <v>772</v>
      </c>
      <c r="N17" s="19">
        <v>1751</v>
      </c>
      <c r="O17" s="19">
        <v>626</v>
      </c>
      <c r="P17" s="19">
        <v>638</v>
      </c>
      <c r="Q17" s="8">
        <v>631</v>
      </c>
      <c r="R17" s="8">
        <v>645</v>
      </c>
      <c r="S17" s="351">
        <v>558</v>
      </c>
    </row>
    <row r="18" spans="1:21">
      <c r="A18" s="5" t="s">
        <v>136</v>
      </c>
      <c r="B18" s="5" t="s">
        <v>203</v>
      </c>
      <c r="D18" s="8" t="s">
        <v>137</v>
      </c>
      <c r="F18" s="194">
        <v>3603</v>
      </c>
      <c r="G18" s="194">
        <v>3247</v>
      </c>
      <c r="H18" s="194">
        <v>-3312</v>
      </c>
      <c r="I18" s="194">
        <v>8281</v>
      </c>
      <c r="J18" s="162">
        <v>-357</v>
      </c>
      <c r="K18" s="162">
        <v>-2271</v>
      </c>
      <c r="L18" s="162">
        <v>19703</v>
      </c>
      <c r="M18" s="19">
        <v>13424</v>
      </c>
      <c r="N18" s="19">
        <v>-367</v>
      </c>
      <c r="O18" s="19">
        <v>-367</v>
      </c>
      <c r="P18" s="19">
        <v>-1925</v>
      </c>
      <c r="Q18" s="8">
        <v>-2990</v>
      </c>
      <c r="R18" s="8">
        <v>-2990</v>
      </c>
      <c r="S18" s="351">
        <v>-354</v>
      </c>
    </row>
    <row r="19" spans="1:21" ht="14.25">
      <c r="A19" s="5" t="s">
        <v>138</v>
      </c>
      <c r="B19" s="5" t="s">
        <v>203</v>
      </c>
      <c r="C19" s="8">
        <v>3</v>
      </c>
      <c r="D19" s="8" t="s">
        <v>139</v>
      </c>
      <c r="F19" s="194">
        <v>532</v>
      </c>
      <c r="G19" s="194">
        <v>532</v>
      </c>
      <c r="H19" s="194">
        <v>559</v>
      </c>
      <c r="I19" s="194">
        <v>416</v>
      </c>
      <c r="J19" s="162">
        <v>272</v>
      </c>
      <c r="K19" s="162">
        <v>452</v>
      </c>
      <c r="L19" s="162">
        <v>390</v>
      </c>
      <c r="M19" s="19">
        <v>269</v>
      </c>
      <c r="N19" s="67" t="s">
        <v>2137</v>
      </c>
      <c r="O19" s="67" t="s">
        <v>2137</v>
      </c>
      <c r="P19" s="8">
        <v>207</v>
      </c>
      <c r="Q19" s="8">
        <v>169</v>
      </c>
      <c r="R19" s="8">
        <v>169</v>
      </c>
      <c r="S19" s="351">
        <v>121</v>
      </c>
    </row>
    <row r="20" spans="1:21">
      <c r="D20" s="8"/>
      <c r="J20" s="67"/>
      <c r="N20" s="8"/>
      <c r="O20" s="8"/>
      <c r="P20" s="8"/>
      <c r="Q20" s="8"/>
      <c r="R20" s="8"/>
      <c r="S20" s="351"/>
    </row>
    <row r="21" spans="1:21">
      <c r="A21" s="4" t="s">
        <v>140</v>
      </c>
      <c r="D21" s="67"/>
      <c r="J21" s="67"/>
      <c r="M21" s="67"/>
      <c r="N21" s="67"/>
      <c r="O21" s="67"/>
      <c r="P21" s="67"/>
      <c r="Q21" s="67"/>
      <c r="R21" s="67"/>
      <c r="S21" s="351"/>
    </row>
    <row r="22" spans="1:21">
      <c r="D22" s="67"/>
      <c r="J22" s="67"/>
      <c r="M22" s="67"/>
      <c r="N22" s="67"/>
      <c r="O22" s="67"/>
      <c r="P22" s="67"/>
      <c r="Q22" s="67"/>
      <c r="R22" s="67"/>
      <c r="S22" s="351"/>
    </row>
    <row r="23" spans="1:21">
      <c r="A23" s="88" t="s">
        <v>141</v>
      </c>
      <c r="D23" s="67"/>
      <c r="J23" s="67"/>
      <c r="M23" s="67"/>
      <c r="N23" s="67"/>
      <c r="O23" s="67"/>
      <c r="P23" s="67"/>
      <c r="Q23" s="67"/>
      <c r="R23" s="67"/>
      <c r="S23" s="351"/>
    </row>
    <row r="24" spans="1:21">
      <c r="A24" s="88" t="s">
        <v>142</v>
      </c>
      <c r="D24" s="67"/>
      <c r="I24" s="8"/>
      <c r="J24" s="67"/>
      <c r="M24" s="67"/>
      <c r="N24" s="67"/>
      <c r="O24" s="67"/>
      <c r="P24" s="67"/>
      <c r="Q24" s="67"/>
      <c r="R24" s="67"/>
      <c r="S24" s="351"/>
    </row>
    <row r="25" spans="1:21">
      <c r="A25" s="5" t="s">
        <v>143</v>
      </c>
      <c r="B25" s="5" t="s">
        <v>203</v>
      </c>
      <c r="D25" s="8" t="s">
        <v>144</v>
      </c>
      <c r="F25" s="196">
        <v>3178</v>
      </c>
      <c r="G25" s="196">
        <v>3028</v>
      </c>
      <c r="H25" s="196">
        <v>3008</v>
      </c>
      <c r="I25" s="196">
        <v>2916</v>
      </c>
      <c r="J25" s="162">
        <v>2808</v>
      </c>
      <c r="K25" s="162">
        <v>2619</v>
      </c>
      <c r="L25" s="162">
        <v>3141</v>
      </c>
      <c r="M25" s="202">
        <v>3102</v>
      </c>
      <c r="N25" s="19">
        <v>2959</v>
      </c>
      <c r="O25" s="19">
        <v>2959</v>
      </c>
      <c r="P25" s="196">
        <v>2887</v>
      </c>
      <c r="Q25" s="196">
        <v>2820</v>
      </c>
      <c r="R25" s="196">
        <v>2820</v>
      </c>
      <c r="S25" s="462">
        <v>2906</v>
      </c>
    </row>
    <row r="26" spans="1:21">
      <c r="A26" s="15" t="s">
        <v>145</v>
      </c>
      <c r="B26" s="5" t="s">
        <v>195</v>
      </c>
      <c r="C26" s="8" t="s">
        <v>146</v>
      </c>
      <c r="D26" s="8" t="s">
        <v>147</v>
      </c>
      <c r="F26" s="8">
        <v>68.3</v>
      </c>
      <c r="G26" s="8">
        <v>59.5</v>
      </c>
      <c r="H26" s="8">
        <v>56.800000000000004</v>
      </c>
      <c r="I26" s="8">
        <v>58.1</v>
      </c>
      <c r="J26" s="67">
        <v>53.5</v>
      </c>
      <c r="K26" s="67">
        <v>39.1</v>
      </c>
      <c r="L26" s="87">
        <v>34</v>
      </c>
      <c r="M26" s="185">
        <v>34.4</v>
      </c>
      <c r="N26" s="37">
        <v>33</v>
      </c>
      <c r="O26" s="37">
        <v>33</v>
      </c>
      <c r="P26" s="8">
        <v>33.4</v>
      </c>
      <c r="Q26" s="8">
        <v>34.799999999999997</v>
      </c>
      <c r="R26" s="8">
        <v>34.799999999999997</v>
      </c>
      <c r="S26" s="392">
        <v>40</v>
      </c>
    </row>
    <row r="27" spans="1:21">
      <c r="A27" s="5" t="s">
        <v>148</v>
      </c>
      <c r="B27" s="5" t="s">
        <v>203</v>
      </c>
      <c r="D27" s="8" t="s">
        <v>149</v>
      </c>
      <c r="F27" s="8">
        <v>218</v>
      </c>
      <c r="G27" s="8">
        <v>383</v>
      </c>
      <c r="H27" s="8">
        <v>236</v>
      </c>
      <c r="I27" s="8">
        <v>249</v>
      </c>
      <c r="J27" s="67">
        <v>198</v>
      </c>
      <c r="K27" s="67">
        <v>199</v>
      </c>
      <c r="L27" s="67">
        <v>251</v>
      </c>
      <c r="M27" s="185">
        <v>346</v>
      </c>
      <c r="N27" s="19">
        <v>491</v>
      </c>
      <c r="O27" s="19">
        <v>324</v>
      </c>
      <c r="P27" s="8">
        <v>334</v>
      </c>
      <c r="Q27" s="8">
        <v>383</v>
      </c>
      <c r="R27" s="8">
        <v>358</v>
      </c>
      <c r="S27" s="351">
        <v>317</v>
      </c>
    </row>
    <row r="28" spans="1:21">
      <c r="D28" s="67"/>
      <c r="I28" s="8"/>
      <c r="M28" s="67"/>
      <c r="N28" s="195"/>
      <c r="O28" s="195"/>
      <c r="P28" s="67"/>
      <c r="Q28" s="67"/>
      <c r="R28" s="67"/>
      <c r="S28" s="351"/>
    </row>
    <row r="29" spans="1:21">
      <c r="A29" s="88" t="s">
        <v>150</v>
      </c>
      <c r="B29" s="4"/>
      <c r="C29" s="67"/>
      <c r="D29" s="67"/>
      <c r="I29" s="8"/>
      <c r="J29" s="67"/>
      <c r="K29" s="67"/>
      <c r="L29" s="67"/>
      <c r="M29" s="67"/>
      <c r="N29" s="195"/>
      <c r="O29" s="195"/>
      <c r="P29" s="67"/>
      <c r="Q29" s="67"/>
      <c r="R29" s="67"/>
      <c r="S29" s="351"/>
    </row>
    <row r="30" spans="1:21">
      <c r="A30" s="5" t="s">
        <v>151</v>
      </c>
      <c r="B30" s="5" t="s">
        <v>203</v>
      </c>
      <c r="C30" s="67">
        <v>5</v>
      </c>
      <c r="D30" s="8" t="s">
        <v>152</v>
      </c>
      <c r="F30" s="8" t="s">
        <v>2138</v>
      </c>
      <c r="G30" s="8" t="s">
        <v>2138</v>
      </c>
      <c r="H30" s="5">
        <v>692</v>
      </c>
      <c r="I30" s="8">
        <v>708</v>
      </c>
      <c r="J30" s="67">
        <v>696</v>
      </c>
      <c r="K30" s="67">
        <v>665</v>
      </c>
      <c r="L30" s="67">
        <v>549</v>
      </c>
      <c r="M30" s="185">
        <v>549</v>
      </c>
      <c r="N30" s="19">
        <v>616</v>
      </c>
      <c r="O30" s="19">
        <v>616</v>
      </c>
      <c r="P30" s="8">
        <v>659</v>
      </c>
      <c r="Q30" s="8">
        <v>609</v>
      </c>
      <c r="R30" s="8">
        <v>609</v>
      </c>
      <c r="S30" s="354">
        <v>558</v>
      </c>
      <c r="T30" s="4"/>
      <c r="U30" s="4"/>
    </row>
    <row r="31" spans="1:21">
      <c r="A31" s="5" t="s">
        <v>153</v>
      </c>
      <c r="B31" s="5" t="s">
        <v>203</v>
      </c>
      <c r="C31" s="67">
        <v>5</v>
      </c>
      <c r="D31" s="8" t="s">
        <v>154</v>
      </c>
      <c r="F31" s="8" t="s">
        <v>2138</v>
      </c>
      <c r="G31" s="8" t="s">
        <v>2138</v>
      </c>
      <c r="H31" s="5">
        <v>-1</v>
      </c>
      <c r="I31" s="8">
        <v>9</v>
      </c>
      <c r="J31" s="67">
        <v>-25</v>
      </c>
      <c r="K31" s="67">
        <v>7</v>
      </c>
      <c r="L31" s="67">
        <v>11</v>
      </c>
      <c r="M31" s="185">
        <v>3</v>
      </c>
      <c r="N31" s="19">
        <v>15</v>
      </c>
      <c r="O31" s="19">
        <v>5</v>
      </c>
      <c r="P31" s="8">
        <v>12</v>
      </c>
      <c r="Q31" s="8">
        <v>16</v>
      </c>
      <c r="R31" s="8">
        <v>15</v>
      </c>
      <c r="S31" s="378">
        <v>20</v>
      </c>
      <c r="T31" s="49"/>
      <c r="U31" s="49"/>
    </row>
    <row r="32" spans="1:21">
      <c r="D32" s="67"/>
      <c r="I32" s="8"/>
      <c r="M32" s="67"/>
      <c r="N32" s="195"/>
      <c r="O32" s="195"/>
      <c r="P32" s="67"/>
      <c r="Q32" s="67"/>
      <c r="R32" s="67"/>
      <c r="S32" s="351"/>
    </row>
    <row r="33" spans="1:27">
      <c r="A33" s="88" t="s">
        <v>155</v>
      </c>
      <c r="C33" s="67"/>
      <c r="D33" s="67"/>
      <c r="I33" s="8"/>
      <c r="J33" s="67"/>
      <c r="K33" s="67"/>
      <c r="L33" s="67"/>
      <c r="M33" s="67"/>
      <c r="N33" s="195"/>
      <c r="O33" s="195"/>
      <c r="P33" s="67"/>
      <c r="Q33" s="67"/>
      <c r="R33" s="67"/>
      <c r="S33" s="351"/>
    </row>
    <row r="34" spans="1:27">
      <c r="A34" s="5" t="s">
        <v>156</v>
      </c>
      <c r="B34" s="5" t="s">
        <v>203</v>
      </c>
      <c r="C34" s="67"/>
      <c r="D34" s="8" t="s">
        <v>157</v>
      </c>
      <c r="F34" s="194">
        <v>1875</v>
      </c>
      <c r="G34" s="194">
        <v>1651</v>
      </c>
      <c r="H34" s="194">
        <v>1736</v>
      </c>
      <c r="I34" s="408">
        <v>1337</v>
      </c>
      <c r="J34" s="162">
        <v>1359</v>
      </c>
      <c r="K34" s="162">
        <v>1769</v>
      </c>
      <c r="L34" s="162">
        <v>1706</v>
      </c>
      <c r="M34" s="202">
        <v>1509</v>
      </c>
      <c r="N34" s="19">
        <v>1592</v>
      </c>
      <c r="O34" s="19">
        <v>1697</v>
      </c>
      <c r="P34" s="19">
        <v>1663</v>
      </c>
      <c r="Q34" s="196">
        <v>1601</v>
      </c>
      <c r="R34" s="196">
        <v>1601</v>
      </c>
      <c r="S34" s="462">
        <v>1196</v>
      </c>
    </row>
    <row r="35" spans="1:27">
      <c r="A35" s="155" t="s">
        <v>158</v>
      </c>
      <c r="B35" s="75" t="s">
        <v>196</v>
      </c>
      <c r="C35" s="67">
        <v>4</v>
      </c>
      <c r="D35" s="8" t="s">
        <v>159</v>
      </c>
      <c r="F35" s="67" t="s">
        <v>2139</v>
      </c>
      <c r="G35" s="67" t="s">
        <v>2139</v>
      </c>
      <c r="H35" s="67" t="s">
        <v>2139</v>
      </c>
      <c r="I35" s="55" t="s">
        <v>2139</v>
      </c>
      <c r="J35" s="67" t="s">
        <v>2139</v>
      </c>
      <c r="K35" s="67" t="s">
        <v>2139</v>
      </c>
      <c r="L35" s="67">
        <v>18.2</v>
      </c>
      <c r="M35" s="185">
        <v>17.3</v>
      </c>
      <c r="N35" s="37">
        <v>16.5</v>
      </c>
      <c r="O35" s="37">
        <v>15.5</v>
      </c>
      <c r="P35" s="25">
        <v>15</v>
      </c>
      <c r="Q35" s="8">
        <v>15.2</v>
      </c>
      <c r="R35" s="8">
        <v>15.2</v>
      </c>
      <c r="S35" s="350" t="s">
        <v>2139</v>
      </c>
    </row>
    <row r="36" spans="1:27">
      <c r="A36" s="15" t="s">
        <v>160</v>
      </c>
      <c r="B36" s="5" t="s">
        <v>203</v>
      </c>
      <c r="C36" s="67"/>
      <c r="D36" s="8" t="s">
        <v>161</v>
      </c>
      <c r="F36" s="5">
        <v>390</v>
      </c>
      <c r="G36" s="5">
        <v>405</v>
      </c>
      <c r="H36" s="5">
        <v>420</v>
      </c>
      <c r="I36" s="55">
        <v>444</v>
      </c>
      <c r="J36" s="67">
        <v>462</v>
      </c>
      <c r="K36" s="67">
        <v>482</v>
      </c>
      <c r="L36" s="67">
        <v>495</v>
      </c>
      <c r="M36" s="185">
        <v>498</v>
      </c>
      <c r="N36" s="19">
        <v>497</v>
      </c>
      <c r="O36" s="19">
        <v>497</v>
      </c>
      <c r="P36" s="19">
        <v>509</v>
      </c>
      <c r="Q36" s="8">
        <v>480</v>
      </c>
      <c r="R36" s="8">
        <v>480</v>
      </c>
      <c r="S36" s="351">
        <v>473</v>
      </c>
    </row>
    <row r="37" spans="1:27">
      <c r="A37" s="5" t="s">
        <v>162</v>
      </c>
      <c r="B37" s="5" t="s">
        <v>203</v>
      </c>
      <c r="C37" s="67"/>
      <c r="D37" s="8" t="s">
        <v>163</v>
      </c>
      <c r="F37" s="5">
        <v>27</v>
      </c>
      <c r="G37" s="5">
        <v>-111</v>
      </c>
      <c r="H37" s="5">
        <v>-25</v>
      </c>
      <c r="I37" s="55">
        <v>-95</v>
      </c>
      <c r="J37" s="67">
        <v>-113</v>
      </c>
      <c r="K37" s="67">
        <v>-108</v>
      </c>
      <c r="L37" s="67">
        <v>-151</v>
      </c>
      <c r="M37" s="185">
        <v>-307</v>
      </c>
      <c r="N37" s="19">
        <v>-110</v>
      </c>
      <c r="O37" s="19">
        <v>-91</v>
      </c>
      <c r="P37" s="19">
        <v>-100</v>
      </c>
      <c r="Q37" s="8">
        <v>-100</v>
      </c>
      <c r="R37" s="8">
        <v>-110</v>
      </c>
      <c r="S37" s="351">
        <v>-193</v>
      </c>
    </row>
    <row r="38" spans="1:27">
      <c r="I38" s="8"/>
      <c r="M38" s="5"/>
      <c r="N38" s="18"/>
      <c r="O38" s="18"/>
      <c r="S38" s="351"/>
    </row>
    <row r="39" spans="1:27">
      <c r="A39" s="88" t="s">
        <v>164</v>
      </c>
      <c r="D39" s="67"/>
      <c r="I39" s="8"/>
      <c r="M39" s="67"/>
      <c r="N39" s="195"/>
      <c r="O39" s="195"/>
      <c r="P39" s="67"/>
      <c r="Q39" s="67"/>
      <c r="R39" s="67"/>
      <c r="S39" s="351"/>
    </row>
    <row r="40" spans="1:27">
      <c r="A40" s="88" t="s">
        <v>165</v>
      </c>
      <c r="D40" s="67"/>
      <c r="F40" s="8"/>
      <c r="G40" s="8"/>
      <c r="H40" s="8"/>
      <c r="I40" s="8"/>
      <c r="J40" s="67"/>
      <c r="M40" s="67"/>
      <c r="N40" s="195"/>
      <c r="O40" s="195"/>
      <c r="P40" s="67"/>
      <c r="Q40" s="67"/>
      <c r="R40" s="67"/>
      <c r="S40" s="351"/>
    </row>
    <row r="41" spans="1:27">
      <c r="A41" s="5" t="s">
        <v>166</v>
      </c>
      <c r="B41" s="5" t="s">
        <v>203</v>
      </c>
      <c r="D41" s="8" t="s">
        <v>167</v>
      </c>
      <c r="F41" s="196">
        <v>1368</v>
      </c>
      <c r="G41" s="196">
        <v>1375</v>
      </c>
      <c r="H41" s="196">
        <v>1461</v>
      </c>
      <c r="I41" s="196">
        <v>1516</v>
      </c>
      <c r="J41" s="162">
        <v>1488</v>
      </c>
      <c r="K41" s="162">
        <v>1478</v>
      </c>
      <c r="L41" s="162">
        <v>1501</v>
      </c>
      <c r="M41" s="202">
        <v>1535</v>
      </c>
      <c r="N41" s="19">
        <v>1581</v>
      </c>
      <c r="O41" s="19">
        <v>1581</v>
      </c>
      <c r="P41" s="19">
        <v>1562</v>
      </c>
      <c r="Q41" s="196">
        <v>1552</v>
      </c>
      <c r="R41" s="196">
        <v>1552</v>
      </c>
      <c r="S41" s="462">
        <v>1572</v>
      </c>
    </row>
    <row r="42" spans="1:27">
      <c r="A42" s="5" t="s">
        <v>168</v>
      </c>
      <c r="B42" s="5" t="s">
        <v>203</v>
      </c>
      <c r="D42" s="8" t="s">
        <v>169</v>
      </c>
      <c r="F42" s="196">
        <v>87</v>
      </c>
      <c r="G42" s="196">
        <v>93</v>
      </c>
      <c r="H42" s="196">
        <v>76</v>
      </c>
      <c r="I42" s="196">
        <v>39</v>
      </c>
      <c r="J42" s="162">
        <v>45</v>
      </c>
      <c r="K42" s="162">
        <v>164</v>
      </c>
      <c r="L42" s="162">
        <v>162</v>
      </c>
      <c r="M42" s="202">
        <v>149</v>
      </c>
      <c r="N42" s="19">
        <v>189</v>
      </c>
      <c r="O42" s="19">
        <v>133</v>
      </c>
      <c r="P42" s="19">
        <v>141</v>
      </c>
      <c r="Q42" s="8">
        <v>152</v>
      </c>
      <c r="R42" s="8">
        <v>145</v>
      </c>
      <c r="S42" s="351">
        <v>117</v>
      </c>
    </row>
    <row r="43" spans="1:27">
      <c r="D43" s="67"/>
      <c r="F43" s="194"/>
      <c r="G43" s="194"/>
      <c r="H43" s="194"/>
      <c r="I43" s="196"/>
      <c r="J43" s="196"/>
      <c r="K43" s="196"/>
      <c r="L43" s="196"/>
      <c r="M43" s="162"/>
      <c r="N43" s="195"/>
      <c r="O43" s="195"/>
      <c r="P43" s="195"/>
      <c r="Q43" s="67"/>
      <c r="R43" s="67"/>
      <c r="S43" s="351"/>
    </row>
    <row r="44" spans="1:27">
      <c r="A44" s="88" t="s">
        <v>170</v>
      </c>
      <c r="D44" s="67"/>
      <c r="F44" s="194"/>
      <c r="G44" s="194"/>
      <c r="H44" s="194"/>
      <c r="I44" s="196"/>
      <c r="J44" s="162"/>
      <c r="K44" s="196"/>
      <c r="L44" s="196"/>
      <c r="M44" s="162"/>
      <c r="N44" s="195"/>
      <c r="O44" s="195"/>
      <c r="P44" s="195"/>
      <c r="Q44" s="67"/>
      <c r="R44" s="67"/>
      <c r="S44" s="351"/>
    </row>
    <row r="45" spans="1:27">
      <c r="A45" s="88" t="s">
        <v>171</v>
      </c>
      <c r="F45" s="194"/>
      <c r="G45" s="194"/>
      <c r="H45" s="194"/>
      <c r="I45" s="196"/>
      <c r="J45" s="162"/>
      <c r="K45" s="196"/>
      <c r="L45" s="196"/>
      <c r="M45" s="194"/>
      <c r="N45" s="18"/>
      <c r="O45" s="18"/>
      <c r="P45" s="18"/>
      <c r="S45" s="351"/>
      <c r="Z45" s="54"/>
      <c r="AA45" s="54"/>
    </row>
    <row r="46" spans="1:27" ht="14.25">
      <c r="A46" s="5" t="s">
        <v>172</v>
      </c>
      <c r="B46" s="5" t="s">
        <v>203</v>
      </c>
      <c r="D46" s="8" t="s">
        <v>173</v>
      </c>
      <c r="F46" s="193">
        <v>1529</v>
      </c>
      <c r="G46" s="193">
        <v>1587</v>
      </c>
      <c r="H46" s="193">
        <v>1937</v>
      </c>
      <c r="I46" s="242">
        <v>2191</v>
      </c>
      <c r="J46" s="162">
        <v>2160</v>
      </c>
      <c r="K46" s="162">
        <v>2389</v>
      </c>
      <c r="L46" s="162">
        <v>2451</v>
      </c>
      <c r="M46" s="202">
        <v>2356</v>
      </c>
      <c r="N46" s="19">
        <v>2377</v>
      </c>
      <c r="O46" s="19">
        <v>2377</v>
      </c>
      <c r="P46" s="463" t="s">
        <v>2214</v>
      </c>
      <c r="Q46" s="196">
        <v>2143</v>
      </c>
      <c r="R46" s="196">
        <v>2143</v>
      </c>
      <c r="S46" s="462">
        <v>2155</v>
      </c>
      <c r="Z46" s="54"/>
      <c r="AA46" s="54"/>
    </row>
    <row r="47" spans="1:27">
      <c r="A47" s="5" t="s">
        <v>174</v>
      </c>
      <c r="B47" s="5" t="s">
        <v>203</v>
      </c>
      <c r="D47" s="8" t="s">
        <v>175</v>
      </c>
      <c r="F47" s="193">
        <v>312</v>
      </c>
      <c r="G47" s="193">
        <v>245</v>
      </c>
      <c r="H47" s="193">
        <v>318</v>
      </c>
      <c r="I47" s="242">
        <v>229</v>
      </c>
      <c r="J47" s="162">
        <v>441</v>
      </c>
      <c r="K47" s="162">
        <v>571</v>
      </c>
      <c r="L47" s="162">
        <v>591</v>
      </c>
      <c r="M47" s="202">
        <v>623</v>
      </c>
      <c r="N47" s="19">
        <v>588</v>
      </c>
      <c r="O47" s="19">
        <v>537</v>
      </c>
      <c r="P47" s="19">
        <v>382</v>
      </c>
      <c r="Q47" s="8">
        <v>463</v>
      </c>
      <c r="R47" s="8">
        <v>459</v>
      </c>
      <c r="S47" s="351">
        <v>542</v>
      </c>
      <c r="Z47" s="54"/>
      <c r="AA47" s="56"/>
    </row>
    <row r="48" spans="1:27">
      <c r="D48" s="8"/>
      <c r="I48" s="8"/>
      <c r="N48" s="19"/>
      <c r="O48" s="19"/>
      <c r="P48" s="19"/>
      <c r="Q48" s="8"/>
      <c r="R48" s="8"/>
      <c r="S48" s="351"/>
    </row>
    <row r="49" spans="1:19">
      <c r="A49" s="88" t="s">
        <v>176</v>
      </c>
      <c r="C49" s="67"/>
      <c r="D49" s="8"/>
      <c r="I49" s="55"/>
      <c r="J49" s="67"/>
      <c r="K49" s="67"/>
      <c r="L49" s="67"/>
      <c r="N49" s="19"/>
      <c r="O49" s="19"/>
      <c r="P49" s="19"/>
      <c r="Q49" s="8"/>
      <c r="R49" s="8"/>
      <c r="S49" s="351"/>
    </row>
    <row r="50" spans="1:19">
      <c r="A50" s="88" t="s">
        <v>177</v>
      </c>
      <c r="D50" s="8"/>
      <c r="I50" s="8"/>
      <c r="J50" s="67"/>
      <c r="N50" s="19"/>
      <c r="O50" s="19"/>
      <c r="P50" s="19"/>
      <c r="Q50" s="8"/>
      <c r="R50" s="8"/>
      <c r="S50" s="351"/>
    </row>
    <row r="51" spans="1:19">
      <c r="A51" s="5" t="s">
        <v>178</v>
      </c>
      <c r="B51" s="5" t="s">
        <v>203</v>
      </c>
      <c r="D51" s="8" t="s">
        <v>179</v>
      </c>
      <c r="F51" s="8">
        <v>559</v>
      </c>
      <c r="G51" s="8">
        <v>579</v>
      </c>
      <c r="H51" s="8">
        <v>585</v>
      </c>
      <c r="I51" s="8">
        <v>604</v>
      </c>
      <c r="J51" s="67">
        <v>640</v>
      </c>
      <c r="K51" s="67">
        <v>702</v>
      </c>
      <c r="L51" s="67">
        <v>719</v>
      </c>
      <c r="M51" s="185">
        <v>778</v>
      </c>
      <c r="N51" s="19">
        <v>812</v>
      </c>
      <c r="O51" s="19">
        <v>812</v>
      </c>
      <c r="P51" s="19">
        <v>835</v>
      </c>
      <c r="Q51" s="8">
        <v>849</v>
      </c>
      <c r="R51" s="8">
        <v>849</v>
      </c>
      <c r="S51" s="351">
        <v>923</v>
      </c>
    </row>
    <row r="52" spans="1:19">
      <c r="A52" s="15" t="s">
        <v>180</v>
      </c>
      <c r="B52" s="5" t="s">
        <v>197</v>
      </c>
      <c r="D52" s="8" t="s">
        <v>181</v>
      </c>
      <c r="F52" s="8">
        <v>3.2</v>
      </c>
      <c r="G52" s="8">
        <v>4.7</v>
      </c>
      <c r="H52" s="8">
        <v>5.6</v>
      </c>
      <c r="I52" s="8">
        <v>5.4</v>
      </c>
      <c r="J52" s="67">
        <v>7.2</v>
      </c>
      <c r="K52" s="67">
        <v>9.3000000000000007</v>
      </c>
      <c r="L52" s="87">
        <v>9</v>
      </c>
      <c r="M52" s="185">
        <v>10.9</v>
      </c>
      <c r="N52" s="37">
        <v>12</v>
      </c>
      <c r="O52" s="37">
        <v>12</v>
      </c>
      <c r="P52" s="37">
        <v>13.2</v>
      </c>
      <c r="Q52" s="37">
        <v>13</v>
      </c>
      <c r="R52" s="8">
        <v>12.2</v>
      </c>
      <c r="S52" s="351">
        <v>14.3</v>
      </c>
    </row>
    <row r="53" spans="1:19">
      <c r="A53" s="5" t="s">
        <v>182</v>
      </c>
      <c r="B53" s="5" t="s">
        <v>203</v>
      </c>
      <c r="D53" s="8" t="s">
        <v>183</v>
      </c>
      <c r="F53" s="8">
        <v>29</v>
      </c>
      <c r="G53" s="8">
        <v>28</v>
      </c>
      <c r="H53" s="8">
        <v>32</v>
      </c>
      <c r="I53" s="8">
        <v>27</v>
      </c>
      <c r="J53" s="67">
        <v>27</v>
      </c>
      <c r="K53" s="67">
        <v>28</v>
      </c>
      <c r="L53" s="67">
        <v>33</v>
      </c>
      <c r="M53" s="185">
        <v>35</v>
      </c>
      <c r="N53" s="19">
        <v>65</v>
      </c>
      <c r="O53" s="19">
        <v>28</v>
      </c>
      <c r="P53" s="19">
        <v>30</v>
      </c>
      <c r="Q53" s="8">
        <v>33</v>
      </c>
      <c r="R53" s="8">
        <v>29</v>
      </c>
      <c r="S53" s="351">
        <v>36</v>
      </c>
    </row>
    <row r="54" spans="1:19">
      <c r="D54" s="8"/>
      <c r="I54" s="8"/>
      <c r="N54" s="19"/>
      <c r="O54" s="19"/>
      <c r="P54" s="19"/>
      <c r="Q54" s="8"/>
      <c r="R54" s="8"/>
      <c r="S54" s="351"/>
    </row>
    <row r="55" spans="1:19">
      <c r="A55" s="88" t="s">
        <v>184</v>
      </c>
      <c r="I55" s="8"/>
      <c r="M55" s="5"/>
      <c r="N55" s="18"/>
      <c r="O55" s="18"/>
      <c r="P55" s="18"/>
      <c r="S55" s="351"/>
    </row>
    <row r="56" spans="1:19">
      <c r="A56" s="88" t="s">
        <v>185</v>
      </c>
      <c r="C56" s="67"/>
      <c r="D56" s="8"/>
      <c r="I56" s="8"/>
      <c r="J56" s="67"/>
      <c r="K56" s="67"/>
      <c r="L56" s="67"/>
      <c r="N56" s="19"/>
      <c r="O56" s="19"/>
      <c r="P56" s="19"/>
      <c r="Q56" s="8"/>
      <c r="R56" s="8"/>
      <c r="S56" s="351"/>
    </row>
    <row r="57" spans="1:19">
      <c r="A57" s="5" t="s">
        <v>186</v>
      </c>
      <c r="B57" s="5" t="s">
        <v>203</v>
      </c>
      <c r="C57" s="67"/>
      <c r="D57" s="8" t="s">
        <v>187</v>
      </c>
      <c r="F57" s="162">
        <v>858</v>
      </c>
      <c r="G57" s="162">
        <v>882</v>
      </c>
      <c r="H57" s="162">
        <v>1018</v>
      </c>
      <c r="I57" s="162">
        <v>1176</v>
      </c>
      <c r="J57" s="162">
        <v>1030</v>
      </c>
      <c r="K57" s="162">
        <v>968</v>
      </c>
      <c r="L57" s="162">
        <v>945</v>
      </c>
      <c r="M57" s="202">
        <v>937</v>
      </c>
      <c r="N57" s="19">
        <v>897</v>
      </c>
      <c r="O57" s="19">
        <v>897</v>
      </c>
      <c r="P57" s="19">
        <v>886</v>
      </c>
      <c r="Q57" s="8">
        <v>941</v>
      </c>
      <c r="R57" s="8">
        <v>941</v>
      </c>
      <c r="S57" s="351">
        <v>919</v>
      </c>
    </row>
    <row r="58" spans="1:19">
      <c r="A58" s="5" t="s">
        <v>188</v>
      </c>
      <c r="B58" s="5" t="s">
        <v>203</v>
      </c>
      <c r="C58" s="67"/>
      <c r="D58" s="8" t="s">
        <v>189</v>
      </c>
      <c r="F58" s="162">
        <v>92</v>
      </c>
      <c r="G58" s="162">
        <v>136</v>
      </c>
      <c r="H58" s="162">
        <v>196</v>
      </c>
      <c r="I58" s="162">
        <v>318</v>
      </c>
      <c r="J58" s="162">
        <v>95</v>
      </c>
      <c r="K58" s="162">
        <v>20</v>
      </c>
      <c r="L58" s="162">
        <v>11</v>
      </c>
      <c r="M58" s="202">
        <v>7</v>
      </c>
      <c r="N58" s="19">
        <v>3</v>
      </c>
      <c r="O58" s="19">
        <v>-25</v>
      </c>
      <c r="P58" s="19">
        <v>4</v>
      </c>
      <c r="Q58" s="8">
        <v>-71</v>
      </c>
      <c r="R58" s="8">
        <v>-73</v>
      </c>
      <c r="S58" s="351">
        <v>-135</v>
      </c>
    </row>
    <row r="59" spans="1:19">
      <c r="D59" s="8"/>
      <c r="E59" s="8"/>
      <c r="F59" s="8"/>
      <c r="G59" s="8"/>
      <c r="H59" s="8"/>
      <c r="I59" s="8"/>
    </row>
    <row r="60" spans="1:19">
      <c r="D60" s="8"/>
      <c r="E60" s="8"/>
      <c r="F60" s="8"/>
      <c r="G60" s="8"/>
      <c r="H60" s="8"/>
      <c r="I60" s="8"/>
    </row>
    <row r="61" spans="1:19">
      <c r="A61" s="4"/>
    </row>
    <row r="62" spans="1:19" s="208" customFormat="1" ht="12.75" customHeight="1">
      <c r="A62" s="471" t="s">
        <v>2129</v>
      </c>
      <c r="B62" s="471"/>
      <c r="C62" s="471"/>
      <c r="D62" s="471"/>
      <c r="E62" s="471"/>
      <c r="F62" s="471"/>
      <c r="G62" s="471"/>
      <c r="H62" s="471"/>
      <c r="I62" s="471"/>
      <c r="J62" s="471"/>
      <c r="K62" s="471"/>
      <c r="L62" s="471"/>
      <c r="M62" s="471"/>
      <c r="N62" s="471"/>
      <c r="O62" s="471"/>
      <c r="P62" s="471"/>
      <c r="Q62" s="471"/>
      <c r="R62" s="471"/>
      <c r="S62" s="471"/>
    </row>
    <row r="63" spans="1:19" s="208" customFormat="1" ht="12.75" customHeight="1">
      <c r="A63" s="471" t="s">
        <v>190</v>
      </c>
      <c r="B63" s="471"/>
      <c r="C63" s="471"/>
      <c r="D63" s="471"/>
      <c r="E63" s="471"/>
      <c r="F63" s="471"/>
      <c r="G63" s="471"/>
      <c r="H63" s="471"/>
      <c r="I63" s="471"/>
      <c r="J63" s="471"/>
      <c r="K63" s="471"/>
      <c r="L63" s="471"/>
      <c r="M63" s="471"/>
      <c r="N63" s="471"/>
      <c r="O63" s="471"/>
      <c r="P63" s="471"/>
      <c r="Q63" s="471"/>
      <c r="R63" s="471"/>
      <c r="S63" s="471"/>
    </row>
    <row r="64" spans="1:19" s="208" customFormat="1">
      <c r="A64" s="471" t="s">
        <v>191</v>
      </c>
      <c r="B64" s="471"/>
      <c r="C64" s="471"/>
      <c r="D64" s="471"/>
      <c r="E64" s="471"/>
      <c r="F64" s="471"/>
      <c r="G64" s="471"/>
      <c r="H64" s="471"/>
      <c r="I64" s="471"/>
      <c r="J64" s="471"/>
      <c r="K64" s="471"/>
      <c r="L64" s="471"/>
      <c r="M64" s="471"/>
      <c r="N64" s="471"/>
      <c r="O64" s="471"/>
      <c r="P64" s="471"/>
      <c r="Q64" s="471"/>
      <c r="R64" s="471"/>
      <c r="S64" s="471"/>
    </row>
    <row r="65" spans="1:19" s="208" customFormat="1">
      <c r="A65" s="470" t="s">
        <v>192</v>
      </c>
      <c r="B65" s="470"/>
      <c r="C65" s="470"/>
      <c r="D65" s="470"/>
      <c r="E65" s="470"/>
      <c r="F65" s="470"/>
      <c r="G65" s="470"/>
      <c r="H65" s="470"/>
      <c r="I65" s="470"/>
      <c r="J65" s="470"/>
      <c r="K65" s="470"/>
      <c r="L65" s="470"/>
      <c r="M65" s="470"/>
      <c r="N65" s="470"/>
      <c r="O65" s="470"/>
      <c r="P65" s="470"/>
      <c r="Q65" s="470"/>
      <c r="R65" s="470"/>
      <c r="S65" s="470"/>
    </row>
    <row r="66" spans="1:19" s="208" customFormat="1" ht="12.75" customHeight="1">
      <c r="A66" s="470" t="s">
        <v>193</v>
      </c>
      <c r="B66" s="470"/>
      <c r="C66" s="470"/>
      <c r="D66" s="470"/>
      <c r="E66" s="470"/>
      <c r="F66" s="470"/>
      <c r="G66" s="470"/>
      <c r="H66" s="470"/>
      <c r="I66" s="470"/>
      <c r="J66" s="470"/>
      <c r="K66" s="470"/>
      <c r="L66" s="470"/>
      <c r="M66" s="470"/>
      <c r="N66" s="470"/>
      <c r="O66" s="470"/>
      <c r="P66" s="470"/>
      <c r="Q66" s="470"/>
      <c r="R66" s="470"/>
      <c r="S66" s="470"/>
    </row>
    <row r="67" spans="1:19">
      <c r="A67" s="469" t="s">
        <v>2130</v>
      </c>
      <c r="B67" s="469"/>
      <c r="C67" s="469"/>
      <c r="D67" s="469"/>
      <c r="E67" s="469"/>
      <c r="F67" s="469"/>
      <c r="G67" s="469"/>
      <c r="H67" s="469"/>
      <c r="I67" s="469"/>
      <c r="J67" s="469"/>
      <c r="K67" s="469"/>
      <c r="L67" s="469"/>
      <c r="M67" s="469"/>
      <c r="N67" s="469"/>
      <c r="O67" s="469"/>
      <c r="P67" s="469"/>
      <c r="Q67" s="469"/>
      <c r="R67" s="469"/>
      <c r="S67" s="469"/>
    </row>
    <row r="68" spans="1:19">
      <c r="D68" s="27"/>
      <c r="E68" s="27"/>
      <c r="F68" s="27"/>
      <c r="G68" s="27"/>
      <c r="H68" s="27"/>
      <c r="I68" s="27"/>
    </row>
    <row r="69" spans="1:19">
      <c r="D69" s="27"/>
      <c r="E69" s="27"/>
      <c r="F69" s="27"/>
      <c r="G69" s="27"/>
      <c r="H69" s="27"/>
      <c r="I69" s="27"/>
    </row>
    <row r="70" spans="1:19">
      <c r="D70" s="27"/>
      <c r="E70" s="27"/>
      <c r="F70" s="27"/>
      <c r="G70" s="27"/>
      <c r="H70" s="27"/>
      <c r="I70" s="27"/>
    </row>
    <row r="71" spans="1:19">
      <c r="D71" s="27"/>
      <c r="E71" s="27"/>
      <c r="F71" s="27"/>
      <c r="G71" s="27"/>
      <c r="H71" s="27"/>
      <c r="I71" s="27"/>
    </row>
    <row r="72" spans="1:19">
      <c r="D72" s="27"/>
      <c r="E72" s="27"/>
      <c r="F72" s="27"/>
      <c r="G72" s="27"/>
      <c r="H72" s="27"/>
      <c r="I72" s="27"/>
    </row>
    <row r="73" spans="1:19">
      <c r="D73" s="27"/>
      <c r="E73" s="27"/>
      <c r="F73" s="27"/>
      <c r="G73" s="27"/>
      <c r="H73" s="27"/>
      <c r="I73" s="27"/>
    </row>
    <row r="74" spans="1:19">
      <c r="D74" s="27"/>
      <c r="E74" s="27"/>
      <c r="F74" s="27"/>
      <c r="G74" s="27"/>
      <c r="H74" s="27"/>
      <c r="I74" s="27"/>
    </row>
    <row r="76" spans="1:19">
      <c r="D76" s="27"/>
      <c r="E76" s="27"/>
      <c r="F76" s="27"/>
      <c r="G76" s="27"/>
      <c r="H76" s="27"/>
      <c r="I76" s="27"/>
    </row>
    <row r="77" spans="1:19">
      <c r="D77" s="27"/>
      <c r="E77" s="27"/>
      <c r="F77" s="27"/>
      <c r="G77" s="27"/>
      <c r="H77" s="27"/>
      <c r="I77" s="27"/>
    </row>
    <row r="78" spans="1:19">
      <c r="D78" s="27"/>
      <c r="E78" s="27"/>
      <c r="F78" s="27"/>
      <c r="G78" s="27"/>
      <c r="H78" s="27"/>
      <c r="I78" s="27"/>
    </row>
    <row r="79" spans="1:19">
      <c r="D79" s="27"/>
      <c r="E79" s="27"/>
      <c r="F79" s="27"/>
      <c r="G79" s="27"/>
      <c r="H79" s="27"/>
      <c r="I79" s="27"/>
    </row>
    <row r="80" spans="1:19">
      <c r="D80" s="27"/>
      <c r="E80" s="27"/>
      <c r="F80" s="27"/>
      <c r="G80" s="27"/>
      <c r="H80" s="27"/>
      <c r="I80" s="27"/>
    </row>
    <row r="81" spans="4:9">
      <c r="D81" s="27"/>
      <c r="E81" s="27"/>
      <c r="F81" s="27"/>
      <c r="G81" s="27"/>
      <c r="H81" s="27"/>
      <c r="I81" s="27"/>
    </row>
    <row r="82" spans="4:9">
      <c r="D82" s="27"/>
      <c r="E82" s="27"/>
      <c r="F82" s="27"/>
      <c r="G82" s="27"/>
      <c r="H82" s="27"/>
      <c r="I82" s="27"/>
    </row>
    <row r="154" spans="19:74">
      <c r="S154" s="4"/>
      <c r="T154" s="4"/>
      <c r="V154" s="194"/>
      <c r="W154" s="194"/>
      <c r="Y154" s="194"/>
      <c r="AA154" s="194"/>
      <c r="AB154" s="194"/>
      <c r="AC154" s="194"/>
      <c r="AG154" s="194"/>
      <c r="AH154" s="194"/>
      <c r="AI154" s="194"/>
      <c r="AO154" s="196"/>
      <c r="AP154" s="8"/>
      <c r="AQ154" s="8"/>
      <c r="AT154" s="8"/>
      <c r="AU154" s="8"/>
      <c r="AX154" s="194"/>
      <c r="AY154" s="67"/>
      <c r="BD154" s="8"/>
      <c r="BE154" s="196"/>
      <c r="BF154" s="196"/>
      <c r="BG154" s="194"/>
      <c r="BH154" s="194"/>
      <c r="BI154" s="194"/>
      <c r="BJ154" s="193"/>
      <c r="BK154" s="193"/>
      <c r="BO154" s="8"/>
      <c r="BP154" s="8"/>
      <c r="BQ154" s="8"/>
      <c r="BU154" s="162"/>
      <c r="BV154" s="162"/>
    </row>
    <row r="155" spans="19:74">
      <c r="S155" s="4"/>
      <c r="T155" s="4"/>
      <c r="V155" s="194"/>
      <c r="W155" s="194"/>
      <c r="Y155" s="194"/>
      <c r="AA155" s="162"/>
      <c r="AB155" s="162"/>
      <c r="AC155" s="194"/>
      <c r="AF155" s="16"/>
      <c r="AG155" s="194"/>
      <c r="AH155" s="194"/>
      <c r="AI155" s="194"/>
      <c r="AO155" s="196"/>
      <c r="AP155" s="8"/>
      <c r="AQ155" s="8"/>
      <c r="AT155" s="8"/>
      <c r="AU155" s="8"/>
      <c r="AX155" s="194"/>
      <c r="AY155" s="67"/>
      <c r="BD155" s="8"/>
      <c r="BE155" s="196"/>
      <c r="BF155" s="196"/>
      <c r="BG155" s="194"/>
      <c r="BH155" s="194"/>
      <c r="BI155" s="194"/>
      <c r="BJ155" s="193"/>
      <c r="BK155" s="193"/>
      <c r="BO155" s="8"/>
      <c r="BP155" s="8"/>
      <c r="BQ155" s="8"/>
      <c r="BU155" s="162"/>
      <c r="BV155" s="162"/>
    </row>
    <row r="156" spans="19:74">
      <c r="S156" s="4"/>
      <c r="T156" s="4"/>
      <c r="V156" s="194"/>
      <c r="W156" s="194"/>
      <c r="X156" s="16"/>
      <c r="Y156" s="194"/>
      <c r="Z156" s="16"/>
      <c r="AA156" s="162"/>
      <c r="AB156" s="162"/>
      <c r="AC156" s="194"/>
      <c r="AF156" s="16"/>
      <c r="AG156" s="194"/>
      <c r="AH156" s="194"/>
      <c r="AI156" s="194"/>
      <c r="AO156" s="196"/>
      <c r="AP156" s="8"/>
      <c r="AQ156" s="8"/>
      <c r="AX156" s="194"/>
      <c r="AY156" s="67"/>
      <c r="BD156" s="8"/>
      <c r="BE156" s="196"/>
      <c r="BF156" s="196"/>
      <c r="BG156" s="194"/>
      <c r="BH156" s="194"/>
      <c r="BI156" s="194"/>
      <c r="BJ156" s="193"/>
      <c r="BK156" s="193"/>
      <c r="BO156" s="8"/>
      <c r="BP156" s="8"/>
      <c r="BQ156" s="8"/>
      <c r="BU156" s="162"/>
      <c r="BV156" s="162"/>
    </row>
    <row r="157" spans="19:74">
      <c r="S157" s="4"/>
      <c r="T157" s="4"/>
      <c r="V157" s="194"/>
      <c r="W157" s="194"/>
      <c r="Y157" s="194"/>
      <c r="AA157" s="162"/>
      <c r="AB157" s="162"/>
      <c r="AC157" s="194"/>
      <c r="AF157" s="16"/>
      <c r="AG157" s="194"/>
      <c r="AH157" s="194"/>
      <c r="AI157" s="194"/>
      <c r="AN157" s="8"/>
      <c r="AO157" s="196"/>
      <c r="AP157" s="8"/>
      <c r="AQ157" s="8"/>
      <c r="AR157" s="8"/>
      <c r="AS157" s="8"/>
      <c r="AT157" s="8"/>
      <c r="AU157" s="8"/>
      <c r="AV157" s="8"/>
      <c r="AW157" s="8"/>
      <c r="AX157" s="245"/>
      <c r="AY157" s="55"/>
      <c r="AZ157" s="70"/>
      <c r="BA157" s="70"/>
      <c r="BB157" s="8"/>
      <c r="BC157" s="8"/>
      <c r="BD157" s="8"/>
      <c r="BE157" s="196"/>
      <c r="BF157" s="196"/>
      <c r="BG157" s="196"/>
      <c r="BH157" s="196"/>
      <c r="BI157" s="196"/>
      <c r="BJ157" s="242"/>
      <c r="BK157" s="242"/>
      <c r="BL157" s="8"/>
      <c r="BM157" s="70"/>
      <c r="BN157" s="8"/>
      <c r="BO157" s="8"/>
      <c r="BP157" s="8"/>
      <c r="BQ157" s="8"/>
      <c r="BR157" s="8"/>
      <c r="BS157" s="8"/>
      <c r="BT157" s="8"/>
      <c r="BU157" s="162"/>
      <c r="BV157" s="162"/>
    </row>
    <row r="158" spans="19:74">
      <c r="S158" s="4"/>
      <c r="T158" s="4"/>
      <c r="V158" s="237"/>
      <c r="W158" s="237"/>
      <c r="X158" s="60"/>
      <c r="Y158" s="237"/>
      <c r="Z158" s="60"/>
      <c r="AA158" s="162"/>
      <c r="AB158" s="162"/>
      <c r="AC158" s="237"/>
      <c r="AD158" s="60"/>
      <c r="AF158" s="60"/>
      <c r="AG158" s="237"/>
      <c r="AH158" s="237"/>
      <c r="AI158" s="237"/>
      <c r="AJ158" s="60"/>
      <c r="AK158" s="60"/>
      <c r="AL158" s="60"/>
      <c r="AM158" s="60"/>
      <c r="AN158" s="60"/>
      <c r="AO158" s="237"/>
      <c r="AP158" s="60"/>
      <c r="AQ158" s="60"/>
      <c r="AR158" s="8"/>
      <c r="AS158" s="60"/>
      <c r="AT158" s="60"/>
      <c r="AU158" s="60"/>
      <c r="AV158" s="8"/>
      <c r="AW158" s="60"/>
      <c r="AX158" s="237"/>
      <c r="AY158" s="67"/>
      <c r="AZ158" s="60"/>
      <c r="BA158" s="60"/>
      <c r="BB158" s="8"/>
      <c r="BC158" s="8"/>
      <c r="BD158" s="60"/>
      <c r="BE158" s="237"/>
      <c r="BF158" s="237"/>
      <c r="BG158" s="196"/>
      <c r="BH158" s="237"/>
      <c r="BI158" s="237"/>
      <c r="BJ158" s="237"/>
      <c r="BK158" s="237"/>
      <c r="BL158" s="8"/>
      <c r="BM158" s="60"/>
      <c r="BN158" s="60"/>
      <c r="BO158" s="60"/>
      <c r="BP158" s="60"/>
      <c r="BQ158" s="60"/>
      <c r="BR158" s="8"/>
      <c r="BS158" s="8"/>
      <c r="BT158" s="60"/>
      <c r="BU158" s="162"/>
      <c r="BV158" s="162"/>
    </row>
    <row r="159" spans="19:74">
      <c r="S159" s="4"/>
      <c r="T159" s="115"/>
      <c r="U159" s="8"/>
      <c r="V159" s="162"/>
      <c r="W159" s="162"/>
      <c r="X159" s="67"/>
      <c r="Y159" s="162"/>
      <c r="Z159" s="67"/>
      <c r="AA159" s="162"/>
      <c r="AB159" s="162"/>
      <c r="AC159" s="162"/>
      <c r="AD159" s="67"/>
      <c r="AE159" s="67"/>
      <c r="AF159" s="67"/>
      <c r="AG159" s="162"/>
      <c r="AH159" s="162"/>
      <c r="AI159" s="162"/>
      <c r="AJ159" s="8"/>
      <c r="AK159" s="8"/>
      <c r="AL159" s="8"/>
      <c r="AM159" s="8"/>
      <c r="AN159" s="8"/>
      <c r="AO159" s="162"/>
      <c r="AP159" s="67"/>
      <c r="AQ159" s="67"/>
      <c r="AR159" s="8"/>
      <c r="AS159" s="67"/>
      <c r="AT159" s="67"/>
      <c r="AU159" s="67"/>
      <c r="AV159" s="8"/>
      <c r="AW159" s="67"/>
      <c r="AX159" s="162"/>
      <c r="AY159" s="67"/>
      <c r="AZ159" s="67"/>
      <c r="BA159" s="67"/>
      <c r="BB159" s="8"/>
      <c r="BC159" s="8"/>
      <c r="BD159" s="8"/>
      <c r="BE159" s="162"/>
      <c r="BF159" s="162"/>
      <c r="BG159" s="196"/>
      <c r="BH159" s="196"/>
      <c r="BI159" s="196"/>
      <c r="BJ159" s="162"/>
      <c r="BK159" s="162"/>
      <c r="BL159" s="8"/>
      <c r="BM159" s="67"/>
      <c r="BN159" s="8"/>
      <c r="BO159" s="67"/>
      <c r="BP159" s="67"/>
      <c r="BQ159" s="67"/>
      <c r="BR159" s="8"/>
      <c r="BS159" s="8"/>
      <c r="BT159" s="67"/>
      <c r="BU159" s="162"/>
      <c r="BV159" s="162"/>
    </row>
    <row r="160" spans="19:74">
      <c r="S160" s="4"/>
      <c r="T160" s="115"/>
      <c r="U160" s="8"/>
      <c r="V160" s="162"/>
      <c r="W160" s="162"/>
      <c r="X160" s="67"/>
      <c r="Y160" s="162"/>
      <c r="Z160" s="87"/>
      <c r="AA160" s="162"/>
      <c r="AB160" s="162"/>
      <c r="AC160" s="162"/>
      <c r="AD160" s="67"/>
      <c r="AE160" s="67"/>
      <c r="AF160" s="67"/>
      <c r="AG160" s="162"/>
      <c r="AH160" s="162"/>
      <c r="AI160" s="162"/>
      <c r="AJ160" s="8"/>
      <c r="AK160" s="8"/>
      <c r="AL160" s="8"/>
      <c r="AM160" s="8"/>
      <c r="AN160" s="8"/>
      <c r="AO160" s="162"/>
      <c r="AP160" s="87"/>
      <c r="AQ160" s="67"/>
      <c r="AR160" s="8"/>
      <c r="AS160" s="67"/>
      <c r="AT160" s="67"/>
      <c r="AU160" s="67"/>
      <c r="AV160" s="8"/>
      <c r="AW160" s="67"/>
      <c r="AX160" s="162"/>
      <c r="AY160" s="67"/>
      <c r="AZ160" s="67"/>
      <c r="BA160" s="67"/>
      <c r="BB160" s="8"/>
      <c r="BC160" s="8"/>
      <c r="BD160" s="8"/>
      <c r="BE160" s="162"/>
      <c r="BF160" s="162"/>
      <c r="BG160" s="196"/>
      <c r="BH160" s="196"/>
      <c r="BI160" s="196"/>
      <c r="BJ160" s="162"/>
      <c r="BK160" s="162"/>
      <c r="BL160" s="8"/>
      <c r="BM160" s="67"/>
      <c r="BN160" s="8"/>
      <c r="BO160" s="67"/>
      <c r="BP160" s="87"/>
      <c r="BQ160" s="67"/>
      <c r="BR160" s="8"/>
      <c r="BS160" s="8"/>
      <c r="BT160" s="67"/>
      <c r="BU160" s="162"/>
      <c r="BV160" s="162"/>
    </row>
    <row r="161" spans="19:74">
      <c r="S161" s="4"/>
      <c r="T161" s="8"/>
      <c r="U161" s="8"/>
      <c r="V161" s="19"/>
      <c r="W161" s="67"/>
      <c r="X161" s="37"/>
      <c r="Y161" s="19"/>
      <c r="Z161" s="37"/>
      <c r="AA161" s="19"/>
      <c r="AB161" s="19"/>
      <c r="AC161" s="19"/>
      <c r="AD161" s="37"/>
      <c r="AE161" s="67"/>
      <c r="AF161" s="37"/>
      <c r="AG161" s="19"/>
      <c r="AH161" s="19"/>
      <c r="AI161" s="67"/>
      <c r="AJ161" s="8"/>
      <c r="AK161" s="67"/>
      <c r="AL161" s="67"/>
      <c r="AM161" s="67"/>
      <c r="AN161" s="67"/>
      <c r="AO161" s="19"/>
      <c r="AP161" s="37"/>
      <c r="AQ161" s="19"/>
      <c r="AR161" s="195"/>
      <c r="AS161" s="195"/>
      <c r="AT161" s="19"/>
      <c r="AU161" s="19"/>
      <c r="AV161" s="195"/>
      <c r="AW161" s="195"/>
      <c r="AX161" s="19"/>
      <c r="AY161" s="37"/>
      <c r="AZ161" s="19"/>
      <c r="BA161" s="19"/>
      <c r="BB161" s="18"/>
      <c r="BC161" s="195"/>
      <c r="BD161" s="195"/>
      <c r="BE161" s="19"/>
      <c r="BF161" s="19"/>
      <c r="BG161" s="195"/>
      <c r="BH161" s="195"/>
      <c r="BI161" s="18"/>
      <c r="BJ161" s="19"/>
      <c r="BK161" s="19"/>
      <c r="BL161" s="19"/>
      <c r="BM161" s="19"/>
      <c r="BN161" s="19"/>
      <c r="BO161" s="19"/>
      <c r="BP161" s="37"/>
      <c r="BQ161" s="19"/>
      <c r="BR161" s="19"/>
      <c r="BS161" s="18"/>
      <c r="BT161" s="19"/>
      <c r="BU161" s="19"/>
      <c r="BV161" s="19"/>
    </row>
    <row r="162" spans="19:74">
      <c r="S162" s="4"/>
      <c r="T162" s="8"/>
      <c r="U162" s="8"/>
      <c r="V162" s="67"/>
      <c r="W162" s="19"/>
      <c r="X162" s="37"/>
      <c r="Y162" s="19"/>
      <c r="Z162" s="37"/>
      <c r="AA162" s="19"/>
      <c r="AB162" s="19"/>
      <c r="AC162" s="19"/>
      <c r="AD162" s="278"/>
      <c r="AE162" s="19"/>
      <c r="AF162" s="37"/>
      <c r="AG162" s="19"/>
      <c r="AH162" s="19"/>
      <c r="AI162" s="8"/>
      <c r="AJ162" s="8"/>
      <c r="AK162" s="67"/>
      <c r="AL162" s="67"/>
      <c r="AM162" s="67"/>
      <c r="AN162" s="67"/>
      <c r="AO162" s="8"/>
      <c r="AP162" s="8"/>
      <c r="AQ162" s="8"/>
      <c r="AR162" s="67"/>
      <c r="AS162" s="67"/>
      <c r="AT162" s="8"/>
      <c r="AU162" s="8"/>
      <c r="AV162" s="67"/>
      <c r="AW162" s="67"/>
      <c r="AX162" s="19"/>
      <c r="AY162" s="25"/>
      <c r="AZ162" s="19"/>
      <c r="BA162" s="19"/>
      <c r="BC162" s="67"/>
      <c r="BD162" s="67"/>
      <c r="BE162" s="19"/>
      <c r="BF162" s="19"/>
      <c r="BG162" s="195"/>
      <c r="BH162" s="195"/>
      <c r="BI162" s="18"/>
      <c r="BJ162" s="67"/>
      <c r="BK162" s="19"/>
      <c r="BL162" s="19"/>
      <c r="BM162" s="19"/>
      <c r="BN162" s="19"/>
      <c r="BO162" s="19"/>
      <c r="BP162" s="37"/>
      <c r="BQ162" s="19"/>
      <c r="BR162" s="19"/>
      <c r="BS162" s="18"/>
      <c r="BT162" s="19"/>
      <c r="BU162" s="19"/>
      <c r="BV162" s="19"/>
    </row>
    <row r="163" spans="19:74">
      <c r="S163" s="4"/>
      <c r="T163" s="8"/>
      <c r="U163" s="8"/>
      <c r="V163" s="19"/>
      <c r="W163" s="19"/>
      <c r="X163" s="37"/>
      <c r="Y163" s="19"/>
      <c r="Z163" s="37"/>
      <c r="AA163" s="8"/>
      <c r="AB163" s="8"/>
      <c r="AC163" s="8"/>
      <c r="AD163" s="8"/>
      <c r="AE163" s="8"/>
      <c r="AF163" s="8"/>
      <c r="AG163" s="8"/>
      <c r="AH163" s="8"/>
      <c r="AI163" s="8"/>
      <c r="AJ163" s="8"/>
      <c r="AK163" s="67"/>
      <c r="AL163" s="67"/>
      <c r="AM163" s="67"/>
      <c r="AN163" s="67"/>
      <c r="AO163" s="8"/>
      <c r="AP163" s="8"/>
      <c r="AQ163" s="8"/>
      <c r="AR163" s="67"/>
      <c r="AS163" s="67"/>
      <c r="AT163" s="8"/>
      <c r="AU163" s="8"/>
      <c r="AV163" s="67"/>
      <c r="AW163" s="67"/>
      <c r="AX163" s="8"/>
      <c r="AY163" s="8"/>
      <c r="AZ163" s="8"/>
      <c r="BA163" s="8"/>
      <c r="BC163" s="67"/>
      <c r="BD163" s="67"/>
      <c r="BE163" s="8"/>
      <c r="BF163" s="8"/>
      <c r="BG163" s="67"/>
      <c r="BH163" s="67"/>
      <c r="BJ163" s="8"/>
      <c r="BK163" s="8"/>
      <c r="BL163" s="8"/>
      <c r="BM163" s="8"/>
      <c r="BN163" s="8"/>
      <c r="BO163" s="8"/>
      <c r="BP163" s="8"/>
      <c r="BQ163" s="8"/>
      <c r="BR163" s="8"/>
      <c r="BT163" s="8"/>
      <c r="BU163" s="8"/>
      <c r="BV163" s="8"/>
    </row>
    <row r="164" spans="19:74">
      <c r="S164" s="22"/>
      <c r="T164" s="8"/>
      <c r="U164" s="8"/>
      <c r="V164" s="19"/>
      <c r="W164" s="19"/>
      <c r="X164" s="37"/>
      <c r="Y164" s="19"/>
      <c r="Z164" s="37"/>
      <c r="AA164" s="19"/>
      <c r="AB164" s="19"/>
      <c r="AC164" s="19"/>
      <c r="AD164" s="37"/>
      <c r="AE164" s="19"/>
      <c r="AF164" s="37"/>
      <c r="AG164" s="19"/>
      <c r="AH164" s="19"/>
      <c r="AI164" s="19"/>
      <c r="AJ164" s="8"/>
      <c r="AK164" s="67"/>
      <c r="AL164" s="67"/>
      <c r="AM164" s="67"/>
      <c r="AN164" s="67"/>
      <c r="AO164" s="202"/>
      <c r="AP164" s="185"/>
      <c r="AQ164" s="185"/>
      <c r="AR164" s="67"/>
      <c r="AS164" s="67"/>
      <c r="AT164" s="185"/>
      <c r="AU164" s="185"/>
      <c r="AV164" s="67"/>
      <c r="AW164" s="67"/>
      <c r="AX164" s="202"/>
      <c r="AY164" s="185"/>
      <c r="AZ164" s="185"/>
      <c r="BA164" s="185"/>
      <c r="BC164" s="67"/>
      <c r="BD164" s="67"/>
      <c r="BE164" s="202"/>
      <c r="BF164" s="202"/>
      <c r="BG164" s="162"/>
      <c r="BH164" s="162"/>
      <c r="BI164" s="194"/>
      <c r="BJ164" s="202"/>
      <c r="BK164" s="202"/>
      <c r="BL164" s="8"/>
      <c r="BM164" s="8"/>
      <c r="BN164" s="8"/>
      <c r="BO164" s="185"/>
      <c r="BP164" s="185"/>
      <c r="BQ164" s="185"/>
      <c r="BR164" s="8"/>
      <c r="BT164" s="8"/>
      <c r="BU164" s="202"/>
      <c r="BV164" s="202"/>
    </row>
  </sheetData>
  <mergeCells count="6">
    <mergeCell ref="A67:S67"/>
    <mergeCell ref="A65:S65"/>
    <mergeCell ref="A62:S62"/>
    <mergeCell ref="A63:S63"/>
    <mergeCell ref="A64:S64"/>
    <mergeCell ref="A66:S66"/>
  </mergeCells>
  <phoneticPr fontId="17" type="noConversion"/>
  <conditionalFormatting sqref="I35">
    <cfRule type="cellIs" dxfId="5932" priority="1" stopIfTrue="1" operator="equal">
      <formula>"-"</formula>
    </cfRule>
    <cfRule type="containsText" dxfId="5931" priority="2" stopIfTrue="1" operator="containsText" text="leer">
      <formula>NOT(ISERROR(SEARCH("leer",I35)))</formula>
    </cfRule>
  </conditionalFormatting>
  <conditionalFormatting sqref="BT160:BV160 AW160:BA160 BD160:BF160 BM160:BQ160 BH160:BK160 AS160:AU160 AF160:AQ160 V160:AD160 X157 AO157:AQ157 Z157 AD157 AF157">
    <cfRule type="cellIs" dxfId="5930" priority="187" stopIfTrue="1" operator="equal">
      <formula>"-"</formula>
    </cfRule>
  </conditionalFormatting>
  <conditionalFormatting sqref="BU159:BV159 AT158:AU159 AX158:BA159 BE158:BF159 BJ158:BK159 BO158:BQ159 AC159:AI159 V159:AA159 AA160:AA163 AB159:AB163 X157:X158 AO157:AQ159 V158:W158 Z157:Z158 Y158 AD157:AD158 AA158:AC158 AF157:AF158 AE158 AG158:AI158">
    <cfRule type="cellIs" dxfId="5929" priority="185" stopIfTrue="1" operator="equal">
      <formula>"-"</formula>
    </cfRule>
    <cfRule type="containsText" dxfId="5928" priority="186" stopIfTrue="1" operator="containsText" text="leer">
      <formula>NOT(ISERROR(SEARCH("leer",V157)))</formula>
    </cfRule>
  </conditionalFormatting>
  <conditionalFormatting sqref="BU158:BV158 BU159:BU164">
    <cfRule type="cellIs" dxfId="5927" priority="183" stopIfTrue="1" operator="equal">
      <formula>"-"</formula>
    </cfRule>
    <cfRule type="containsText" dxfId="5926" priority="184" stopIfTrue="1" operator="containsText" text="leer">
      <formula>NOT(ISERROR(SEARCH("leer",BU158)))</formula>
    </cfRule>
  </conditionalFormatting>
  <conditionalFormatting sqref="BU158:BV158 BU159:BU164">
    <cfRule type="cellIs" dxfId="5925" priority="181" stopIfTrue="1" operator="equal">
      <formula>"-"</formula>
    </cfRule>
    <cfRule type="containsText" dxfId="5924" priority="182" stopIfTrue="1" operator="containsText" text="leer">
      <formula>NOT(ISERROR(SEARCH("leer",BU158)))</formula>
    </cfRule>
  </conditionalFormatting>
  <conditionalFormatting sqref="BU158:BV158 BU159:BU164">
    <cfRule type="cellIs" dxfId="5923" priority="179" stopIfTrue="1" operator="equal">
      <formula>"-"</formula>
    </cfRule>
    <cfRule type="containsText" dxfId="5922" priority="180" stopIfTrue="1" operator="containsText" text="leer">
      <formula>NOT(ISERROR(SEARCH("leer",BU158)))</formula>
    </cfRule>
  </conditionalFormatting>
  <conditionalFormatting sqref="BU158:BV158 BU159:BU164">
    <cfRule type="cellIs" dxfId="5921" priority="177" stopIfTrue="1" operator="equal">
      <formula>"-"</formula>
    </cfRule>
    <cfRule type="containsText" dxfId="5920" priority="178" stopIfTrue="1" operator="containsText" text="leer">
      <formula>NOT(ISERROR(SEARCH("leer",BU158)))</formula>
    </cfRule>
  </conditionalFormatting>
  <conditionalFormatting sqref="BU158:BV158 BU159:BU164">
    <cfRule type="cellIs" dxfId="5919" priority="175" stopIfTrue="1" operator="equal">
      <formula>"-"</formula>
    </cfRule>
    <cfRule type="containsText" dxfId="5918" priority="176" stopIfTrue="1" operator="containsText" text="leer">
      <formula>NOT(ISERROR(SEARCH("leer",BU158)))</formula>
    </cfRule>
  </conditionalFormatting>
  <conditionalFormatting sqref="BV159:BV164">
    <cfRule type="cellIs" dxfId="5917" priority="173" stopIfTrue="1" operator="equal">
      <formula>"-"</formula>
    </cfRule>
    <cfRule type="containsText" dxfId="5916" priority="174" stopIfTrue="1" operator="containsText" text="leer">
      <formula>NOT(ISERROR(SEARCH("leer",BV159)))</formula>
    </cfRule>
  </conditionalFormatting>
  <conditionalFormatting sqref="BV159:BV164">
    <cfRule type="cellIs" dxfId="5915" priority="171" stopIfTrue="1" operator="equal">
      <formula>"-"</formula>
    </cfRule>
    <cfRule type="containsText" dxfId="5914" priority="172" stopIfTrue="1" operator="containsText" text="leer">
      <formula>NOT(ISERROR(SEARCH("leer",BV159)))</formula>
    </cfRule>
  </conditionalFormatting>
  <conditionalFormatting sqref="BV159:BV164">
    <cfRule type="cellIs" dxfId="5913" priority="169" stopIfTrue="1" operator="equal">
      <formula>"-"</formula>
    </cfRule>
    <cfRule type="containsText" dxfId="5912" priority="170" stopIfTrue="1" operator="containsText" text="leer">
      <formula>NOT(ISERROR(SEARCH("leer",BV159)))</formula>
    </cfRule>
  </conditionalFormatting>
  <conditionalFormatting sqref="BV159:BV164">
    <cfRule type="cellIs" dxfId="5911" priority="167" stopIfTrue="1" operator="equal">
      <formula>"-"</formula>
    </cfRule>
    <cfRule type="containsText" dxfId="5910" priority="168" stopIfTrue="1" operator="containsText" text="leer">
      <formula>NOT(ISERROR(SEARCH("leer",BV159)))</formula>
    </cfRule>
  </conditionalFormatting>
  <conditionalFormatting sqref="BV159:BV164">
    <cfRule type="cellIs" dxfId="5909" priority="165" stopIfTrue="1" operator="equal">
      <formula>"-"</formula>
    </cfRule>
    <cfRule type="containsText" dxfId="5908" priority="166" stopIfTrue="1" operator="containsText" text="leer">
      <formula>NOT(ISERROR(SEARCH("leer",BV159)))</formula>
    </cfRule>
  </conditionalFormatting>
  <conditionalFormatting sqref="AT157:AU157">
    <cfRule type="cellIs" dxfId="5907" priority="163" stopIfTrue="1" operator="equal">
      <formula>"-"</formula>
    </cfRule>
    <cfRule type="containsText" dxfId="5906" priority="164" stopIfTrue="1" operator="containsText" text="leer">
      <formula>NOT(ISERROR(SEARCH("leer",AT157)))</formula>
    </cfRule>
  </conditionalFormatting>
  <conditionalFormatting sqref="AT157:AU157">
    <cfRule type="cellIs" dxfId="5905" priority="162" stopIfTrue="1" operator="equal">
      <formula>"-"</formula>
    </cfRule>
  </conditionalFormatting>
  <conditionalFormatting sqref="AT157:AU157">
    <cfRule type="cellIs" dxfId="5904" priority="160" stopIfTrue="1" operator="equal">
      <formula>"-"</formula>
    </cfRule>
    <cfRule type="containsText" dxfId="5903" priority="161" stopIfTrue="1" operator="containsText" text="leer">
      <formula>NOT(ISERROR(SEARCH("leer",AT157)))</formula>
    </cfRule>
  </conditionalFormatting>
  <conditionalFormatting sqref="AT157:AU157">
    <cfRule type="cellIs" dxfId="5902" priority="159" stopIfTrue="1" operator="equal">
      <formula>"-"</formula>
    </cfRule>
  </conditionalFormatting>
  <conditionalFormatting sqref="AX157:BA157">
    <cfRule type="cellIs" dxfId="5901" priority="157" stopIfTrue="1" operator="equal">
      <formula>"-"</formula>
    </cfRule>
    <cfRule type="containsText" dxfId="5900" priority="158" stopIfTrue="1" operator="containsText" text="leer">
      <formula>NOT(ISERROR(SEARCH("leer",AX157)))</formula>
    </cfRule>
  </conditionalFormatting>
  <conditionalFormatting sqref="AX157:BA157">
    <cfRule type="cellIs" dxfId="5899" priority="156" stopIfTrue="1" operator="equal">
      <formula>"-"</formula>
    </cfRule>
  </conditionalFormatting>
  <conditionalFormatting sqref="AX157:BA157">
    <cfRule type="cellIs" dxfId="5898" priority="154" stopIfTrue="1" operator="equal">
      <formula>"-"</formula>
    </cfRule>
    <cfRule type="containsText" dxfId="5897" priority="155" stopIfTrue="1" operator="containsText" text="leer">
      <formula>NOT(ISERROR(SEARCH("leer",AX157)))</formula>
    </cfRule>
  </conditionalFormatting>
  <conditionalFormatting sqref="AX157:BA157">
    <cfRule type="cellIs" dxfId="5896" priority="153" stopIfTrue="1" operator="equal">
      <formula>"-"</formula>
    </cfRule>
  </conditionalFormatting>
  <conditionalFormatting sqref="BE157:BF157">
    <cfRule type="cellIs" dxfId="5895" priority="151" stopIfTrue="1" operator="equal">
      <formula>"-"</formula>
    </cfRule>
    <cfRule type="containsText" dxfId="5894" priority="152" stopIfTrue="1" operator="containsText" text="leer">
      <formula>NOT(ISERROR(SEARCH("leer",BE157)))</formula>
    </cfRule>
  </conditionalFormatting>
  <conditionalFormatting sqref="BE157:BF157">
    <cfRule type="cellIs" dxfId="5893" priority="150" stopIfTrue="1" operator="equal">
      <formula>"-"</formula>
    </cfRule>
  </conditionalFormatting>
  <conditionalFormatting sqref="BE157:BF157">
    <cfRule type="cellIs" dxfId="5892" priority="148" stopIfTrue="1" operator="equal">
      <formula>"-"</formula>
    </cfRule>
    <cfRule type="containsText" dxfId="5891" priority="149" stopIfTrue="1" operator="containsText" text="leer">
      <formula>NOT(ISERROR(SEARCH("leer",BE157)))</formula>
    </cfRule>
  </conditionalFormatting>
  <conditionalFormatting sqref="BE157:BF157">
    <cfRule type="cellIs" dxfId="5890" priority="147" stopIfTrue="1" operator="equal">
      <formula>"-"</formula>
    </cfRule>
  </conditionalFormatting>
  <conditionalFormatting sqref="BJ157:BK157">
    <cfRule type="cellIs" dxfId="5889" priority="145" stopIfTrue="1" operator="equal">
      <formula>"-"</formula>
    </cfRule>
    <cfRule type="containsText" dxfId="5888" priority="146" stopIfTrue="1" operator="containsText" text="leer">
      <formula>NOT(ISERROR(SEARCH("leer",BJ157)))</formula>
    </cfRule>
  </conditionalFormatting>
  <conditionalFormatting sqref="BJ157:BK157">
    <cfRule type="cellIs" dxfId="5887" priority="144" stopIfTrue="1" operator="equal">
      <formula>"-"</formula>
    </cfRule>
  </conditionalFormatting>
  <conditionalFormatting sqref="BJ157:BK157">
    <cfRule type="cellIs" dxfId="5886" priority="142" stopIfTrue="1" operator="equal">
      <formula>"-"</formula>
    </cfRule>
    <cfRule type="containsText" dxfId="5885" priority="143" stopIfTrue="1" operator="containsText" text="leer">
      <formula>NOT(ISERROR(SEARCH("leer",BJ157)))</formula>
    </cfRule>
  </conditionalFormatting>
  <conditionalFormatting sqref="BJ157:BK157">
    <cfRule type="cellIs" dxfId="5884" priority="141" stopIfTrue="1" operator="equal">
      <formula>"-"</formula>
    </cfRule>
  </conditionalFormatting>
  <conditionalFormatting sqref="BO157:BQ157">
    <cfRule type="cellIs" dxfId="5883" priority="139" stopIfTrue="1" operator="equal">
      <formula>"-"</formula>
    </cfRule>
    <cfRule type="containsText" dxfId="5882" priority="140" stopIfTrue="1" operator="containsText" text="leer">
      <formula>NOT(ISERROR(SEARCH("leer",BO157)))</formula>
    </cfRule>
  </conditionalFormatting>
  <conditionalFormatting sqref="BO157:BQ157">
    <cfRule type="cellIs" dxfId="5881" priority="138" stopIfTrue="1" operator="equal">
      <formula>"-"</formula>
    </cfRule>
  </conditionalFormatting>
  <conditionalFormatting sqref="BO157:BQ157">
    <cfRule type="cellIs" dxfId="5880" priority="136" stopIfTrue="1" operator="equal">
      <formula>"-"</formula>
    </cfRule>
    <cfRule type="containsText" dxfId="5879" priority="137" stopIfTrue="1" operator="containsText" text="leer">
      <formula>NOT(ISERROR(SEARCH("leer",BO157)))</formula>
    </cfRule>
  </conditionalFormatting>
  <conditionalFormatting sqref="BO157:BQ157">
    <cfRule type="cellIs" dxfId="5878" priority="135" stopIfTrue="1" operator="equal">
      <formula>"-"</formula>
    </cfRule>
  </conditionalFormatting>
  <conditionalFormatting sqref="BU157:BV157">
    <cfRule type="cellIs" dxfId="5877" priority="133" stopIfTrue="1" operator="equal">
      <formula>"-"</formula>
    </cfRule>
    <cfRule type="containsText" dxfId="5876" priority="134" stopIfTrue="1" operator="containsText" text="leer">
      <formula>NOT(ISERROR(SEARCH("leer",BU157)))</formula>
    </cfRule>
  </conditionalFormatting>
  <conditionalFormatting sqref="BU157:BV157">
    <cfRule type="cellIs" dxfId="5875" priority="132" stopIfTrue="1" operator="equal">
      <formula>"-"</formula>
    </cfRule>
  </conditionalFormatting>
  <conditionalFormatting sqref="BU157:BV157">
    <cfRule type="cellIs" dxfId="5874" priority="130" stopIfTrue="1" operator="equal">
      <formula>"-"</formula>
    </cfRule>
    <cfRule type="containsText" dxfId="5873" priority="131" stopIfTrue="1" operator="containsText" text="leer">
      <formula>NOT(ISERROR(SEARCH("leer",BU157)))</formula>
    </cfRule>
  </conditionalFormatting>
  <conditionalFormatting sqref="BU157:BV157">
    <cfRule type="cellIs" dxfId="5872" priority="129" stopIfTrue="1" operator="equal">
      <formula>"-"</formula>
    </cfRule>
  </conditionalFormatting>
  <conditionalFormatting sqref="AY157">
    <cfRule type="cellIs" dxfId="5871" priority="128" stopIfTrue="1" operator="equal">
      <formula>"-"</formula>
    </cfRule>
  </conditionalFormatting>
  <conditionalFormatting sqref="AY157">
    <cfRule type="cellIs" dxfId="5870" priority="126" stopIfTrue="1" operator="equal">
      <formula>"-"</formula>
    </cfRule>
    <cfRule type="containsText" dxfId="5869" priority="127" stopIfTrue="1" operator="containsText" text="leer">
      <formula>NOT(ISERROR(SEARCH("leer",AY157)))</formula>
    </cfRule>
  </conditionalFormatting>
  <conditionalFormatting sqref="AY157">
    <cfRule type="cellIs" dxfId="5868" priority="125" stopIfTrue="1" operator="equal">
      <formula>"-"</formula>
    </cfRule>
  </conditionalFormatting>
  <conditionalFormatting sqref="AY157">
    <cfRule type="cellIs" dxfId="5867" priority="123" stopIfTrue="1" operator="equal">
      <formula>"-"</formula>
    </cfRule>
    <cfRule type="containsText" dxfId="5866" priority="124" stopIfTrue="1" operator="containsText" text="leer">
      <formula>NOT(ISERROR(SEARCH("leer",AY157)))</formula>
    </cfRule>
  </conditionalFormatting>
  <conditionalFormatting sqref="K57:K58 J30:K31 J34:K37 J41:K42 J46:K47 J51:K53 K13:K19 K6:K11 I8:J8 I25:K27 J6:J7 I10:J10 J9 I14:J14 J11:J13 I16:J16 J15 J17:J19">
    <cfRule type="cellIs" dxfId="5865" priority="53" stopIfTrue="1" operator="equal">
      <formula>"-"</formula>
    </cfRule>
    <cfRule type="containsText" dxfId="5864" priority="54" stopIfTrue="1" operator="containsText" text="leer">
      <formula>NOT(ISERROR(SEARCH("leer",I6)))</formula>
    </cfRule>
  </conditionalFormatting>
  <conditionalFormatting sqref="I30:I31">
    <cfRule type="cellIs" dxfId="5863" priority="41" stopIfTrue="1" operator="equal">
      <formula>"-"</formula>
    </cfRule>
    <cfRule type="containsText" dxfId="5862" priority="42" stopIfTrue="1" operator="containsText" text="leer">
      <formula>NOT(ISERROR(SEARCH("leer",I30)))</formula>
    </cfRule>
  </conditionalFormatting>
  <conditionalFormatting sqref="I30:I31">
    <cfRule type="cellIs" dxfId="5861" priority="40" stopIfTrue="1" operator="equal">
      <formula>"-"</formula>
    </cfRule>
  </conditionalFormatting>
  <conditionalFormatting sqref="I30:I31">
    <cfRule type="cellIs" dxfId="5860" priority="38" stopIfTrue="1" operator="equal">
      <formula>"-"</formula>
    </cfRule>
    <cfRule type="containsText" dxfId="5859" priority="39" stopIfTrue="1" operator="containsText" text="leer">
      <formula>NOT(ISERROR(SEARCH("leer",I30)))</formula>
    </cfRule>
  </conditionalFormatting>
  <conditionalFormatting sqref="I30:I31">
    <cfRule type="cellIs" dxfId="5858" priority="37" stopIfTrue="1" operator="equal">
      <formula>"-"</formula>
    </cfRule>
  </conditionalFormatting>
  <conditionalFormatting sqref="I34:I37">
    <cfRule type="cellIs" dxfId="5857" priority="35" stopIfTrue="1" operator="equal">
      <formula>"-"</formula>
    </cfRule>
    <cfRule type="containsText" dxfId="5856" priority="36" stopIfTrue="1" operator="containsText" text="leer">
      <formula>NOT(ISERROR(SEARCH("leer",I34)))</formula>
    </cfRule>
  </conditionalFormatting>
  <conditionalFormatting sqref="I34:I37">
    <cfRule type="cellIs" dxfId="5855" priority="34" stopIfTrue="1" operator="equal">
      <formula>"-"</formula>
    </cfRule>
  </conditionalFormatting>
  <conditionalFormatting sqref="I34:I37">
    <cfRule type="cellIs" dxfId="5854" priority="32" stopIfTrue="1" operator="equal">
      <formula>"-"</formula>
    </cfRule>
    <cfRule type="containsText" dxfId="5853" priority="33" stopIfTrue="1" operator="containsText" text="leer">
      <formula>NOT(ISERROR(SEARCH("leer",I34)))</formula>
    </cfRule>
  </conditionalFormatting>
  <conditionalFormatting sqref="I34:I37">
    <cfRule type="cellIs" dxfId="5852" priority="31" stopIfTrue="1" operator="equal">
      <formula>"-"</formula>
    </cfRule>
  </conditionalFormatting>
  <conditionalFormatting sqref="I41:I42">
    <cfRule type="cellIs" dxfId="5851" priority="29" stopIfTrue="1" operator="equal">
      <formula>"-"</formula>
    </cfRule>
    <cfRule type="containsText" dxfId="5850" priority="30" stopIfTrue="1" operator="containsText" text="leer">
      <formula>NOT(ISERROR(SEARCH("leer",I41)))</formula>
    </cfRule>
  </conditionalFormatting>
  <conditionalFormatting sqref="I41:I42">
    <cfRule type="cellIs" dxfId="5849" priority="28" stopIfTrue="1" operator="equal">
      <formula>"-"</formula>
    </cfRule>
  </conditionalFormatting>
  <conditionalFormatting sqref="I41:I42">
    <cfRule type="cellIs" dxfId="5848" priority="26" stopIfTrue="1" operator="equal">
      <formula>"-"</formula>
    </cfRule>
    <cfRule type="containsText" dxfId="5847" priority="27" stopIfTrue="1" operator="containsText" text="leer">
      <formula>NOT(ISERROR(SEARCH("leer",I41)))</formula>
    </cfRule>
  </conditionalFormatting>
  <conditionalFormatting sqref="I41:I42">
    <cfRule type="cellIs" dxfId="5846" priority="25" stopIfTrue="1" operator="equal">
      <formula>"-"</formula>
    </cfRule>
  </conditionalFormatting>
  <conditionalFormatting sqref="I46:I47">
    <cfRule type="cellIs" dxfId="5845" priority="23" stopIfTrue="1" operator="equal">
      <formula>"-"</formula>
    </cfRule>
    <cfRule type="containsText" dxfId="5844" priority="24" stopIfTrue="1" operator="containsText" text="leer">
      <formula>NOT(ISERROR(SEARCH("leer",I46)))</formula>
    </cfRule>
  </conditionalFormatting>
  <conditionalFormatting sqref="I46:I47">
    <cfRule type="cellIs" dxfId="5843" priority="22" stopIfTrue="1" operator="equal">
      <formula>"-"</formula>
    </cfRule>
  </conditionalFormatting>
  <conditionalFormatting sqref="I46:I47">
    <cfRule type="cellIs" dxfId="5842" priority="20" stopIfTrue="1" operator="equal">
      <formula>"-"</formula>
    </cfRule>
    <cfRule type="containsText" dxfId="5841" priority="21" stopIfTrue="1" operator="containsText" text="leer">
      <formula>NOT(ISERROR(SEARCH("leer",I46)))</formula>
    </cfRule>
  </conditionalFormatting>
  <conditionalFormatting sqref="I46:I47">
    <cfRule type="cellIs" dxfId="5840" priority="19" stopIfTrue="1" operator="equal">
      <formula>"-"</formula>
    </cfRule>
  </conditionalFormatting>
  <conditionalFormatting sqref="I51:I53">
    <cfRule type="cellIs" dxfId="5839" priority="17" stopIfTrue="1" operator="equal">
      <formula>"-"</formula>
    </cfRule>
    <cfRule type="containsText" dxfId="5838" priority="18" stopIfTrue="1" operator="containsText" text="leer">
      <formula>NOT(ISERROR(SEARCH("leer",I51)))</formula>
    </cfRule>
  </conditionalFormatting>
  <conditionalFormatting sqref="I51:I53">
    <cfRule type="cellIs" dxfId="5837" priority="16" stopIfTrue="1" operator="equal">
      <formula>"-"</formula>
    </cfRule>
  </conditionalFormatting>
  <conditionalFormatting sqref="I51:I53">
    <cfRule type="cellIs" dxfId="5836" priority="14" stopIfTrue="1" operator="equal">
      <formula>"-"</formula>
    </cfRule>
    <cfRule type="containsText" dxfId="5835" priority="15" stopIfTrue="1" operator="containsText" text="leer">
      <formula>NOT(ISERROR(SEARCH("leer",I51)))</formula>
    </cfRule>
  </conditionalFormatting>
  <conditionalFormatting sqref="I51:I53">
    <cfRule type="cellIs" dxfId="5834" priority="13" stopIfTrue="1" operator="equal">
      <formula>"-"</formula>
    </cfRule>
  </conditionalFormatting>
  <conditionalFormatting sqref="I57:I58">
    <cfRule type="cellIs" dxfId="5833" priority="11" stopIfTrue="1" operator="equal">
      <formula>"-"</formula>
    </cfRule>
    <cfRule type="containsText" dxfId="5832" priority="12" stopIfTrue="1" operator="containsText" text="leer">
      <formula>NOT(ISERROR(SEARCH("leer",I57)))</formula>
    </cfRule>
  </conditionalFormatting>
  <conditionalFormatting sqref="I57:I58">
    <cfRule type="cellIs" dxfId="5831" priority="10" stopIfTrue="1" operator="equal">
      <formula>"-"</formula>
    </cfRule>
  </conditionalFormatting>
  <conditionalFormatting sqref="I57:I58">
    <cfRule type="cellIs" dxfId="5830" priority="8" stopIfTrue="1" operator="equal">
      <formula>"-"</formula>
    </cfRule>
    <cfRule type="containsText" dxfId="5829" priority="9" stopIfTrue="1" operator="containsText" text="leer">
      <formula>NOT(ISERROR(SEARCH("leer",I57)))</formula>
    </cfRule>
  </conditionalFormatting>
  <conditionalFormatting sqref="I57:I58">
    <cfRule type="cellIs" dxfId="5828" priority="7" stopIfTrue="1" operator="equal">
      <formula>"-"</formula>
    </cfRule>
  </conditionalFormatting>
  <conditionalFormatting sqref="I35">
    <cfRule type="cellIs" dxfId="5827" priority="6" stopIfTrue="1" operator="equal">
      <formula>"-"</formula>
    </cfRule>
  </conditionalFormatting>
  <conditionalFormatting sqref="I35">
    <cfRule type="cellIs" dxfId="5826" priority="4" stopIfTrue="1" operator="equal">
      <formula>"-"</formula>
    </cfRule>
    <cfRule type="containsText" dxfId="5825" priority="5" stopIfTrue="1" operator="containsText" text="leer">
      <formula>NOT(ISERROR(SEARCH("leer",I35)))</formula>
    </cfRule>
  </conditionalFormatting>
  <conditionalFormatting sqref="I35">
    <cfRule type="cellIs" dxfId="5824" priority="3" stopIfTrue="1" operator="equal">
      <formula>"-"</formula>
    </cfRule>
  </conditionalFormatting>
  <conditionalFormatting sqref="L11 K12:L12 N11:N12 K57:N58 P57:Q58 P11:Q12">
    <cfRule type="cellIs" dxfId="5823" priority="56" stopIfTrue="1" operator="equal">
      <formula>"-"</formula>
    </cfRule>
    <cfRule type="containsText" dxfId="5822" priority="57" stopIfTrue="1" operator="containsText" text="leer">
      <formula>NOT(ISERROR(SEARCH("leer",K11)))</formula>
    </cfRule>
  </conditionalFormatting>
  <conditionalFormatting sqref="L56:L58 L33:L37 L40:L42 L49:L53 L44:L47 L29:L31 L16:L27 L6:L14 I8 I25:I27 I10 I14 I16">
    <cfRule type="cellIs" dxfId="5821" priority="55" stopIfTrue="1" operator="equal">
      <formula>"-"</formula>
    </cfRule>
  </conditionalFormatting>
  <conditionalFormatting sqref="J57:J58">
    <cfRule type="cellIs" dxfId="5820" priority="51" stopIfTrue="1" operator="equal">
      <formula>"-"</formula>
    </cfRule>
    <cfRule type="containsText" dxfId="5819" priority="52" stopIfTrue="1" operator="containsText" text="leer">
      <formula>NOT(ISERROR(SEARCH("leer",J57)))</formula>
    </cfRule>
  </conditionalFormatting>
  <conditionalFormatting sqref="J57:J58">
    <cfRule type="cellIs" dxfId="5818" priority="49" stopIfTrue="1" operator="equal">
      <formula>"-"</formula>
    </cfRule>
    <cfRule type="containsText" dxfId="5817" priority="50" stopIfTrue="1" operator="containsText" text="leer">
      <formula>NOT(ISERROR(SEARCH("leer",J57)))</formula>
    </cfRule>
  </conditionalFormatting>
  <conditionalFormatting sqref="J57:J58">
    <cfRule type="cellIs" dxfId="5816" priority="47" stopIfTrue="1" operator="equal">
      <formula>"-"</formula>
    </cfRule>
    <cfRule type="containsText" dxfId="5815" priority="48" stopIfTrue="1" operator="containsText" text="leer">
      <formula>NOT(ISERROR(SEARCH("leer",J57)))</formula>
    </cfRule>
  </conditionalFormatting>
  <conditionalFormatting sqref="J57:J58">
    <cfRule type="cellIs" dxfId="5814" priority="45" stopIfTrue="1" operator="equal">
      <formula>"-"</formula>
    </cfRule>
    <cfRule type="containsText" dxfId="5813" priority="46" stopIfTrue="1" operator="containsText" text="leer">
      <formula>NOT(ISERROR(SEARCH("leer",J57)))</formula>
    </cfRule>
  </conditionalFormatting>
  <conditionalFormatting sqref="J57:J58">
    <cfRule type="cellIs" dxfId="5812" priority="43" stopIfTrue="1" operator="equal">
      <formula>"-"</formula>
    </cfRule>
    <cfRule type="containsText" dxfId="5811" priority="44" stopIfTrue="1" operator="containsText" text="leer">
      <formula>NOT(ISERROR(SEARCH("leer",J57)))</formula>
    </cfRule>
  </conditionalFormatting>
  <hyperlinks>
    <hyperlink ref="A1" location="Index!A1" display="zurück"/>
  </hyperlinks>
  <pageMargins left="0.79000000000000015" right="0.79000000000000015" top="0.98" bottom="0.98" header="0.51" footer="0.51"/>
  <pageSetup paperSize="9" scale="41"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36"/>
  <sheetViews>
    <sheetView showRuler="0" zoomScaleNormal="100" workbookViewId="0"/>
  </sheetViews>
  <sheetFormatPr baseColWidth="10" defaultColWidth="10.7109375" defaultRowHeight="12.75"/>
  <cols>
    <col min="1" max="1" width="28" style="5" bestFit="1" customWidth="1"/>
    <col min="2" max="2" width="10.28515625" style="5" bestFit="1" customWidth="1"/>
    <col min="3" max="3" width="8.85546875" style="8" bestFit="1" customWidth="1"/>
    <col min="4" max="5" width="12.28515625" style="8" customWidth="1"/>
    <col min="6" max="7" width="11.42578125" style="8" customWidth="1"/>
    <col min="8" max="8" width="9.28515625" style="8" customWidth="1"/>
    <col min="9" max="9" width="9" style="8" customWidth="1"/>
    <col min="10" max="10" width="9.7109375" style="8" customWidth="1"/>
    <col min="11" max="11" width="10" style="8" customWidth="1"/>
    <col min="12" max="12" width="9.85546875" style="8" customWidth="1"/>
    <col min="13" max="14" width="9.7109375" style="5" customWidth="1"/>
    <col min="15" max="15" width="9.28515625" style="5" customWidth="1"/>
    <col min="16" max="16" width="11.28515625" style="5" bestFit="1" customWidth="1"/>
    <col min="17" max="16384" width="10.7109375" style="5"/>
  </cols>
  <sheetData>
    <row r="1" spans="1:16">
      <c r="A1" s="90" t="s">
        <v>198</v>
      </c>
      <c r="C1" s="5"/>
      <c r="D1" s="5"/>
      <c r="E1" s="5"/>
      <c r="F1" s="5"/>
      <c r="G1" s="5"/>
      <c r="H1" s="5"/>
      <c r="I1" s="5"/>
      <c r="J1" s="5"/>
      <c r="K1" s="5"/>
      <c r="L1" s="5"/>
    </row>
    <row r="2" spans="1:16">
      <c r="A2" s="90"/>
      <c r="C2" s="5"/>
      <c r="D2" s="5"/>
      <c r="E2" s="5"/>
      <c r="F2" s="5"/>
      <c r="G2" s="5"/>
      <c r="H2" s="5"/>
      <c r="I2" s="5"/>
      <c r="J2" s="5"/>
      <c r="K2" s="5"/>
      <c r="L2" s="5"/>
    </row>
    <row r="3" spans="1:16">
      <c r="A3" s="4" t="s">
        <v>199</v>
      </c>
      <c r="C3" s="5" t="s">
        <v>200</v>
      </c>
      <c r="D3" s="5" t="s">
        <v>201</v>
      </c>
      <c r="E3" s="4">
        <v>2005</v>
      </c>
      <c r="F3" s="4">
        <v>2006</v>
      </c>
      <c r="G3" s="4">
        <v>2007</v>
      </c>
      <c r="H3" s="4">
        <v>2008</v>
      </c>
      <c r="I3" s="4">
        <v>2009</v>
      </c>
      <c r="J3" s="4">
        <v>2010</v>
      </c>
      <c r="K3" s="4">
        <v>2011</v>
      </c>
      <c r="L3" s="4">
        <v>2012</v>
      </c>
      <c r="M3" s="4">
        <v>2013</v>
      </c>
      <c r="N3" s="4">
        <v>2014</v>
      </c>
      <c r="O3" s="4">
        <v>2015</v>
      </c>
      <c r="P3" s="353">
        <v>2016</v>
      </c>
    </row>
    <row r="4" spans="1:16">
      <c r="A4" s="4"/>
      <c r="E4" s="5"/>
      <c r="F4" s="5"/>
      <c r="G4" s="5"/>
      <c r="H4" s="5"/>
      <c r="I4" s="5"/>
      <c r="M4" s="8"/>
      <c r="N4" s="8"/>
      <c r="O4" s="8"/>
      <c r="P4" s="351"/>
    </row>
    <row r="5" spans="1:16">
      <c r="A5" s="5" t="s">
        <v>202</v>
      </c>
      <c r="B5" s="5" t="s">
        <v>203</v>
      </c>
      <c r="D5" s="8" t="s">
        <v>204</v>
      </c>
      <c r="E5" s="194">
        <v>50130</v>
      </c>
      <c r="F5" s="194">
        <v>55600</v>
      </c>
      <c r="G5" s="194">
        <v>60085</v>
      </c>
      <c r="H5" s="194">
        <v>71603</v>
      </c>
      <c r="I5" s="162">
        <v>84676</v>
      </c>
      <c r="J5" s="162">
        <v>93310</v>
      </c>
      <c r="K5" s="162">
        <v>108254</v>
      </c>
      <c r="L5" s="202">
        <v>120069</v>
      </c>
      <c r="M5" s="19">
        <v>120383</v>
      </c>
      <c r="N5" s="19">
        <v>124671</v>
      </c>
      <c r="O5" s="19">
        <v>120327</v>
      </c>
      <c r="P5" s="390">
        <v>126689</v>
      </c>
    </row>
    <row r="6" spans="1:16">
      <c r="A6" s="15" t="s">
        <v>205</v>
      </c>
      <c r="B6" s="5" t="s">
        <v>206</v>
      </c>
      <c r="D6" s="8" t="s">
        <v>207</v>
      </c>
      <c r="E6" s="194">
        <v>43630</v>
      </c>
      <c r="F6" s="194">
        <v>48364</v>
      </c>
      <c r="G6" s="194">
        <v>51462</v>
      </c>
      <c r="H6" s="194">
        <v>64204</v>
      </c>
      <c r="I6" s="162">
        <v>77272</v>
      </c>
      <c r="J6" s="162">
        <v>85725</v>
      </c>
      <c r="K6" s="162">
        <v>100707</v>
      </c>
      <c r="L6" s="202">
        <v>110531</v>
      </c>
      <c r="M6" s="162">
        <v>109086</v>
      </c>
      <c r="N6" s="19">
        <v>112150</v>
      </c>
      <c r="O6" s="19">
        <v>107380</v>
      </c>
      <c r="P6" s="390">
        <v>110533</v>
      </c>
    </row>
    <row r="7" spans="1:16">
      <c r="A7" s="15" t="s">
        <v>208</v>
      </c>
      <c r="B7" s="5" t="s">
        <v>209</v>
      </c>
      <c r="D7" s="8" t="s">
        <v>210</v>
      </c>
      <c r="E7" s="194">
        <v>87</v>
      </c>
      <c r="F7" s="194">
        <v>87</v>
      </c>
      <c r="G7" s="194">
        <v>86</v>
      </c>
      <c r="H7" s="194">
        <v>90</v>
      </c>
      <c r="I7" s="162">
        <v>91</v>
      </c>
      <c r="J7" s="162">
        <v>92</v>
      </c>
      <c r="K7" s="162">
        <v>93</v>
      </c>
      <c r="L7" s="202">
        <f>L6/L5*100</f>
        <v>92.056234331925808</v>
      </c>
      <c r="M7" s="19">
        <v>91</v>
      </c>
      <c r="N7" s="19">
        <v>90</v>
      </c>
      <c r="O7" s="19">
        <v>89</v>
      </c>
      <c r="P7" s="390">
        <v>87</v>
      </c>
    </row>
    <row r="8" spans="1:16">
      <c r="A8" s="5" t="s">
        <v>211</v>
      </c>
      <c r="B8" s="5" t="s">
        <v>212</v>
      </c>
      <c r="D8" s="8" t="s">
        <v>213</v>
      </c>
      <c r="E8" s="194">
        <v>922</v>
      </c>
      <c r="F8" s="194">
        <v>1605</v>
      </c>
      <c r="G8" s="194">
        <v>2470</v>
      </c>
      <c r="H8" s="194">
        <v>2857</v>
      </c>
      <c r="I8" s="162">
        <v>3534</v>
      </c>
      <c r="J8" s="162">
        <v>4224</v>
      </c>
      <c r="K8" s="162">
        <v>4879</v>
      </c>
      <c r="L8" s="202">
        <v>3145</v>
      </c>
      <c r="M8" s="19">
        <v>5637</v>
      </c>
      <c r="N8" s="19">
        <v>5010</v>
      </c>
      <c r="O8" s="19">
        <v>4385</v>
      </c>
      <c r="P8" s="390">
        <v>4881</v>
      </c>
    </row>
    <row r="9" spans="1:16">
      <c r="L9" s="5"/>
    </row>
    <row r="10" spans="1:16">
      <c r="A10" s="4"/>
      <c r="D10" s="22"/>
      <c r="E10" s="22"/>
      <c r="F10" s="22"/>
      <c r="G10" s="22"/>
      <c r="H10" s="22"/>
    </row>
    <row r="11" spans="1:16">
      <c r="A11" s="27"/>
      <c r="L11" s="5"/>
    </row>
    <row r="12" spans="1:16">
      <c r="L12" s="5"/>
    </row>
    <row r="13" spans="1:16">
      <c r="L13" s="5"/>
    </row>
    <row r="14" spans="1:16">
      <c r="L14" s="5"/>
    </row>
    <row r="15" spans="1:16">
      <c r="L15" s="5"/>
    </row>
    <row r="16" spans="1:16">
      <c r="L16" s="5"/>
    </row>
    <row r="17" spans="1:28">
      <c r="A17" s="4"/>
      <c r="L17" s="5"/>
    </row>
    <row r="18" spans="1:28">
      <c r="L18" s="5"/>
    </row>
    <row r="19" spans="1:28">
      <c r="L19" s="5"/>
    </row>
    <row r="20" spans="1:28">
      <c r="L20" s="5"/>
    </row>
    <row r="21" spans="1:28">
      <c r="A21" s="4"/>
    </row>
    <row r="22" spans="1:28">
      <c r="L22" s="70"/>
      <c r="M22" s="8"/>
      <c r="N22" s="8"/>
      <c r="O22" s="8"/>
      <c r="P22" s="8"/>
    </row>
    <row r="23" spans="1:28">
      <c r="A23" s="14"/>
      <c r="L23" s="70"/>
      <c r="M23" s="8"/>
      <c r="N23" s="8"/>
      <c r="O23" s="8"/>
      <c r="P23" s="8"/>
    </row>
    <row r="24" spans="1:28">
      <c r="A24" s="48"/>
      <c r="L24" s="77"/>
      <c r="M24" s="8"/>
      <c r="N24" s="8"/>
      <c r="O24" s="8"/>
      <c r="P24" s="8"/>
    </row>
    <row r="26" spans="1:28">
      <c r="E26" s="4"/>
      <c r="F26" s="5"/>
      <c r="G26" s="194"/>
      <c r="H26" s="194"/>
      <c r="I26" s="194"/>
      <c r="J26" s="194"/>
    </row>
    <row r="27" spans="1:28">
      <c r="E27" s="4"/>
      <c r="F27" s="5"/>
      <c r="G27" s="194"/>
      <c r="H27" s="194"/>
      <c r="I27" s="194"/>
      <c r="J27" s="194"/>
    </row>
    <row r="28" spans="1:28">
      <c r="A28" s="14"/>
      <c r="E28" s="4"/>
      <c r="F28" s="5"/>
      <c r="G28" s="194"/>
      <c r="H28" s="194"/>
      <c r="I28" s="194"/>
      <c r="J28" s="194"/>
    </row>
    <row r="29" spans="1:28">
      <c r="E29" s="4"/>
      <c r="F29" s="5"/>
      <c r="G29" s="194"/>
      <c r="H29" s="194"/>
      <c r="I29" s="194"/>
      <c r="J29" s="194"/>
    </row>
    <row r="30" spans="1:28">
      <c r="A30" s="4"/>
      <c r="E30" s="4"/>
      <c r="F30" s="5"/>
      <c r="G30" s="237"/>
      <c r="H30" s="237"/>
      <c r="I30" s="237"/>
      <c r="J30" s="237"/>
      <c r="M30" s="8"/>
      <c r="N30" s="8"/>
      <c r="O30" s="8"/>
      <c r="P30" s="8"/>
    </row>
    <row r="31" spans="1:28">
      <c r="E31" s="4"/>
      <c r="G31" s="162"/>
      <c r="H31" s="162"/>
      <c r="I31" s="162"/>
      <c r="J31" s="162"/>
    </row>
    <row r="32" spans="1:28" ht="15">
      <c r="E32" s="4"/>
      <c r="G32" s="162"/>
      <c r="H32" s="162"/>
      <c r="I32" s="162"/>
      <c r="J32" s="162"/>
      <c r="Q32" s="76"/>
      <c r="W32" s="44"/>
      <c r="X32" s="44"/>
      <c r="Y32" s="44"/>
      <c r="Z32" s="44"/>
      <c r="AA32" s="44"/>
      <c r="AB32" s="44"/>
    </row>
    <row r="33" spans="5:18">
      <c r="E33" s="4"/>
      <c r="G33" s="202"/>
      <c r="H33" s="202"/>
      <c r="I33" s="202"/>
      <c r="J33" s="202"/>
      <c r="Q33" s="44"/>
    </row>
    <row r="34" spans="5:18">
      <c r="E34" s="4"/>
      <c r="G34" s="19"/>
      <c r="H34" s="67"/>
      <c r="I34" s="19"/>
      <c r="J34" s="19"/>
      <c r="M34" s="8"/>
      <c r="N34" s="8"/>
      <c r="O34" s="8"/>
      <c r="P34" s="8"/>
      <c r="Q34" s="44"/>
      <c r="R34" s="44"/>
    </row>
    <row r="35" spans="5:18">
      <c r="E35" s="4"/>
      <c r="G35" s="19"/>
      <c r="H35" s="19"/>
      <c r="I35" s="19"/>
      <c r="J35" s="19"/>
    </row>
    <row r="36" spans="5:18">
      <c r="E36" s="4"/>
      <c r="G36" s="19"/>
      <c r="H36" s="19"/>
      <c r="I36" s="19"/>
      <c r="J36" s="19"/>
    </row>
  </sheetData>
  <phoneticPr fontId="17" type="noConversion"/>
  <conditionalFormatting sqref="H7">
    <cfRule type="cellIs" dxfId="5810" priority="1" stopIfTrue="1" operator="equal">
      <formula>"-"</formula>
    </cfRule>
  </conditionalFormatting>
  <conditionalFormatting sqref="G32:J32">
    <cfRule type="cellIs" dxfId="5809" priority="81" stopIfTrue="1" operator="equal">
      <formula>"-"</formula>
    </cfRule>
  </conditionalFormatting>
  <conditionalFormatting sqref="G31:J31">
    <cfRule type="cellIs" dxfId="5808" priority="79" stopIfTrue="1" operator="equal">
      <formula>"-"</formula>
    </cfRule>
    <cfRule type="containsText" dxfId="5807" priority="80" stopIfTrue="1" operator="containsText" text="leer">
      <formula>NOT(ISERROR(SEARCH("leer",G31)))</formula>
    </cfRule>
  </conditionalFormatting>
  <conditionalFormatting sqref="G30:J30">
    <cfRule type="cellIs" dxfId="5806" priority="77" stopIfTrue="1" operator="equal">
      <formula>"-"</formula>
    </cfRule>
    <cfRule type="containsText" dxfId="5805" priority="78" stopIfTrue="1" operator="containsText" text="leer">
      <formula>NOT(ISERROR(SEARCH("leer",G30)))</formula>
    </cfRule>
  </conditionalFormatting>
  <conditionalFormatting sqref="G30:J30">
    <cfRule type="cellIs" dxfId="5804" priority="75" stopIfTrue="1" operator="equal">
      <formula>"-"</formula>
    </cfRule>
    <cfRule type="containsText" dxfId="5803" priority="76" stopIfTrue="1" operator="containsText" text="leer">
      <formula>NOT(ISERROR(SEARCH("leer",G30)))</formula>
    </cfRule>
  </conditionalFormatting>
  <conditionalFormatting sqref="G30:J30">
    <cfRule type="cellIs" dxfId="5802" priority="73" stopIfTrue="1" operator="equal">
      <formula>"-"</formula>
    </cfRule>
    <cfRule type="containsText" dxfId="5801" priority="74" stopIfTrue="1" operator="containsText" text="leer">
      <formula>NOT(ISERROR(SEARCH("leer",G30)))</formula>
    </cfRule>
  </conditionalFormatting>
  <conditionalFormatting sqref="G30:J30">
    <cfRule type="cellIs" dxfId="5800" priority="71" stopIfTrue="1" operator="equal">
      <formula>"-"</formula>
    </cfRule>
    <cfRule type="containsText" dxfId="5799" priority="72" stopIfTrue="1" operator="containsText" text="leer">
      <formula>NOT(ISERROR(SEARCH("leer",G30)))</formula>
    </cfRule>
  </conditionalFormatting>
  <conditionalFormatting sqref="G30:J30">
    <cfRule type="cellIs" dxfId="5798" priority="69" stopIfTrue="1" operator="equal">
      <formula>"-"</formula>
    </cfRule>
    <cfRule type="containsText" dxfId="5797" priority="70" stopIfTrue="1" operator="containsText" text="leer">
      <formula>NOT(ISERROR(SEARCH("leer",G30)))</formula>
    </cfRule>
  </conditionalFormatting>
  <conditionalFormatting sqref="G30:J30">
    <cfRule type="cellIs" dxfId="5796" priority="67" stopIfTrue="1" operator="equal">
      <formula>"-"</formula>
    </cfRule>
    <cfRule type="containsText" dxfId="5795" priority="68" stopIfTrue="1" operator="containsText" text="leer">
      <formula>NOT(ISERROR(SEARCH("leer",G30)))</formula>
    </cfRule>
  </conditionalFormatting>
  <conditionalFormatting sqref="G29:H29 J29">
    <cfRule type="cellIs" dxfId="5794" priority="65" stopIfTrue="1" operator="equal">
      <formula>"-"</formula>
    </cfRule>
    <cfRule type="containsText" dxfId="5793" priority="66" stopIfTrue="1" operator="containsText" text="leer">
      <formula>NOT(ISERROR(SEARCH("leer",G29)))</formula>
    </cfRule>
  </conditionalFormatting>
  <conditionalFormatting sqref="G29:H29 J29">
    <cfRule type="cellIs" dxfId="5792" priority="64" stopIfTrue="1" operator="equal">
      <formula>"-"</formula>
    </cfRule>
  </conditionalFormatting>
  <conditionalFormatting sqref="G29:H29 J29">
    <cfRule type="cellIs" dxfId="5791" priority="62" stopIfTrue="1" operator="equal">
      <formula>"-"</formula>
    </cfRule>
    <cfRule type="containsText" dxfId="5790" priority="63" stopIfTrue="1" operator="containsText" text="leer">
      <formula>NOT(ISERROR(SEARCH("leer",G29)))</formula>
    </cfRule>
  </conditionalFormatting>
  <conditionalFormatting sqref="G29:H29 J29">
    <cfRule type="cellIs" dxfId="5789" priority="61" stopIfTrue="1" operator="equal">
      <formula>"-"</formula>
    </cfRule>
  </conditionalFormatting>
  <conditionalFormatting sqref="I29">
    <cfRule type="cellIs" dxfId="5788" priority="59" stopIfTrue="1" operator="equal">
      <formula>"-"</formula>
    </cfRule>
    <cfRule type="containsText" dxfId="5787" priority="60" stopIfTrue="1" operator="containsText" text="leer">
      <formula>NOT(ISERROR(SEARCH("leer",I29)))</formula>
    </cfRule>
  </conditionalFormatting>
  <conditionalFormatting sqref="I29">
    <cfRule type="cellIs" dxfId="5786" priority="58" stopIfTrue="1" operator="equal">
      <formula>"-"</formula>
    </cfRule>
  </conditionalFormatting>
  <conditionalFormatting sqref="I29">
    <cfRule type="cellIs" dxfId="5785" priority="56" stopIfTrue="1" operator="equal">
      <formula>"-"</formula>
    </cfRule>
    <cfRule type="containsText" dxfId="5784" priority="57" stopIfTrue="1" operator="containsText" text="leer">
      <formula>NOT(ISERROR(SEARCH("leer",I29)))</formula>
    </cfRule>
  </conditionalFormatting>
  <conditionalFormatting sqref="I29">
    <cfRule type="cellIs" dxfId="5783" priority="55" stopIfTrue="1" operator="equal">
      <formula>"-"</formula>
    </cfRule>
  </conditionalFormatting>
  <conditionalFormatting sqref="K5:K8">
    <cfRule type="cellIs" dxfId="5782" priority="27" stopIfTrue="1" operator="equal">
      <formula>"-"</formula>
    </cfRule>
  </conditionalFormatting>
  <conditionalFormatting sqref="J5:J8">
    <cfRule type="cellIs" dxfId="5781" priority="25" stopIfTrue="1" operator="equal">
      <formula>"-"</formula>
    </cfRule>
    <cfRule type="containsText" dxfId="5780" priority="26" stopIfTrue="1" operator="containsText" text="leer">
      <formula>NOT(ISERROR(SEARCH("leer",J5)))</formula>
    </cfRule>
  </conditionalFormatting>
  <conditionalFormatting sqref="I5:I8">
    <cfRule type="cellIs" dxfId="5779" priority="23" stopIfTrue="1" operator="equal">
      <formula>"-"</formula>
    </cfRule>
    <cfRule type="containsText" dxfId="5778" priority="24" stopIfTrue="1" operator="containsText" text="leer">
      <formula>NOT(ISERROR(SEARCH("leer",I5)))</formula>
    </cfRule>
  </conditionalFormatting>
  <conditionalFormatting sqref="I5:I8">
    <cfRule type="cellIs" dxfId="5777" priority="21" stopIfTrue="1" operator="equal">
      <formula>"-"</formula>
    </cfRule>
    <cfRule type="containsText" dxfId="5776" priority="22" stopIfTrue="1" operator="containsText" text="leer">
      <formula>NOT(ISERROR(SEARCH("leer",I5)))</formula>
    </cfRule>
  </conditionalFormatting>
  <conditionalFormatting sqref="I5:I8">
    <cfRule type="cellIs" dxfId="5775" priority="19" stopIfTrue="1" operator="equal">
      <formula>"-"</formula>
    </cfRule>
    <cfRule type="containsText" dxfId="5774" priority="20" stopIfTrue="1" operator="containsText" text="leer">
      <formula>NOT(ISERROR(SEARCH("leer",I5)))</formula>
    </cfRule>
  </conditionalFormatting>
  <conditionalFormatting sqref="I5:I8">
    <cfRule type="cellIs" dxfId="5773" priority="17" stopIfTrue="1" operator="equal">
      <formula>"-"</formula>
    </cfRule>
    <cfRule type="containsText" dxfId="5772" priority="18" stopIfTrue="1" operator="containsText" text="leer">
      <formula>NOT(ISERROR(SEARCH("leer",I5)))</formula>
    </cfRule>
  </conditionalFormatting>
  <conditionalFormatting sqref="I5:I8">
    <cfRule type="cellIs" dxfId="5771" priority="15" stopIfTrue="1" operator="equal">
      <formula>"-"</formula>
    </cfRule>
    <cfRule type="containsText" dxfId="5770" priority="16" stopIfTrue="1" operator="containsText" text="leer">
      <formula>NOT(ISERROR(SEARCH("leer",I5)))</formula>
    </cfRule>
  </conditionalFormatting>
  <conditionalFormatting sqref="I5:I8">
    <cfRule type="cellIs" dxfId="5769" priority="13" stopIfTrue="1" operator="equal">
      <formula>"-"</formula>
    </cfRule>
    <cfRule type="containsText" dxfId="5768" priority="14" stopIfTrue="1" operator="containsText" text="leer">
      <formula>NOT(ISERROR(SEARCH("leer",I5)))</formula>
    </cfRule>
  </conditionalFormatting>
  <conditionalFormatting sqref="H5:H6 H8">
    <cfRule type="cellIs" dxfId="5767" priority="11" stopIfTrue="1" operator="equal">
      <formula>"-"</formula>
    </cfRule>
    <cfRule type="containsText" dxfId="5766" priority="12" stopIfTrue="1" operator="containsText" text="leer">
      <formula>NOT(ISERROR(SEARCH("leer",H5)))</formula>
    </cfRule>
  </conditionalFormatting>
  <conditionalFormatting sqref="H5:H6 H8">
    <cfRule type="cellIs" dxfId="5765" priority="10" stopIfTrue="1" operator="equal">
      <formula>"-"</formula>
    </cfRule>
  </conditionalFormatting>
  <conditionalFormatting sqref="H5:H6 H8">
    <cfRule type="cellIs" dxfId="5764" priority="8" stopIfTrue="1" operator="equal">
      <formula>"-"</formula>
    </cfRule>
    <cfRule type="containsText" dxfId="5763" priority="9" stopIfTrue="1" operator="containsText" text="leer">
      <formula>NOT(ISERROR(SEARCH("leer",H5)))</formula>
    </cfRule>
  </conditionalFormatting>
  <conditionalFormatting sqref="H5:H6 H8">
    <cfRule type="cellIs" dxfId="5762" priority="7" stopIfTrue="1" operator="equal">
      <formula>"-"</formula>
    </cfRule>
  </conditionalFormatting>
  <conditionalFormatting sqref="H7">
    <cfRule type="cellIs" dxfId="5761" priority="5" stopIfTrue="1" operator="equal">
      <formula>"-"</formula>
    </cfRule>
    <cfRule type="containsText" dxfId="5760" priority="6" stopIfTrue="1" operator="containsText" text="leer">
      <formula>NOT(ISERROR(SEARCH("leer",H7)))</formula>
    </cfRule>
  </conditionalFormatting>
  <conditionalFormatting sqref="H7">
    <cfRule type="cellIs" dxfId="5759" priority="4" stopIfTrue="1" operator="equal">
      <formula>"-"</formula>
    </cfRule>
  </conditionalFormatting>
  <conditionalFormatting sqref="H7">
    <cfRule type="cellIs" dxfId="5758" priority="2" stopIfTrue="1" operator="equal">
      <formula>"-"</formula>
    </cfRule>
    <cfRule type="containsText" dxfId="5757" priority="3" stopIfTrue="1" operator="containsText" text="leer">
      <formula>NOT(ISERROR(SEARCH("leer",H7)))</formula>
    </cfRule>
  </conditionalFormatting>
  <hyperlinks>
    <hyperlink ref="A1" location="Index!A1" display="zurück"/>
  </hyperlinks>
  <pageMargins left="0.79000000000000015" right="0.79000000000000015" top="0.98" bottom="0.98" header="0.51" footer="0.51"/>
  <pageSetup paperSize="9" scale="52"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40"/>
  <sheetViews>
    <sheetView showRuler="0" zoomScaleNormal="100" workbookViewId="0"/>
  </sheetViews>
  <sheetFormatPr baseColWidth="10" defaultColWidth="10.7109375" defaultRowHeight="12.75"/>
  <cols>
    <col min="1" max="1" width="40.42578125" style="5" customWidth="1"/>
    <col min="2" max="2" width="10.28515625" style="5" bestFit="1" customWidth="1"/>
    <col min="3" max="3" width="8.85546875" style="8" bestFit="1" customWidth="1"/>
    <col min="4" max="5" width="12.28515625" style="8" customWidth="1"/>
    <col min="6" max="7" width="11.42578125" style="8" customWidth="1"/>
    <col min="8" max="10" width="10.7109375" style="8" customWidth="1"/>
    <col min="11" max="11" width="11.42578125" style="8" customWidth="1"/>
    <col min="12" max="12" width="10.7109375" style="8"/>
    <col min="13" max="16384" width="10.7109375" style="5"/>
  </cols>
  <sheetData>
    <row r="1" spans="1:16">
      <c r="A1" s="90" t="s">
        <v>214</v>
      </c>
      <c r="C1" s="5"/>
      <c r="D1" s="5"/>
      <c r="E1" s="5"/>
      <c r="F1" s="5"/>
      <c r="G1" s="5"/>
      <c r="H1" s="5"/>
      <c r="I1" s="5"/>
      <c r="J1" s="5"/>
      <c r="K1" s="5"/>
      <c r="L1" s="5"/>
    </row>
    <row r="2" spans="1:16">
      <c r="A2" s="90"/>
      <c r="C2" s="5"/>
      <c r="D2" s="5"/>
      <c r="E2" s="5"/>
      <c r="F2" s="5"/>
      <c r="G2" s="5"/>
      <c r="H2" s="5"/>
      <c r="I2" s="5"/>
      <c r="J2" s="5"/>
      <c r="K2" s="5"/>
      <c r="L2" s="5"/>
    </row>
    <row r="3" spans="1:16">
      <c r="A3" s="4" t="s">
        <v>215</v>
      </c>
      <c r="C3" s="5" t="s">
        <v>216</v>
      </c>
      <c r="D3" s="5" t="s">
        <v>217</v>
      </c>
      <c r="E3" s="4">
        <v>2005</v>
      </c>
      <c r="F3" s="4">
        <v>2006</v>
      </c>
      <c r="G3" s="4">
        <v>2007</v>
      </c>
      <c r="H3" s="4">
        <v>2008</v>
      </c>
      <c r="I3" s="4">
        <v>2009</v>
      </c>
      <c r="J3" s="4">
        <v>2010</v>
      </c>
      <c r="K3" s="4">
        <v>2011</v>
      </c>
      <c r="L3" s="22">
        <v>2012</v>
      </c>
      <c r="M3" s="22">
        <v>2013</v>
      </c>
      <c r="N3" s="4">
        <v>2014</v>
      </c>
      <c r="O3" s="4">
        <v>2015</v>
      </c>
      <c r="P3" s="353">
        <v>2016</v>
      </c>
    </row>
    <row r="4" spans="1:16">
      <c r="A4" s="4"/>
      <c r="C4" s="115"/>
      <c r="E4" s="4"/>
      <c r="F4" s="4"/>
      <c r="G4" s="4"/>
      <c r="H4" s="4"/>
      <c r="I4" s="4"/>
      <c r="J4" s="4"/>
      <c r="K4" s="4"/>
      <c r="M4" s="8"/>
      <c r="N4" s="8"/>
      <c r="O4" s="8"/>
      <c r="P4" s="351"/>
    </row>
    <row r="5" spans="1:16">
      <c r="A5" s="27" t="s">
        <v>218</v>
      </c>
      <c r="B5" s="5" t="s">
        <v>219</v>
      </c>
      <c r="C5" s="8">
        <v>1</v>
      </c>
      <c r="D5" s="8" t="s">
        <v>220</v>
      </c>
      <c r="E5" s="8" t="s">
        <v>2139</v>
      </c>
      <c r="F5" s="8" t="s">
        <v>2139</v>
      </c>
      <c r="G5" s="5">
        <v>938</v>
      </c>
      <c r="H5" s="5">
        <v>977</v>
      </c>
      <c r="I5" s="67">
        <v>824</v>
      </c>
      <c r="J5" s="67">
        <v>931</v>
      </c>
      <c r="K5" s="67">
        <v>965</v>
      </c>
      <c r="L5" s="185">
        <v>13424</v>
      </c>
      <c r="M5" s="8">
        <v>-367</v>
      </c>
      <c r="N5" s="19">
        <v>-1925</v>
      </c>
      <c r="O5" s="19">
        <v>-2990</v>
      </c>
      <c r="P5" s="351">
        <v>-354</v>
      </c>
    </row>
    <row r="6" spans="1:16">
      <c r="A6" s="5" t="s">
        <v>221</v>
      </c>
      <c r="B6" s="5" t="s">
        <v>222</v>
      </c>
      <c r="D6" s="8" t="s">
        <v>223</v>
      </c>
      <c r="E6" s="5">
        <v>347</v>
      </c>
      <c r="F6" s="5">
        <v>540</v>
      </c>
      <c r="G6" s="5">
        <v>644</v>
      </c>
      <c r="H6" s="5">
        <v>516</v>
      </c>
      <c r="I6" s="67">
        <v>431</v>
      </c>
      <c r="J6" s="67">
        <v>364</v>
      </c>
      <c r="K6" s="67">
        <v>429</v>
      </c>
      <c r="L6" s="185">
        <v>443</v>
      </c>
      <c r="M6" s="8">
        <v>453</v>
      </c>
      <c r="N6" s="19">
        <v>443</v>
      </c>
      <c r="O6" s="19">
        <v>437</v>
      </c>
      <c r="P6" s="351">
        <v>450</v>
      </c>
    </row>
    <row r="7" spans="1:16">
      <c r="A7" s="5" t="s">
        <v>224</v>
      </c>
      <c r="B7" s="5" t="s">
        <v>225</v>
      </c>
      <c r="D7" s="8" t="s">
        <v>226</v>
      </c>
      <c r="E7" s="5">
        <v>176</v>
      </c>
      <c r="F7" s="5">
        <v>195</v>
      </c>
      <c r="G7" s="5">
        <v>322</v>
      </c>
      <c r="H7" s="5">
        <v>326</v>
      </c>
      <c r="I7" s="67">
        <v>270</v>
      </c>
      <c r="J7" s="67">
        <v>176</v>
      </c>
      <c r="K7" s="67">
        <v>239</v>
      </c>
      <c r="L7" s="185">
        <v>228</v>
      </c>
      <c r="M7" s="8">
        <v>249</v>
      </c>
      <c r="N7" s="19">
        <v>250</v>
      </c>
      <c r="O7" s="19">
        <v>317</v>
      </c>
      <c r="P7" s="351">
        <v>302</v>
      </c>
    </row>
    <row r="8" spans="1:16">
      <c r="A8" s="5" t="s">
        <v>227</v>
      </c>
      <c r="B8" s="5" t="s">
        <v>228</v>
      </c>
      <c r="D8" s="8" t="s">
        <v>229</v>
      </c>
      <c r="E8" s="5">
        <v>153</v>
      </c>
      <c r="F8" s="5">
        <v>310</v>
      </c>
      <c r="G8" s="5">
        <v>281</v>
      </c>
      <c r="H8" s="5">
        <v>147</v>
      </c>
      <c r="I8" s="67">
        <v>109</v>
      </c>
      <c r="J8" s="67">
        <v>163</v>
      </c>
      <c r="K8" s="67">
        <v>168</v>
      </c>
      <c r="L8" s="185">
        <v>162</v>
      </c>
      <c r="M8" s="8">
        <v>115</v>
      </c>
      <c r="N8" s="19">
        <v>124</v>
      </c>
      <c r="O8" s="19">
        <v>57</v>
      </c>
      <c r="P8" s="351">
        <v>103</v>
      </c>
    </row>
    <row r="9" spans="1:16">
      <c r="A9" s="155" t="s">
        <v>230</v>
      </c>
      <c r="B9" s="5" t="s">
        <v>231</v>
      </c>
      <c r="D9" s="8" t="s">
        <v>232</v>
      </c>
      <c r="E9" s="67">
        <v>0</v>
      </c>
      <c r="F9" s="67">
        <v>0</v>
      </c>
      <c r="G9" s="67">
        <v>0</v>
      </c>
      <c r="H9" s="67">
        <v>0</v>
      </c>
      <c r="I9" s="67">
        <v>0</v>
      </c>
      <c r="J9" s="67">
        <v>0</v>
      </c>
      <c r="K9" s="67">
        <v>11</v>
      </c>
      <c r="L9" s="185">
        <v>19</v>
      </c>
      <c r="M9" s="8">
        <v>48</v>
      </c>
      <c r="N9" s="19">
        <v>64</v>
      </c>
      <c r="O9" s="19">
        <v>47</v>
      </c>
      <c r="P9" s="351">
        <v>31</v>
      </c>
    </row>
    <row r="10" spans="1:16">
      <c r="A10" s="5" t="s">
        <v>233</v>
      </c>
      <c r="B10" s="5" t="s">
        <v>234</v>
      </c>
      <c r="D10" s="8" t="s">
        <v>235</v>
      </c>
      <c r="E10" s="5">
        <v>18</v>
      </c>
      <c r="F10" s="5">
        <v>35</v>
      </c>
      <c r="G10" s="5">
        <v>41</v>
      </c>
      <c r="H10" s="5">
        <v>43</v>
      </c>
      <c r="I10" s="67">
        <v>52</v>
      </c>
      <c r="J10" s="67">
        <v>25</v>
      </c>
      <c r="K10" s="67">
        <v>11</v>
      </c>
      <c r="L10" s="185">
        <v>34</v>
      </c>
      <c r="M10" s="8">
        <v>41</v>
      </c>
      <c r="N10" s="19">
        <v>5</v>
      </c>
      <c r="O10" s="19">
        <v>16</v>
      </c>
      <c r="P10" s="351">
        <v>14</v>
      </c>
    </row>
    <row r="11" spans="1:16">
      <c r="A11" s="5" t="s">
        <v>236</v>
      </c>
      <c r="B11" s="5" t="s">
        <v>237</v>
      </c>
      <c r="D11" s="8" t="s">
        <v>238</v>
      </c>
      <c r="E11" s="5">
        <v>100</v>
      </c>
      <c r="F11" s="5">
        <v>100</v>
      </c>
      <c r="G11" s="5">
        <v>100</v>
      </c>
      <c r="H11" s="5">
        <v>100</v>
      </c>
      <c r="I11" s="67">
        <v>100</v>
      </c>
      <c r="J11" s="67">
        <v>100</v>
      </c>
      <c r="K11" s="67">
        <v>100</v>
      </c>
      <c r="L11" s="185">
        <v>100</v>
      </c>
      <c r="M11" s="8">
        <v>100</v>
      </c>
      <c r="N11" s="19">
        <v>100</v>
      </c>
      <c r="O11" s="19">
        <v>100</v>
      </c>
      <c r="P11" s="351">
        <v>100</v>
      </c>
    </row>
    <row r="12" spans="1:16">
      <c r="A12" s="48"/>
      <c r="L12" s="77"/>
      <c r="M12" s="8"/>
      <c r="N12" s="8"/>
      <c r="O12" s="8"/>
      <c r="P12" s="8"/>
    </row>
    <row r="14" spans="1:16" ht="14.25">
      <c r="A14" s="472" t="s">
        <v>239</v>
      </c>
      <c r="B14" s="472"/>
      <c r="C14" s="472"/>
      <c r="D14" s="472"/>
      <c r="E14" s="472"/>
      <c r="F14" s="472"/>
      <c r="G14" s="472"/>
      <c r="H14" s="472"/>
      <c r="I14" s="472"/>
      <c r="J14" s="472"/>
      <c r="K14" s="472"/>
      <c r="L14" s="472"/>
      <c r="M14" s="472"/>
      <c r="N14" s="472"/>
      <c r="O14" s="472"/>
      <c r="P14" s="472"/>
    </row>
    <row r="16" spans="1:16">
      <c r="A16" s="14"/>
    </row>
    <row r="18" spans="1:28">
      <c r="A18" s="4"/>
      <c r="M18" s="8"/>
      <c r="N18" s="8"/>
      <c r="O18" s="8"/>
      <c r="P18" s="8"/>
    </row>
    <row r="20" spans="1:28" ht="15">
      <c r="Q20" s="76"/>
      <c r="W20" s="44"/>
      <c r="X20" s="44"/>
      <c r="Y20" s="44"/>
      <c r="Z20" s="44"/>
      <c r="AA20" s="44"/>
      <c r="AB20" s="44"/>
    </row>
    <row r="21" spans="1:28">
      <c r="Q21" s="44"/>
    </row>
    <row r="22" spans="1:28">
      <c r="M22" s="8"/>
      <c r="N22" s="8"/>
      <c r="O22" s="8"/>
      <c r="P22" s="8"/>
      <c r="Q22" s="44"/>
      <c r="R22" s="44"/>
    </row>
    <row r="30" spans="1:28">
      <c r="E30" s="4"/>
      <c r="F30" s="4"/>
      <c r="H30" s="5"/>
      <c r="I30" s="5"/>
      <c r="J30" s="5"/>
      <c r="K30" s="67"/>
      <c r="L30" s="5"/>
    </row>
    <row r="31" spans="1:28">
      <c r="E31" s="4"/>
      <c r="F31" s="4"/>
      <c r="H31" s="5"/>
      <c r="I31" s="5"/>
      <c r="J31" s="5"/>
      <c r="K31" s="67"/>
      <c r="L31" s="5"/>
    </row>
    <row r="32" spans="1:28">
      <c r="E32" s="4"/>
      <c r="F32" s="4"/>
      <c r="G32" s="5"/>
      <c r="H32" s="5"/>
      <c r="I32" s="5"/>
      <c r="J32" s="5"/>
      <c r="K32" s="67"/>
      <c r="L32" s="5"/>
    </row>
    <row r="33" spans="5:13">
      <c r="E33" s="4"/>
      <c r="F33" s="4"/>
      <c r="G33" s="5"/>
      <c r="H33" s="5"/>
      <c r="I33" s="5"/>
      <c r="J33" s="5"/>
      <c r="K33" s="67"/>
      <c r="L33" s="5"/>
    </row>
    <row r="34" spans="5:13">
      <c r="E34" s="4"/>
      <c r="F34" s="4"/>
      <c r="G34" s="60"/>
      <c r="H34" s="60"/>
      <c r="I34" s="60"/>
      <c r="J34" s="60"/>
      <c r="K34" s="60"/>
      <c r="L34" s="60"/>
      <c r="M34" s="60"/>
    </row>
    <row r="35" spans="5:13">
      <c r="E35" s="4"/>
      <c r="F35" s="4"/>
      <c r="G35" s="67"/>
      <c r="H35" s="67"/>
      <c r="I35" s="67"/>
      <c r="J35" s="67"/>
      <c r="K35" s="67"/>
      <c r="L35" s="67"/>
      <c r="M35" s="67"/>
    </row>
    <row r="36" spans="5:13">
      <c r="E36" s="4"/>
      <c r="F36" s="4"/>
      <c r="G36" s="67"/>
      <c r="H36" s="67"/>
      <c r="I36" s="67"/>
      <c r="J36" s="67"/>
      <c r="K36" s="67"/>
      <c r="L36" s="67"/>
      <c r="M36" s="67"/>
    </row>
    <row r="37" spans="5:13">
      <c r="E37" s="22"/>
      <c r="G37" s="185"/>
      <c r="H37" s="185"/>
      <c r="I37" s="185"/>
      <c r="J37" s="185"/>
      <c r="K37" s="185"/>
      <c r="L37" s="185"/>
      <c r="M37" s="185"/>
    </row>
    <row r="38" spans="5:13">
      <c r="E38" s="22"/>
      <c r="M38" s="8"/>
    </row>
    <row r="39" spans="5:13">
      <c r="E39" s="4"/>
      <c r="G39" s="19"/>
      <c r="H39" s="19"/>
      <c r="I39" s="19"/>
      <c r="J39" s="19"/>
      <c r="K39" s="19"/>
      <c r="L39" s="19"/>
      <c r="M39" s="19"/>
    </row>
    <row r="40" spans="5:13">
      <c r="E40" s="4"/>
      <c r="G40" s="19"/>
      <c r="H40" s="19"/>
      <c r="I40" s="19"/>
      <c r="J40" s="19"/>
      <c r="K40" s="19"/>
      <c r="L40" s="19"/>
      <c r="M40" s="19"/>
    </row>
  </sheetData>
  <mergeCells count="1">
    <mergeCell ref="A14:P14"/>
  </mergeCells>
  <phoneticPr fontId="17" type="noConversion"/>
  <conditionalFormatting sqref="H5:J11">
    <cfRule type="cellIs" dxfId="5756" priority="1" stopIfTrue="1" operator="equal">
      <formula>"-"</formula>
    </cfRule>
    <cfRule type="containsText" dxfId="5755" priority="2" stopIfTrue="1" operator="containsText" text="leer">
      <formula>NOT(ISERROR(SEARCH("leer",H5)))</formula>
    </cfRule>
  </conditionalFormatting>
  <conditionalFormatting sqref="K37:K40 G36:M36 G33:M33">
    <cfRule type="cellIs" dxfId="5754" priority="9" stopIfTrue="1" operator="equal">
      <formula>"-"</formula>
    </cfRule>
  </conditionalFormatting>
  <conditionalFormatting sqref="G33:M35">
    <cfRule type="cellIs" dxfId="5753" priority="7" stopIfTrue="1" operator="equal">
      <formula>"-"</formula>
    </cfRule>
    <cfRule type="containsText" dxfId="5752" priority="8" stopIfTrue="1" operator="containsText" text="leer">
      <formula>NOT(ISERROR(SEARCH("leer",G33)))</formula>
    </cfRule>
  </conditionalFormatting>
  <conditionalFormatting sqref="L9:O9 K5:K11 H5:H11">
    <cfRule type="cellIs" dxfId="5751" priority="3" stopIfTrue="1" operator="equal">
      <formula>"-"</formula>
    </cfRule>
  </conditionalFormatting>
  <hyperlinks>
    <hyperlink ref="A1" location="Index!A1" display="zurück"/>
  </hyperlinks>
  <pageMargins left="0.79000000000000015" right="0.79000000000000015" top="0.98" bottom="0.98" header="0.51" footer="0.51"/>
  <pageSetup paperSize="9" scale="45"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o c u m e n t C o n f i g / > 
</file>

<file path=customXml/itemProps1.xml><?xml version="1.0" encoding="utf-8"?>
<ds:datastoreItem xmlns:ds="http://schemas.openxmlformats.org/officeDocument/2006/customXml" ds:itemID="{14E2D427-CEB6-4DB5-B2B9-FFFC10E30BB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46</vt:i4>
      </vt:variant>
      <vt:variant>
        <vt:lpstr>Benannte Bereiche</vt:lpstr>
      </vt:variant>
      <vt:variant>
        <vt:i4>7</vt:i4>
      </vt:variant>
    </vt:vector>
  </HeadingPairs>
  <TitlesOfParts>
    <vt:vector size="53" baseType="lpstr">
      <vt:lpstr>Index</vt:lpstr>
      <vt:lpstr>Principles</vt:lpstr>
      <vt:lpstr>Report content</vt:lpstr>
      <vt:lpstr>Report quality</vt:lpstr>
      <vt:lpstr>Report scope</vt:lpstr>
      <vt:lpstr>Frequency of publication</vt:lpstr>
      <vt:lpstr>Result</vt:lpstr>
      <vt:lpstr>Financing</vt:lpstr>
      <vt:lpstr>Cash flow &amp; investments</vt:lpstr>
      <vt:lpstr>Brand value</vt:lpstr>
      <vt:lpstr>Volumes</vt:lpstr>
      <vt:lpstr>Volume of payment transactions</vt:lpstr>
      <vt:lpstr>Customer satisfaction</vt:lpstr>
      <vt:lpstr>Price comparison</vt:lpstr>
      <vt:lpstr>Delivery times</vt:lpstr>
      <vt:lpstr>Processing of payment slips</vt:lpstr>
      <vt:lpstr>Queuing times at counters</vt:lpstr>
      <vt:lpstr>Post offices</vt:lpstr>
      <vt:lpstr>Density of NAPs</vt:lpstr>
      <vt:lpstr>Market shares</vt:lpstr>
      <vt:lpstr>Headcount</vt:lpstr>
      <vt:lpstr>Staff turnover</vt:lpstr>
      <vt:lpstr>Trainees</vt:lpstr>
      <vt:lpstr>Young talent</vt:lpstr>
      <vt:lpstr>Employment conditions</vt:lpstr>
      <vt:lpstr>Remuneration</vt:lpstr>
      <vt:lpstr>Pension fund</vt:lpstr>
      <vt:lpstr>Gender distribution</vt:lpstr>
      <vt:lpstr>Women in management</vt:lpstr>
      <vt:lpstr>Language diversity</vt:lpstr>
      <vt:lpstr>Nationalities</vt:lpstr>
      <vt:lpstr>Demographics</vt:lpstr>
      <vt:lpstr>Part-time</vt:lpstr>
      <vt:lpstr>Health management</vt:lpstr>
      <vt:lpstr>Employee satisfaction</vt:lpstr>
      <vt:lpstr>Motivation and commitment</vt:lpstr>
      <vt:lpstr>Job center</vt:lpstr>
      <vt:lpstr>Energy consumption</vt:lpstr>
      <vt:lpstr>Carbon footprint</vt:lpstr>
      <vt:lpstr>Materials</vt:lpstr>
      <vt:lpstr>Air pollution</vt:lpstr>
      <vt:lpstr>Supply chain</vt:lpstr>
      <vt:lpstr>Charity and sponsorship</vt:lpstr>
      <vt:lpstr>Breaches of the law</vt:lpstr>
      <vt:lpstr>Jobs in regions</vt:lpstr>
      <vt:lpstr>Distribution of added value</vt:lpstr>
      <vt:lpstr>Index!Druckbereich</vt:lpstr>
      <vt:lpstr>'Price comparison'!Druckbereich</vt:lpstr>
      <vt:lpstr>Grundsatz_zur_Berichtsabgrenzung</vt:lpstr>
      <vt:lpstr>Grundsätze_und_Prinzipien_der_integrierten_Berichterstattung</vt:lpstr>
      <vt:lpstr>Grundsätze_zur_Berichtsqualität</vt:lpstr>
      <vt:lpstr>Grundsätze_zur_Bestimmung_der_Berichtsinhalte</vt:lpstr>
      <vt:lpstr>Publikationsrhythmus</vt:lpstr>
    </vt:vector>
  </TitlesOfParts>
  <Company>Swiss Post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wildr</dc:creator>
  <cp:lastModifiedBy>Haas Mark, F111</cp:lastModifiedBy>
  <cp:lastPrinted>2017-02-28T14:38:21Z</cp:lastPrinted>
  <dcterms:created xsi:type="dcterms:W3CDTF">2007-08-14T08:04:06Z</dcterms:created>
  <dcterms:modified xsi:type="dcterms:W3CDTF">2017-05-05T10:01:15Z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m.graphomate.charts.GraphomateChart.AddonConfigIdProperty">
    <vt:lpwstr>{14E2D427-CEB6-4DB5-B2B9-FFFC10E30BB8}</vt:lpwstr>
  </property>
</Properties>
</file>