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customProperty37.bin" ContentType="application/vnd.openxmlformats-officedocument.spreadsheetml.customProperty"/>
  <Override PartName="/xl/customProperty38.bin" ContentType="application/vnd.openxmlformats-officedocument.spreadsheetml.customProperty"/>
  <Override PartName="/xl/customProperty39.bin" ContentType="application/vnd.openxmlformats-officedocument.spreadsheetml.customProperty"/>
  <Override PartName="/xl/customProperty40.bin" ContentType="application/vnd.openxmlformats-officedocument.spreadsheetml.customProperty"/>
  <Override PartName="/xl/customProperty41.bin" ContentType="application/vnd.openxmlformats-officedocument.spreadsheetml.customProperty"/>
  <Override PartName="/xl/customProperty42.bin" ContentType="application/vnd.openxmlformats-officedocument.spreadsheetml.customProperty"/>
  <Override PartName="/xl/customProperty43.bin" ContentType="application/vnd.openxmlformats-officedocument.spreadsheetml.customProperty"/>
  <Override PartName="/xl/customProperty44.bin" ContentType="application/vnd.openxmlformats-officedocument.spreadsheetml.customProperty"/>
  <Override PartName="/xl/customProperty45.bin" ContentType="application/vnd.openxmlformats-officedocument.spreadsheetml.customProperty"/>
  <Override PartName="/xl/customProperty46.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30" yWindow="5595" windowWidth="28710" windowHeight="7260" tabRatio="924"/>
  </bookViews>
  <sheets>
    <sheet name="Index" sheetId="40" r:id="rId1"/>
    <sheet name="Principes et critères" sheetId="62" r:id="rId2"/>
    <sheet name="Contenus du rapport" sheetId="67" r:id="rId3"/>
    <sheet name="Qualité du rapport" sheetId="68" r:id="rId4"/>
    <sheet name="Délimitation du rapport" sheetId="69" r:id="rId5"/>
    <sheet name="Rythme de publication" sheetId="70" r:id="rId6"/>
    <sheet name="Résultat" sheetId="23" r:id="rId7"/>
    <sheet name="Financement" sheetId="26" r:id="rId8"/>
    <sheet name="Cash-flow et investissements" sheetId="24" r:id="rId9"/>
    <sheet name="Valeur de la marque" sheetId="22" r:id="rId10"/>
    <sheet name="Volumes" sheetId="31" r:id="rId11"/>
    <sheet name="Volume trafic des paiements" sheetId="76" r:id="rId12"/>
    <sheet name="Satisfaction des clients" sheetId="10" r:id="rId13"/>
    <sheet name="Comparaison des prix" sheetId="18" r:id="rId14"/>
    <sheet name="Délais d’acheminement" sheetId="32" r:id="rId15"/>
    <sheet name="Traitement des justificatifs" sheetId="37" r:id="rId16"/>
    <sheet name="Temps d’attente au guichet" sheetId="73" r:id="rId17"/>
    <sheet name="Offices de poste" sheetId="7" r:id="rId18"/>
    <sheet name="Densité des points d’accès" sheetId="75" r:id="rId19"/>
    <sheet name="Parts de marché" sheetId="39" r:id="rId20"/>
    <sheet name="Effectif" sheetId="27" r:id="rId21"/>
    <sheet name="Fluctuation du personnel" sheetId="38" r:id="rId22"/>
    <sheet name="Apprentis" sheetId="28" r:id="rId23"/>
    <sheet name="Relève" sheetId="29" r:id="rId24"/>
    <sheet name="Rapports de travail" sheetId="59" r:id="rId25"/>
    <sheet name="Indemnités" sheetId="14" r:id="rId26"/>
    <sheet name="Caisse de pensions" sheetId="58" r:id="rId27"/>
    <sheet name="Répartition des sexes" sheetId="57" r:id="rId28"/>
    <sheet name="Femmes management" sheetId="63" r:id="rId29"/>
    <sheet name="Diversité linguistique" sheetId="55" r:id="rId30"/>
    <sheet name="Nationalités" sheetId="56" r:id="rId31"/>
    <sheet name="Démographie" sheetId="35" r:id="rId32"/>
    <sheet name="Temps partiel" sheetId="34" r:id="rId33"/>
    <sheet name="Gestion de la santé" sheetId="45" r:id="rId34"/>
    <sheet name="Satisfaction du personnel" sheetId="41" r:id="rId35"/>
    <sheet name="Motivation et engagement" sheetId="11" r:id="rId36"/>
    <sheet name="Bourse de l’emploi" sheetId="44" r:id="rId37"/>
    <sheet name="Besoins énergétiques" sheetId="77" r:id="rId38"/>
    <sheet name="Impact sur le climat" sheetId="82" r:id="rId39"/>
    <sheet name="Matériel" sheetId="78" r:id="rId40"/>
    <sheet name="Pollution atmosphérique" sheetId="83" r:id="rId41"/>
    <sheet name="Chaîne de livraison" sheetId="84" r:id="rId42"/>
    <sheet name="Bienfaisance et sponsoring" sheetId="33" r:id="rId43"/>
    <sheet name="Infractions à la loi" sheetId="60" r:id="rId44"/>
    <sheet name="Emplois dans les régions" sheetId="13" r:id="rId45"/>
    <sheet name="Répartition valeur ajoutée" sheetId="36" r:id="rId46"/>
  </sheets>
  <definedNames>
    <definedName name="_xlnm._FilterDatabase" localSheetId="22" hidden="1">Apprentis!$E$44:$X$44</definedName>
    <definedName name="_xlnm._FilterDatabase" localSheetId="37" hidden="1">'Besoins énergétiques'!$F$72:$BF$72</definedName>
    <definedName name="_xlnm._FilterDatabase" localSheetId="8" hidden="1">'Cash-flow et investissements'!$E$29:$M$29</definedName>
    <definedName name="_xlnm._FilterDatabase" localSheetId="41" hidden="1">'Chaîne de livraison'!$F$14:$J$14</definedName>
    <definedName name="_xlnm._FilterDatabase" localSheetId="13" hidden="1">'Comparaison des prix'!$A$59:$M$59</definedName>
    <definedName name="_xlnm._FilterDatabase" localSheetId="31" hidden="1">Démographie!$E$21:$N$21</definedName>
    <definedName name="_xlnm._FilterDatabase" localSheetId="29" hidden="1">'Diversité linguistique'!$E$16:$K$16</definedName>
    <definedName name="_xlnm._FilterDatabase" localSheetId="20" hidden="1">Effectif!$D$69:$BA$69</definedName>
    <definedName name="_xlnm._FilterDatabase" localSheetId="44" hidden="1">'Emplois dans les régions'!$F$93:$BV$93</definedName>
    <definedName name="_xlnm._FilterDatabase" localSheetId="28" hidden="1">'Femmes management'!$E$21:$L$21</definedName>
    <definedName name="_xlnm._FilterDatabase" localSheetId="7" hidden="1">Financement!$E$25:$J$25</definedName>
    <definedName name="_xlnm._FilterDatabase" localSheetId="21" hidden="1">'Fluctuation du personnel'!$D$53:$AJ$53</definedName>
    <definedName name="_xlnm._FilterDatabase" localSheetId="33" hidden="1">'Gestion de la santé'!$E$49:$AH$49</definedName>
    <definedName name="_xlnm._FilterDatabase" localSheetId="38" hidden="1">'Impact sur le climat'!$D$70:$BE$70</definedName>
    <definedName name="_xlnm._FilterDatabase" localSheetId="25" hidden="1">Indemnités!$D$32:$L$32</definedName>
    <definedName name="_xlnm._FilterDatabase" localSheetId="43" hidden="1">'Infractions à la loi'!$E$17:$G$17</definedName>
    <definedName name="_xlnm._FilterDatabase" localSheetId="39" hidden="1">Matériel!$E$15:$I$15</definedName>
    <definedName name="_xlnm._FilterDatabase" localSheetId="35" hidden="1">'Motivation et engagement'!$E$47:$AL$47</definedName>
    <definedName name="_xlnm._FilterDatabase" localSheetId="30" hidden="1">Nationalités!$E$25:$P$25</definedName>
    <definedName name="_xlnm._FilterDatabase" localSheetId="17" hidden="1">'Offices de poste'!$E$26:$M$26</definedName>
    <definedName name="_xlnm._FilterDatabase" localSheetId="40" hidden="1">'Pollution atmosphérique'!$E$22:$N$22</definedName>
    <definedName name="_xlnm._FilterDatabase" localSheetId="24" hidden="1">'Rapports de travail'!$E$29:$O$29</definedName>
    <definedName name="_xlnm._FilterDatabase" localSheetId="23" hidden="1">Relève!$E$21:$I$21</definedName>
    <definedName name="_xlnm._FilterDatabase" localSheetId="27" hidden="1">'Répartition des sexes'!$E$17:$J$17</definedName>
    <definedName name="_xlnm._FilterDatabase" localSheetId="6" hidden="1">Résultat!$S$153:$BV$153</definedName>
    <definedName name="_xlnm._FilterDatabase" localSheetId="12" hidden="1">'Satisfaction des clients'!$E$34:$U$34</definedName>
    <definedName name="_xlnm._FilterDatabase" localSheetId="34" hidden="1">'Satisfaction du personnel'!$E$23:$P$23</definedName>
    <definedName name="_xlnm._FilterDatabase" localSheetId="32" hidden="1">'Temps partiel'!$E$32:$Y$32</definedName>
    <definedName name="_xlnm._FilterDatabase" localSheetId="15" hidden="1">'Traitement des justificatifs'!$D$19:$H$19</definedName>
    <definedName name="_xlnm._FilterDatabase" localSheetId="9" hidden="1">'Valeur de la marque'!$E$16:$I$16</definedName>
    <definedName name="_xlnm._FilterDatabase" localSheetId="11" hidden="1">'Volume trafic des paiements'!$E$34:$V$34</definedName>
    <definedName name="_xlnm._FilterDatabase" localSheetId="10" hidden="1">Volumes!$E$109:$CO$109</definedName>
    <definedName name="_xlnm.Print_Area" localSheetId="13">'Comparaison des prix'!$A$1:$L$20</definedName>
    <definedName name="_xlnm.Print_Area" localSheetId="0">Index!$A$1:$I$59</definedName>
    <definedName name="Grundsatz_zur_Berichtsabgrenzung">'Délimitation du rapport'!$A$3</definedName>
    <definedName name="Grundsätze_und_Prinzipien_der_integrierten_Berichterstattung">'Principes et critères'!$A$3</definedName>
    <definedName name="Grundsätze_zur_Berichtsqualität">'Qualité du rapport'!$A$3</definedName>
    <definedName name="Grundsätze_zur_Bestimmung_der_Berichtsinhalte">'Contenus du rapport'!$A$3</definedName>
    <definedName name="Publikationsrhythmus">'Rythme de publication'!$A$3</definedName>
  </definedNames>
  <calcPr calcId="145621"/>
  <customWorkbookViews>
    <customWorkbookView name="hulligero - Persönliche Ansicht" guid="{F0335B52-931C-4173-85AE-87F3D6604B59}" mergeInterval="0" personalView="1" maximized="1" xWindow="1" yWindow="1" windowWidth="1280" windowHeight="765" activeSheetId="1"/>
    <customWorkbookView name="hodelm - Persönliche Ansicht" guid="{A4328FE7-0B36-4A96-9E82-0C2C10ECE34E}" mergeInterval="0" personalView="1" maximized="1" xWindow="1" yWindow="1" windowWidth="1024" windowHeight="509" activeSheetId="8"/>
    <customWorkbookView name="Annina Bernath - Persönliche Ansicht" guid="{09D980A6-7F22-44D6-B957-3B1FFC43B461}" mergeInterval="0" personalView="1" maximized="1" xWindow="1" yWindow="1" windowWidth="1280" windowHeight="765" activeSheetId="6"/>
    <customWorkbookView name="sutermarc - Persönliche Ansicht" guid="{34161360-80E4-4153-B1A5-19E7BBEDD5ED}" mergeInterval="0" personalView="1" maximized="1" windowWidth="900" windowHeight="847" activeSheetId="1"/>
    <customWorkbookView name="hodelhaslerm - Persönliche Ansicht" guid="{F90AD2DC-6F63-4FE7-9F4E-99C162A8727E}" mergeInterval="0" personalView="1" maximized="1" windowWidth="1276" windowHeight="783" activeSheetId="8"/>
    <customWorkbookView name="braunsteinc - Persönliche Ansicht" guid="{A8A9853C-301B-405A-92F6-9DCC8EB91B52}" mergeInterval="0" personalView="1" maximized="1" windowWidth="1276" windowHeight="808" activeSheetId="7"/>
    <customWorkbookView name="linigerh - Persönliche Ansicht" guid="{8144D8E7-8996-490F-8ACB-C7957A150DAC}" mergeInterval="0" personalView="1" maximized="1" windowWidth="1276" windowHeight="808" activeSheetId="1"/>
    <customWorkbookView name="bernatha - Persönliche Ansicht" guid="{4221DF2B-D9E6-40BE-9C37-8B5A92E46F7B}" mergeInterval="0" personalView="1" maximized="1" xWindow="1" yWindow="1" windowWidth="1280" windowHeight="807" activeSheetId="3"/>
    <customWorkbookView name="Andreas Sturm - Personal View" guid="{595D07C0-E761-11DC-9357-001B6391840E}" mergeInterval="0" personalView="1" yWindow="105" windowWidth="1551" windowHeight="1003" activeSheetId="9" showComments="commIndAndComment"/>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AH14" i="36" l="1"/>
  <c r="AH13" i="36"/>
  <c r="AH12" i="36"/>
  <c r="AH11" i="36"/>
  <c r="AH10" i="36"/>
  <c r="AH9" i="36"/>
  <c r="AH8" i="36"/>
  <c r="AH7" i="36"/>
  <c r="AH6" i="36"/>
  <c r="AH5" i="36"/>
  <c r="N71" i="13"/>
  <c r="N69" i="13"/>
  <c r="F9" i="83"/>
  <c r="E9" i="83"/>
  <c r="F8" i="83"/>
  <c r="E8" i="83"/>
  <c r="F7" i="83"/>
  <c r="E7" i="83"/>
  <c r="F6" i="83"/>
  <c r="E6" i="83"/>
  <c r="K41" i="82"/>
  <c r="J41" i="82"/>
  <c r="I41" i="82"/>
  <c r="H41" i="82"/>
  <c r="G41" i="82"/>
  <c r="F41" i="82"/>
  <c r="E41" i="82"/>
  <c r="K38" i="82"/>
  <c r="J38" i="82"/>
  <c r="I38" i="82"/>
  <c r="H38" i="82"/>
  <c r="G38" i="82"/>
  <c r="F38" i="82"/>
  <c r="E38" i="82"/>
  <c r="K37" i="82"/>
  <c r="K36" i="82" s="1"/>
  <c r="J37" i="82"/>
  <c r="J36" i="82" s="1"/>
  <c r="I37" i="82"/>
  <c r="I36" i="82" s="1"/>
  <c r="H37" i="82"/>
  <c r="H36" i="82" s="1"/>
  <c r="G37" i="82"/>
  <c r="G36" i="82" s="1"/>
  <c r="F37" i="82"/>
  <c r="F36" i="82" s="1"/>
  <c r="E37" i="82"/>
  <c r="E36" i="82"/>
  <c r="K34" i="82"/>
  <c r="J34" i="82"/>
  <c r="I34" i="82"/>
  <c r="H34" i="82"/>
  <c r="G34" i="82"/>
  <c r="F34" i="82"/>
  <c r="E34" i="82"/>
  <c r="K29" i="82"/>
  <c r="J29" i="82"/>
  <c r="I29" i="82"/>
  <c r="I25" i="82" s="1"/>
  <c r="H29" i="82"/>
  <c r="G29" i="82"/>
  <c r="F29" i="82"/>
  <c r="E29" i="82"/>
  <c r="E25" i="82" s="1"/>
  <c r="E24" i="82" s="1"/>
  <c r="K26" i="82"/>
  <c r="J26" i="82"/>
  <c r="J25" i="82" s="1"/>
  <c r="I26" i="82"/>
  <c r="H26" i="82"/>
  <c r="H25" i="82" s="1"/>
  <c r="G26" i="82"/>
  <c r="F26" i="82"/>
  <c r="F25" i="82" s="1"/>
  <c r="E26" i="82"/>
  <c r="K25" i="82"/>
  <c r="G25" i="82"/>
  <c r="K14" i="82"/>
  <c r="K12" i="82" s="1"/>
  <c r="J14" i="82"/>
  <c r="I14" i="82"/>
  <c r="I12" i="82" s="1"/>
  <c r="H14" i="82"/>
  <c r="G14" i="82"/>
  <c r="G12" i="82" s="1"/>
  <c r="F14" i="82"/>
  <c r="E14" i="82"/>
  <c r="E12" i="82" s="1"/>
  <c r="J12" i="82"/>
  <c r="H12" i="82"/>
  <c r="F12" i="82"/>
  <c r="K8" i="82"/>
  <c r="K7" i="82" s="1"/>
  <c r="J8" i="82"/>
  <c r="I8" i="82"/>
  <c r="I7" i="82" s="1"/>
  <c r="H8" i="82"/>
  <c r="G8" i="82"/>
  <c r="G7" i="82" s="1"/>
  <c r="F8" i="82"/>
  <c r="E8" i="82"/>
  <c r="J7" i="82"/>
  <c r="H7" i="82"/>
  <c r="F7" i="82"/>
  <c r="K44" i="77"/>
  <c r="J44" i="77"/>
  <c r="I44" i="77"/>
  <c r="H44" i="77"/>
  <c r="G44" i="77"/>
  <c r="F44" i="77"/>
  <c r="E44" i="77"/>
  <c r="K35" i="77"/>
  <c r="J35" i="77"/>
  <c r="I35" i="77"/>
  <c r="H35" i="77"/>
  <c r="G35" i="77"/>
  <c r="F35" i="77"/>
  <c r="E35" i="77"/>
  <c r="K24" i="77"/>
  <c r="J24" i="77"/>
  <c r="I24" i="77"/>
  <c r="G24" i="77"/>
  <c r="F24" i="77"/>
  <c r="E24" i="77"/>
  <c r="K23" i="77"/>
  <c r="J23" i="77"/>
  <c r="J22" i="77" s="1"/>
  <c r="I23" i="77"/>
  <c r="I22" i="77" s="1"/>
  <c r="H23" i="77"/>
  <c r="H22" i="77" s="1"/>
  <c r="G23" i="77"/>
  <c r="F23" i="77"/>
  <c r="F22" i="77" s="1"/>
  <c r="E23" i="77"/>
  <c r="E22" i="77" s="1"/>
  <c r="K22" i="77"/>
  <c r="G22" i="77"/>
  <c r="K9" i="77"/>
  <c r="J9" i="77"/>
  <c r="H9" i="77"/>
  <c r="G9" i="77"/>
  <c r="F9" i="77"/>
  <c r="K8" i="77"/>
  <c r="K42" i="77" s="1"/>
  <c r="K41" i="77" s="1"/>
  <c r="J8" i="77"/>
  <c r="I8" i="77"/>
  <c r="I42" i="77" s="1"/>
  <c r="I41" i="77" s="1"/>
  <c r="H8" i="77"/>
  <c r="G8" i="77"/>
  <c r="G42" i="77" s="1"/>
  <c r="G41" i="77" s="1"/>
  <c r="F8" i="77"/>
  <c r="E8" i="77"/>
  <c r="E42" i="77" s="1"/>
  <c r="E41" i="77" s="1"/>
  <c r="H7" i="77"/>
  <c r="P6" i="44"/>
  <c r="Q29" i="45"/>
  <c r="P20" i="45"/>
  <c r="O20" i="45"/>
  <c r="N20" i="45"/>
  <c r="P5" i="38"/>
  <c r="L7" i="26"/>
  <c r="M16" i="23"/>
  <c r="O14" i="23"/>
  <c r="M14" i="23"/>
  <c r="P10" i="23"/>
  <c r="O10" i="23"/>
  <c r="N10" i="23"/>
  <c r="M10" i="23"/>
  <c r="M8" i="23"/>
  <c r="I24" i="82" l="1"/>
  <c r="E7" i="82"/>
  <c r="K24" i="82"/>
  <c r="G24" i="82"/>
  <c r="H24" i="82"/>
  <c r="F24" i="82"/>
  <c r="J24" i="82"/>
  <c r="F7" i="77"/>
  <c r="J7" i="77"/>
  <c r="F42" i="77"/>
  <c r="F41" i="77" s="1"/>
  <c r="J42" i="77"/>
  <c r="J41" i="77" s="1"/>
  <c r="G43" i="77"/>
  <c r="K43" i="77"/>
  <c r="G7" i="77"/>
  <c r="K7" i="77"/>
  <c r="E9" i="77"/>
  <c r="I9" i="77"/>
  <c r="H24" i="77"/>
  <c r="H42" i="77"/>
  <c r="H41" i="77" s="1"/>
  <c r="E43" i="77"/>
  <c r="I43" i="77"/>
  <c r="E7" i="77"/>
  <c r="I7" i="77"/>
  <c r="H43" i="77" l="1"/>
  <c r="J43" i="77"/>
  <c r="F43" i="77"/>
</calcChain>
</file>

<file path=xl/sharedStrings.xml><?xml version="1.0" encoding="utf-8"?>
<sst xmlns="http://schemas.openxmlformats.org/spreadsheetml/2006/main" count="3088" uniqueCount="2323">
  <si>
    <r>
      <rPr>
        <b/>
        <sz val="14"/>
        <rFont val="Frutiger 45 Light"/>
        <family val="2"/>
      </rPr>
      <t>Chiffres clés sur le rapport de gestion 2016 de la Poste</t>
    </r>
  </si>
  <si>
    <r>
      <rPr>
        <b/>
        <sz val="12"/>
        <rFont val="Frutiger 45 Light"/>
        <family val="2"/>
      </rPr>
      <t>Principes et critères du rapport intégré</t>
    </r>
  </si>
  <si>
    <r>
      <rPr>
        <u/>
        <sz val="10"/>
        <color rgb="FF0000FF"/>
        <rFont val="Frutiger 45 Light"/>
        <family val="2"/>
      </rPr>
      <t>Principes et critères du rapport intégré</t>
    </r>
  </si>
  <si>
    <r>
      <rPr>
        <u/>
        <sz val="10"/>
        <color rgb="FF0000FF"/>
        <rFont val="Frutiger 45 Light"/>
        <family val="2"/>
      </rPr>
      <t>Principes concernant la définition des contenus du rapport</t>
    </r>
  </si>
  <si>
    <r>
      <rPr>
        <u/>
        <sz val="10"/>
        <color rgb="FF0000FF"/>
        <rFont val="Frutiger 45 Light"/>
        <family val="2"/>
      </rPr>
      <t>Principes concernant la qualité du rapport</t>
    </r>
  </si>
  <si>
    <r>
      <rPr>
        <u/>
        <sz val="10"/>
        <color rgb="FF0000FF"/>
        <rFont val="Frutiger 45 Light"/>
        <family val="2"/>
      </rPr>
      <t>Principes concernant la délimitation du rapport</t>
    </r>
  </si>
  <si>
    <r>
      <rPr>
        <u/>
        <sz val="10"/>
        <color rgb="FF0000FF"/>
        <rFont val="Frutiger 45 Light"/>
        <family val="2"/>
      </rPr>
      <t>Rythme de publication</t>
    </r>
  </si>
  <si>
    <r>
      <rPr>
        <b/>
        <sz val="12"/>
        <rFont val="Frutiger 45 Light"/>
        <family val="2"/>
      </rPr>
      <t>Chiffres clés</t>
    </r>
  </si>
  <si>
    <r>
      <rPr>
        <b/>
        <sz val="10"/>
        <rFont val="Frutiger 45 Light"/>
        <family val="2"/>
      </rPr>
      <t>Finances</t>
    </r>
  </si>
  <si>
    <r>
      <rPr>
        <u/>
        <sz val="10"/>
        <color rgb="FF0000FF"/>
        <rFont val="Frutiger 45 Light"/>
        <family val="2"/>
      </rPr>
      <t>Résultat financier du groupe et des segments</t>
    </r>
  </si>
  <si>
    <r>
      <rPr>
        <u/>
        <sz val="10"/>
        <color rgb="FF0000FF"/>
        <rFont val="Frutiger 45 Light"/>
        <family val="2"/>
      </rPr>
      <t>Financement</t>
    </r>
  </si>
  <si>
    <r>
      <rPr>
        <u/>
        <sz val="10"/>
        <color rgb="FF0000FF"/>
        <rFont val="Frutiger 45 Light"/>
        <family val="2"/>
      </rPr>
      <t>Cash-flow et investissements</t>
    </r>
  </si>
  <si>
    <r>
      <rPr>
        <u/>
        <sz val="10"/>
        <color rgb="FF0000FF"/>
        <rFont val="Frutiger 45 Light"/>
        <family val="2"/>
      </rPr>
      <t>Valeur de la marque</t>
    </r>
  </si>
  <si>
    <r>
      <rPr>
        <b/>
        <sz val="10"/>
        <rFont val="Frutiger 45 Light"/>
        <family val="2"/>
      </rPr>
      <t>Volumes</t>
    </r>
  </si>
  <si>
    <r>
      <rPr>
        <u/>
        <sz val="10"/>
        <color rgb="FF0000FF"/>
        <rFont val="Frutiger 45 Light"/>
        <family val="2"/>
      </rPr>
      <t>Evolution des volumes dans les segments et les unités</t>
    </r>
  </si>
  <si>
    <r>
      <rPr>
        <u/>
        <sz val="10"/>
        <color rgb="FF0000FF"/>
        <rFont val="Frutiger 45 Light"/>
        <family val="2"/>
      </rPr>
      <t>Volume du trafic des paiements</t>
    </r>
  </si>
  <si>
    <r>
      <rPr>
        <b/>
        <sz val="10"/>
        <rFont val="Frutiger 45 Light"/>
        <family val="2"/>
      </rPr>
      <t>Clients et qualité des prestations</t>
    </r>
  </si>
  <si>
    <r>
      <rPr>
        <u/>
        <sz val="10"/>
        <color rgb="FF0000FF"/>
        <rFont val="Frutiger 45 Light"/>
        <family val="2"/>
      </rPr>
      <t>Satisfaction des clients</t>
    </r>
  </si>
  <si>
    <r>
      <rPr>
        <u/>
        <sz val="10"/>
        <color rgb="FF0000FF"/>
        <rFont val="Frutiger 45 Light"/>
        <family val="2"/>
      </rPr>
      <t>Comparaison des prix (indice du prix des lettres, indice du prix des colis)</t>
    </r>
  </si>
  <si>
    <r>
      <rPr>
        <u/>
        <sz val="10"/>
        <color rgb="FF0000FF"/>
        <rFont val="Frutiger 45 Light"/>
        <family val="2"/>
      </rPr>
      <t>Délais d’acheminement des lettres et des colis</t>
    </r>
  </si>
  <si>
    <r>
      <rPr>
        <u/>
        <sz val="10"/>
        <color rgb="FF0000FF"/>
        <rFont val="Frutiger 45 Light"/>
        <family val="2"/>
      </rPr>
      <t>Traitement des justificatifs (PostFinance) le jour prévu</t>
    </r>
  </si>
  <si>
    <r>
      <rPr>
        <u/>
        <sz val="10"/>
        <color rgb="FF0000FF"/>
        <rFont val="Frutiger 45 Light"/>
        <family val="2"/>
      </rPr>
      <t>Temps d’attente au guichet</t>
    </r>
  </si>
  <si>
    <r>
      <rPr>
        <u/>
        <sz val="10"/>
        <color rgb="FF0000FF"/>
        <rFont val="Frutiger 45 Light"/>
        <family val="2"/>
      </rPr>
      <t>Offices de poste</t>
    </r>
  </si>
  <si>
    <r>
      <rPr>
        <u/>
        <sz val="10"/>
        <color rgb="FF0000FF"/>
        <rFont val="Frutiger 45 Light"/>
        <family val="2"/>
      </rPr>
      <t>Densité des points d’accès</t>
    </r>
  </si>
  <si>
    <r>
      <rPr>
        <u/>
        <sz val="10"/>
        <color rgb="FF0000FF"/>
        <rFont val="Frutiger 45 Light"/>
        <family val="2"/>
      </rPr>
      <t>Parts de marché</t>
    </r>
  </si>
  <si>
    <r>
      <rPr>
        <b/>
        <sz val="10"/>
        <rFont val="Frutiger 45 Light"/>
        <family val="2"/>
      </rPr>
      <t>Personnel</t>
    </r>
  </si>
  <si>
    <r>
      <rPr>
        <u/>
        <sz val="10"/>
        <color rgb="FF0000FF"/>
        <rFont val="Frutiger 45 Light"/>
        <family val="2"/>
      </rPr>
      <t>Effectif</t>
    </r>
  </si>
  <si>
    <r>
      <rPr>
        <u/>
        <sz val="10"/>
        <color rgb="FF0000FF"/>
        <rFont val="Frutiger 45 Light"/>
        <family val="2"/>
      </rPr>
      <t>Fluctuation du personnel</t>
    </r>
  </si>
  <si>
    <r>
      <rPr>
        <u/>
        <sz val="10"/>
        <color rgb="FF0000FF"/>
        <rFont val="Frutiger 45 Light"/>
        <family val="2"/>
      </rPr>
      <t>Apprentis</t>
    </r>
  </si>
  <si>
    <r>
      <rPr>
        <u/>
        <sz val="10"/>
        <color rgb="FF0000FF"/>
        <rFont val="Frutiger 45 Light"/>
        <family val="2"/>
      </rPr>
      <t>Relève</t>
    </r>
  </si>
  <si>
    <r>
      <rPr>
        <u/>
        <sz val="10"/>
        <color rgb="FF0000FF"/>
        <rFont val="Frutiger 45 Light"/>
        <family val="2"/>
      </rPr>
      <t>Rapports de travail</t>
    </r>
  </si>
  <si>
    <r>
      <rPr>
        <u/>
        <sz val="10"/>
        <color rgb="FF0000FF"/>
        <rFont val="Frutiger 45 Light"/>
        <family val="2"/>
      </rPr>
      <t>Indemnités</t>
    </r>
  </si>
  <si>
    <r>
      <rPr>
        <u/>
        <sz val="10"/>
        <color rgb="FF0000FF"/>
        <rFont val="Frutiger 45 Light"/>
        <family val="2"/>
      </rPr>
      <t>Caisse de pensions</t>
    </r>
  </si>
  <si>
    <r>
      <rPr>
        <u/>
        <sz val="10"/>
        <color rgb="FF0000FF"/>
        <rFont val="Frutiger 45 Light"/>
        <family val="2"/>
      </rPr>
      <t>Répartition des sexes</t>
    </r>
  </si>
  <si>
    <r>
      <rPr>
        <u/>
        <sz val="10"/>
        <color rgb="FF0000FF"/>
        <rFont val="Frutiger 45 Light"/>
        <family val="2"/>
      </rPr>
      <t>Part de femmes au sein du management</t>
    </r>
  </si>
  <si>
    <r>
      <rPr>
        <u/>
        <sz val="10"/>
        <color rgb="FF0000FF"/>
        <rFont val="Frutiger 45 Light"/>
        <family val="2"/>
      </rPr>
      <t>Diversité linguistique</t>
    </r>
  </si>
  <si>
    <r>
      <rPr>
        <u/>
        <sz val="10"/>
        <color rgb="FF0000FF"/>
        <rFont val="Frutiger 45 Light"/>
        <family val="2"/>
      </rPr>
      <t>Nationalités</t>
    </r>
  </si>
  <si>
    <r>
      <rPr>
        <u/>
        <sz val="10"/>
        <color rgb="FF0000FF"/>
        <rFont val="Frutiger 45 Light"/>
        <family val="2"/>
      </rPr>
      <t>Démographie (pyramide des âges)</t>
    </r>
  </si>
  <si>
    <r>
      <rPr>
        <u/>
        <sz val="10"/>
        <color rgb="FF0000FF"/>
        <rFont val="Frutiger 45 Light"/>
        <family val="2"/>
      </rPr>
      <t>Temps partiel</t>
    </r>
  </si>
  <si>
    <r>
      <rPr>
        <u/>
        <sz val="10"/>
        <color rgb="FF0000FF"/>
        <rFont val="Frutiger 45 Light"/>
        <family val="2"/>
      </rPr>
      <t>Gestion de la santé (accidents, absences par suite de maladie ou d’accident)</t>
    </r>
  </si>
  <si>
    <r>
      <rPr>
        <u/>
        <sz val="10"/>
        <color rgb="FF0000FF"/>
        <rFont val="Frutiger 45 Light"/>
        <family val="2"/>
      </rPr>
      <t>Satisfaction du personnel</t>
    </r>
  </si>
  <si>
    <r>
      <rPr>
        <u/>
        <sz val="10"/>
        <color rgb="FF0000FF"/>
        <rFont val="Frutiger 45 Light"/>
        <family val="2"/>
      </rPr>
      <t>Motivation et engagement</t>
    </r>
  </si>
  <si>
    <r>
      <rPr>
        <u/>
        <sz val="10"/>
        <color rgb="FF0000FF"/>
        <rFont val="Frutiger 45 Light"/>
        <family val="2"/>
      </rPr>
      <t>Bourse de l’emploi</t>
    </r>
  </si>
  <si>
    <r>
      <rPr>
        <b/>
        <sz val="10"/>
        <rFont val="Frutiger 45 Light"/>
        <family val="2"/>
      </rPr>
      <t>Environnement</t>
    </r>
  </si>
  <si>
    <r>
      <rPr>
        <u/>
        <sz val="10"/>
        <color rgb="FF0000FF"/>
        <rFont val="Frutiger 45 Light"/>
        <family val="2"/>
      </rPr>
      <t>Besoins énergétiques</t>
    </r>
  </si>
  <si>
    <r>
      <rPr>
        <u/>
        <sz val="10"/>
        <color rgb="FF0000FF"/>
        <rFont val="Frutiger 45 Light"/>
        <family val="2"/>
      </rPr>
      <t>Impact sur le climat</t>
    </r>
  </si>
  <si>
    <r>
      <rPr>
        <u/>
        <sz val="10"/>
        <color rgb="FF0000FF"/>
        <rFont val="Frutiger 45 Light"/>
        <family val="2"/>
      </rPr>
      <t>Papier Eau Déchets</t>
    </r>
  </si>
  <si>
    <r>
      <rPr>
        <u/>
        <sz val="10"/>
        <color rgb="FF0000FF"/>
        <rFont val="Frutiger 45 Light"/>
        <family val="2"/>
      </rPr>
      <t>Pollution atmosphérique</t>
    </r>
  </si>
  <si>
    <r>
      <rPr>
        <b/>
        <sz val="10"/>
        <rFont val="Frutiger 45 Light"/>
        <family val="2"/>
      </rPr>
      <t>Société</t>
    </r>
  </si>
  <si>
    <r>
      <rPr>
        <u/>
        <sz val="10"/>
        <color rgb="FF0000FF"/>
        <rFont val="Frutiger 45 Light"/>
        <family val="2"/>
      </rPr>
      <t>Chaîne de livraison</t>
    </r>
  </si>
  <si>
    <r>
      <rPr>
        <u/>
        <sz val="10"/>
        <color rgb="FF0000FF"/>
        <rFont val="Frutiger 45 Light"/>
        <family val="2"/>
      </rPr>
      <t>Actions de bienfaisance et sponsoring</t>
    </r>
  </si>
  <si>
    <r>
      <rPr>
        <u/>
        <sz val="10"/>
        <color rgb="FF0000FF"/>
        <rFont val="Frutiger 45 Light"/>
        <family val="2"/>
      </rPr>
      <t>Infractions à la loi</t>
    </r>
  </si>
  <si>
    <r>
      <rPr>
        <u/>
        <sz val="10"/>
        <color rgb="FF0000FF"/>
        <rFont val="Frutiger 45 Light"/>
        <family val="2"/>
      </rPr>
      <t>Emplois dans les régions (répartition cantonale, régions périphériques)</t>
    </r>
  </si>
  <si>
    <r>
      <rPr>
        <u/>
        <sz val="10"/>
        <color rgb="FF0000FF"/>
        <rFont val="Frutiger 45 Light"/>
        <family val="2"/>
      </rPr>
      <t>Répartition de la valeur ajoutée</t>
    </r>
  </si>
  <si>
    <r>
      <rPr>
        <u/>
        <sz val="10"/>
        <color rgb="FF0000FF"/>
        <rFont val="Frutiger 45 Light"/>
        <family val="2"/>
      </rPr>
      <t>Retour</t>
    </r>
  </si>
  <si>
    <r>
      <rPr>
        <b/>
        <sz val="12"/>
        <rFont val="Frutiger 45 Light"/>
        <family val="2"/>
      </rPr>
      <t>Principes et critères du rapport intégré</t>
    </r>
  </si>
  <si>
    <r>
      <rPr>
        <sz val="10"/>
        <rFont val="Frutiger 45 Light"/>
        <family val="2"/>
      </rPr>
      <t>Indice GRI</t>
    </r>
  </si>
  <si>
    <r>
      <rPr>
        <sz val="10"/>
        <rFont val="Frutiger 45 Light"/>
        <family val="2"/>
      </rPr>
      <t>G4-18</t>
    </r>
  </si>
  <si>
    <r>
      <rPr>
        <sz val="10"/>
        <rFont val="Frutiger 45 Light"/>
        <family val="2"/>
      </rPr>
      <t>Pour le rapport annuel, nous nous engageons à appliquer les principes et critères régissant le rapport de développement durable, exposés ci-après, et à nous améliorer en permanence dans ce domaine.</t>
    </r>
  </si>
  <si>
    <r>
      <rPr>
        <sz val="10"/>
        <rFont val="Frutiger 45 Light"/>
        <family val="2"/>
      </rPr>
      <t>L’application et le respect de ces principes et critères dans le cadre de notre rapport intégré fait partie d’un processus évolutif qui n’en est qu’à ses débuts. Par conséquent, les principes et critères ci-après doivent être considérés à la fois comme des jalons et des objectifs.</t>
    </r>
  </si>
  <si>
    <r>
      <rPr>
        <u/>
        <sz val="10"/>
        <color rgb="FF0000FF"/>
        <rFont val="Frutiger 45 Light"/>
        <family val="2"/>
      </rPr>
      <t>Retour</t>
    </r>
  </si>
  <si>
    <r>
      <rPr>
        <b/>
        <sz val="11"/>
        <rFont val="Frutiger 45 Light"/>
        <family val="2"/>
      </rPr>
      <t>Principes concernant la définition des contenus du rapport</t>
    </r>
  </si>
  <si>
    <r>
      <rPr>
        <sz val="10"/>
        <rFont val="Frutiger 45 Light"/>
        <family val="2"/>
      </rPr>
      <t>Indice GRI</t>
    </r>
  </si>
  <si>
    <r>
      <rPr>
        <sz val="10"/>
        <rFont val="Frutiger 45 Light"/>
        <family val="2"/>
      </rPr>
      <t>G4-18, G4-26</t>
    </r>
  </si>
  <si>
    <r>
      <rPr>
        <b/>
        <sz val="10"/>
        <rFont val="Frutiger 45 Light"/>
        <family val="2"/>
      </rPr>
      <t>Importance</t>
    </r>
  </si>
  <si>
    <r>
      <rPr>
        <sz val="10"/>
        <rFont val="Frutiger 45 Light"/>
        <family val="2"/>
      </rPr>
      <t>Le rapport porte sur tous les aspects de nos activités que nous considérons comme importants pour le développement durable et dont la prise en compte permet une évaluation exhaustive de notre performance.</t>
    </r>
  </si>
  <si>
    <r>
      <rPr>
        <b/>
        <sz val="10"/>
        <rFont val="Frutiger 45 Light"/>
        <family val="2"/>
      </rPr>
      <t>Prise en compte</t>
    </r>
  </si>
  <si>
    <r>
      <rPr>
        <sz val="10"/>
        <rFont val="Frutiger 45 Light"/>
        <family val="2"/>
      </rPr>
      <t>Afin d’améliorer la qualité et la pertinence de notre communication en matière de développement durable, nous nous efforçons d’associer directement ou indirectement nos principales parties prenantes au processus de rapport et de communication</t>
    </r>
    <r>
      <rPr>
        <vertAlign val="superscript"/>
        <sz val="10"/>
        <rFont val="Frutiger 45 Light"/>
        <family val="2"/>
      </rPr>
      <t>1)</t>
    </r>
    <r>
      <rPr>
        <sz val="10"/>
        <rFont val="Frutiger 45 Light"/>
        <family val="2"/>
      </rPr>
      <t>.
Nous tenons compte de nos principales parties prenantes lors de la sélection des chiffres clés, de la définition du champ d’application des déclarations et de la forme du rapport. Nous entendons ainsi garantir que la forme et le contenu du rapport correspondent au mieux aux besoins des différents destinataires.</t>
    </r>
  </si>
  <si>
    <r>
      <rPr>
        <b/>
        <sz val="10"/>
        <rFont val="Frutiger 45 Light"/>
        <family val="2"/>
      </rPr>
      <t>Contexte du développement durable</t>
    </r>
  </si>
  <si>
    <r>
      <rPr>
        <sz val="10"/>
        <rFont val="Frutiger 45 Light"/>
        <family val="2"/>
      </rPr>
      <t>Sur la voie du développement durable, nous veillons à inscrire notre performance dans un contexte économique, social et écologique plus large.</t>
    </r>
  </si>
  <si>
    <r>
      <rPr>
        <b/>
        <sz val="10"/>
        <rFont val="Frutiger 45 Light"/>
        <family val="2"/>
      </rPr>
      <t>Exhaustivité</t>
    </r>
  </si>
  <si>
    <r>
      <rPr>
        <sz val="10"/>
        <rFont val="Frutiger 45 Light"/>
        <family val="2"/>
      </rPr>
      <t>Nous communiquons les informations dont nos principales parties prenantes ont besoin pour pouvoir se faire une idée de notre performance sur la voie du développement durable pendant la période sous revue et pour le champ d’application défini. Nous prenons notamment en considération l’actualité politique et sociale au niveau national et international.</t>
    </r>
  </si>
  <si>
    <r>
      <rPr>
        <vertAlign val="superscript"/>
        <sz val="9"/>
        <rFont val="Frutiger 45 Light"/>
        <family val="2"/>
      </rPr>
      <t>1)</t>
    </r>
    <r>
      <rPr>
        <sz val="9"/>
        <rFont val="Frutiger 45 Light"/>
        <family val="2"/>
      </rPr>
      <t xml:space="preserve"> Cette prise en compte des parties prenantes est fondée sur une enquête standardisée réalisée auprès des parties prenantes ainsi que sur l’adhésion aux organisations, institutions et initiatives suivantes et la collaboration en leur sein:</t>
    </r>
  </si>
  <si>
    <r>
      <rPr>
        <sz val="9"/>
        <rFont val="Frutiger 45 Light"/>
        <family val="2"/>
      </rPr>
      <t>– öbu - works for sustainability</t>
    </r>
  </si>
  <si>
    <r>
      <rPr>
        <sz val="9"/>
        <rFont val="Frutiger 45 Light"/>
        <family val="2"/>
      </rPr>
      <t>öbu regroupe 400 entreprises suisses. Elle a pour objectif le développement de l’économie suisse dans le respect des principes du développement durable.</t>
    </r>
  </si>
  <si>
    <r>
      <rPr>
        <sz val="9"/>
        <rFont val="Frutiger 45 Light"/>
        <family val="2"/>
      </rPr>
      <t>– WWF Climate Savers</t>
    </r>
  </si>
  <si>
    <r>
      <rPr>
        <sz val="9"/>
        <rFont val="Frutiger 45 Light"/>
        <family val="2"/>
      </rPr>
      <t>La Poste y adhère depuis le 1</t>
    </r>
    <r>
      <rPr>
        <vertAlign val="superscript"/>
        <sz val="9"/>
        <rFont val="Frutiger 45 Light"/>
        <family val="2"/>
      </rPr>
      <t>er</t>
    </r>
    <r>
      <rPr>
        <sz val="9"/>
        <rFont val="Frutiger 45 Light"/>
        <family val="2"/>
      </rPr>
      <t xml:space="preserve"> trimestre 2009. Les partenaires des WWF Climate Savers se sont engagés à optimiser leur consommation énergétique et à produire le moins possible d'émissions de CO</t>
    </r>
    <r>
      <rPr>
        <vertAlign val="subscript"/>
        <sz val="9"/>
        <rFont val="Frutiger 45 Light"/>
        <family val="2"/>
      </rPr>
      <t>2</t>
    </r>
    <r>
      <rPr>
        <sz val="9"/>
        <rFont val="Frutiger 45 Light"/>
        <family val="2"/>
      </rPr>
      <t xml:space="preserve"> avec leurs produits. </t>
    </r>
  </si>
  <si>
    <r>
      <rPr>
        <sz val="9"/>
        <rFont val="Frutiger 45 Light"/>
        <family val="2"/>
      </rPr>
      <t>– International Post Corporation (IPC) Environmental Measurement and Monitoring System (EMMS)</t>
    </r>
  </si>
  <si>
    <r>
      <rPr>
        <sz val="9"/>
        <rFont val="Frutiger 45 Light"/>
        <family val="2"/>
      </rPr>
      <t>Rapport sur les stratégies environnementales, les performances environnementales et les résultats conformément à une structure de rapport commune.</t>
    </r>
  </si>
  <si>
    <r>
      <rPr>
        <sz val="9"/>
        <rFont val="Frutiger 45 Light"/>
        <family val="2"/>
      </rPr>
      <t>– PostEurop (PE) programme de réduction des gaz à effet de serre</t>
    </r>
  </si>
  <si>
    <r>
      <rPr>
        <sz val="9"/>
        <rFont val="Frutiger 45 Light"/>
        <family val="2"/>
      </rPr>
      <t>Participation à la définition de critères et rapport annuel</t>
    </r>
  </si>
  <si>
    <r>
      <rPr>
        <sz val="9"/>
        <rFont val="Frutiger 45 Light"/>
        <family val="2"/>
      </rPr>
      <t>– Groupe de travail «Sustainability» de l’Union postale universelle</t>
    </r>
  </si>
  <si>
    <r>
      <rPr>
        <sz val="9"/>
        <rFont val="Frutiger 45 Light"/>
        <family val="2"/>
      </rPr>
      <t>Ce groupe de travail a pour mission de sensibiliser les pays membres aux questions écologiques et de proposer des mesures concrètes de mise en œuvre.</t>
    </r>
  </si>
  <si>
    <r>
      <rPr>
        <u/>
        <sz val="10"/>
        <color rgb="FF0000FF"/>
        <rFont val="Frutiger 45 Light"/>
        <family val="2"/>
      </rPr>
      <t>Retour</t>
    </r>
  </si>
  <si>
    <r>
      <rPr>
        <b/>
        <sz val="11"/>
        <rFont val="Frutiger 45 Light"/>
        <family val="2"/>
      </rPr>
      <t>Principes concernant la qualité du rapport</t>
    </r>
  </si>
  <si>
    <r>
      <rPr>
        <b/>
        <sz val="10"/>
        <rFont val="Frutiger 45 Light"/>
        <family val="2"/>
      </rPr>
      <t>Equilibre</t>
    </r>
  </si>
  <si>
    <r>
      <rPr>
        <sz val="10"/>
        <rFont val="Frutiger 45 Light"/>
        <family val="2"/>
      </rPr>
      <t>Nous nous efforçons de présenter notre prestation pour la mise en œuvre d’un développement durable de l’entreprise de façon impartiale, équilibrée et neutre.</t>
    </r>
  </si>
  <si>
    <r>
      <rPr>
        <b/>
        <sz val="10"/>
        <rFont val="Frutiger 45 Light"/>
        <family val="2"/>
      </rPr>
      <t>Comparabilité</t>
    </r>
  </si>
  <si>
    <r>
      <rPr>
        <sz val="10"/>
        <rFont val="Frutiger 45 Light"/>
        <family val="2"/>
      </rPr>
      <t>Nous veillons à ce que les principaux chiffres clés puissent être comparés dans le temps. Pour cela, nous exposons par ordre chronologique les modifications concernant la délimitation du rapport et communiquons les principaux changements liés aux produits, aux prestations et/ou aux entreprises, ainsi que ceux concernant la création de valeur. De plus, nous publions les changements de nature méthodologique.</t>
    </r>
  </si>
  <si>
    <r>
      <rPr>
        <b/>
        <sz val="10"/>
        <rFont val="Frutiger 45 Light"/>
        <family val="2"/>
      </rPr>
      <t>Exactitude</t>
    </r>
  </si>
  <si>
    <r>
      <rPr>
        <sz val="10"/>
        <rFont val="Frutiger 45 Light"/>
        <family val="2"/>
      </rPr>
      <t>Nous nous efforçons, pour toute information qualitative et quantitative, de parvenir à un degré d’exactitude conforme à l’importance de l’information. Les destinataires de l’information doivent pouvoir juger celle-ci sur la base d’informations fiables.</t>
    </r>
  </si>
  <si>
    <r>
      <rPr>
        <b/>
        <sz val="10"/>
        <rFont val="Frutiger 45 Light"/>
        <family val="2"/>
      </rPr>
      <t>Actualité</t>
    </r>
  </si>
  <si>
    <r>
      <rPr>
        <sz val="10"/>
        <rFont val="Frutiger 45 Light"/>
        <family val="2"/>
      </rPr>
      <t>Le rapport intégré complet est établi chaque année. Nous nous efforçons de communiquer des informations et des données aussi actuelles que possible. Au cours de l’année, nous communiquons le plus rapidement possible sur des événements précis, principalement par le biais d’Internet.</t>
    </r>
  </si>
  <si>
    <r>
      <rPr>
        <b/>
        <sz val="10"/>
        <rFont val="Frutiger 45 Light"/>
        <family val="2"/>
      </rPr>
      <t>Clarté</t>
    </r>
  </si>
  <si>
    <r>
      <rPr>
        <sz val="10"/>
        <rFont val="Frutiger 45 Light"/>
        <family val="2"/>
      </rPr>
      <t>Nous nous efforçons de présenter les informations de façon qu’elles soient compréhensibles et exploitables par les principaux destinataires du rapport intégré.</t>
    </r>
  </si>
  <si>
    <r>
      <rPr>
        <b/>
        <sz val="10"/>
        <rFont val="Frutiger 45 Light"/>
        <family val="2"/>
      </rPr>
      <t>Fiabilité</t>
    </r>
  </si>
  <si>
    <r>
      <rPr>
        <sz val="10"/>
        <rFont val="Frutiger 45 Light"/>
        <family val="2"/>
      </rPr>
      <t>Nous veillons à ce que notre processus de compte rendu soit transparent. Nous publions les processus, méthodes et hypothèses sur lesquels s’appuient les informations du rapport. Nous garantissons ainsi la crédibilité du rapport et rendons l’information encore plus utile pour le destinataire. Nous collectons, analysons et communiquons nos données et informations de sorte que les auditeurs internes et externes puissent attester de leur fiabilité.</t>
    </r>
  </si>
  <si>
    <r>
      <rPr>
        <u/>
        <sz val="10"/>
        <color rgb="FF0000FF"/>
        <rFont val="Frutiger 45 Light"/>
        <family val="2"/>
      </rPr>
      <t>Retour</t>
    </r>
  </si>
  <si>
    <r>
      <rPr>
        <b/>
        <sz val="11"/>
        <rFont val="Frutiger 45 Light"/>
        <family val="2"/>
      </rPr>
      <t>Principes concernant la délimitation du rapport</t>
    </r>
  </si>
  <si>
    <r>
      <rPr>
        <sz val="10"/>
        <rFont val="Frutiger 45 Light"/>
        <family val="2"/>
      </rPr>
      <t>Indice GRI</t>
    </r>
  </si>
  <si>
    <r>
      <rPr>
        <sz val="10"/>
        <rFont val="Frutiger 45 Light"/>
        <family val="2"/>
      </rPr>
      <t>G4-17</t>
    </r>
  </si>
  <si>
    <r>
      <rPr>
        <sz val="10"/>
        <rFont val="Frutiger 45 Light"/>
        <family val="2"/>
      </rPr>
      <t>Les informations contenues dans les présentes données chiffrées se basent en principe sur un exercice (du 1</t>
    </r>
    <r>
      <rPr>
        <vertAlign val="superscript"/>
        <sz val="10"/>
        <rFont val="Frutiger 45 Light"/>
        <family val="2"/>
      </rPr>
      <t>er</t>
    </r>
    <r>
      <rPr>
        <sz val="10"/>
        <rFont val="Frutiger 45 Light"/>
        <family val="2"/>
      </rPr>
      <t xml:space="preserve"> janvier au 31 décembre) et englobent</t>
    </r>
  </si>
  <si>
    <r>
      <rPr>
        <sz val="10"/>
        <rFont val="Frutiger 45 Light"/>
        <family val="2"/>
      </rPr>
      <t>– tous les activités, produits et prestations,</t>
    </r>
  </si>
  <si>
    <r>
      <rPr>
        <sz val="10"/>
        <rFont val="Frutiger 45 Light"/>
        <family val="2"/>
      </rPr>
      <t>– dans tous les pays,</t>
    </r>
  </si>
  <si>
    <r>
      <rPr>
        <sz val="10"/>
        <rFont val="Frutiger 45 Light"/>
        <family val="2"/>
      </rPr>
      <t>– pour toutes les sociétés.</t>
    </r>
  </si>
  <si>
    <r>
      <rPr>
        <sz val="10"/>
        <rFont val="Frutiger 45 Light"/>
        <family val="2"/>
      </rPr>
      <t>Les écarts par rapport à ce principe font l’objet d’une mention.</t>
    </r>
  </si>
  <si>
    <r>
      <rPr>
        <u/>
        <sz val="10"/>
        <color rgb="FF0000FF"/>
        <rFont val="Frutiger 45 Light"/>
        <family val="2"/>
      </rPr>
      <t>Retour</t>
    </r>
  </si>
  <si>
    <r>
      <rPr>
        <b/>
        <sz val="11"/>
        <rFont val="Frutiger 45 Light"/>
        <family val="2"/>
      </rPr>
      <t>Rythme de publication</t>
    </r>
  </si>
  <si>
    <r>
      <rPr>
        <sz val="10"/>
        <rFont val="Frutiger 45 Light"/>
        <family val="2"/>
      </rPr>
      <t>Le rapport de gestion est publié chaque année. Il intègre et remplace le rapport sur l’environnement (dernier rapport en 2005) et le rapport social (dernier rapport en 2004, chiffres clés sur le personnel actualisés en 2005).</t>
    </r>
  </si>
  <si>
    <r>
      <rPr>
        <u/>
        <sz val="10"/>
        <color rgb="FF0000FF"/>
        <rFont val="Frutiger 45 Light"/>
        <family val="2"/>
      </rPr>
      <t>Retour</t>
    </r>
  </si>
  <si>
    <r>
      <rPr>
        <b/>
        <sz val="10"/>
        <rFont val="Frutiger 45 Light"/>
        <family val="2"/>
      </rPr>
      <t>Résultat</t>
    </r>
  </si>
  <si>
    <r>
      <rPr>
        <sz val="10"/>
        <rFont val="Frutiger 45 Light"/>
        <family val="2"/>
      </rPr>
      <t>Notes de bas de page</t>
    </r>
  </si>
  <si>
    <r>
      <rPr>
        <sz val="10"/>
        <rFont val="Frutiger 45 Light"/>
        <family val="2"/>
      </rPr>
      <t>Indice GRI</t>
    </r>
  </si>
  <si>
    <r>
      <rPr>
        <b/>
        <sz val="10"/>
        <rFont val="Frutiger 45 Light"/>
        <family val="2"/>
      </rPr>
      <t>Groupe</t>
    </r>
  </si>
  <si>
    <r>
      <rPr>
        <sz val="10"/>
        <rFont val="Frutiger 45 Light"/>
        <family val="2"/>
      </rPr>
      <t>Produits d’exploitation</t>
    </r>
  </si>
  <si>
    <r>
      <rPr>
        <sz val="10"/>
        <rFont val="Frutiger 45 Light"/>
        <family val="2"/>
      </rPr>
      <t>EC1</t>
    </r>
  </si>
  <si>
    <r>
      <rPr>
        <sz val="10"/>
        <rFont val="Frutiger 45 Light"/>
        <family val="2"/>
      </rPr>
      <t>générés à l’étranger</t>
    </r>
  </si>
  <si>
    <r>
      <rPr>
        <sz val="10"/>
        <rFont val="Frutiger 45 Light"/>
        <family val="2"/>
      </rPr>
      <t>EC1</t>
    </r>
  </si>
  <si>
    <r>
      <rPr>
        <sz val="10"/>
        <rFont val="Frutiger 45 Light"/>
        <family val="2"/>
      </rPr>
      <t>EC1</t>
    </r>
  </si>
  <si>
    <r>
      <rPr>
        <sz val="10"/>
        <rFont val="Frutiger 45 Light"/>
        <family val="2"/>
      </rPr>
      <t>Services réservés</t>
    </r>
  </si>
  <si>
    <r>
      <rPr>
        <sz val="10"/>
        <rFont val="Frutiger 45 Light"/>
        <family val="2"/>
      </rPr>
      <t>EC1</t>
    </r>
  </si>
  <si>
    <r>
      <rPr>
        <sz val="10"/>
        <rFont val="Frutiger 45 Light"/>
        <family val="2"/>
      </rPr>
      <t>EC1</t>
    </r>
  </si>
  <si>
    <r>
      <rPr>
        <sz val="10"/>
        <rFont val="Frutiger 45 Light"/>
        <family val="2"/>
      </rPr>
      <t>Charges d’exploitation</t>
    </r>
  </si>
  <si>
    <r>
      <rPr>
        <sz val="10"/>
        <rFont val="Frutiger 45 Light"/>
        <family val="2"/>
      </rPr>
      <t>EC1</t>
    </r>
  </si>
  <si>
    <r>
      <rPr>
        <sz val="10"/>
        <rFont val="Frutiger 45 Light"/>
        <family val="2"/>
      </rPr>
      <t>Charges de personnel</t>
    </r>
  </si>
  <si>
    <r>
      <rPr>
        <sz val="10"/>
        <rFont val="Frutiger 45 Light"/>
        <family val="2"/>
      </rPr>
      <t>EC1</t>
    </r>
  </si>
  <si>
    <r>
      <rPr>
        <sz val="10"/>
        <rFont val="Frutiger 45 Light"/>
        <family val="2"/>
      </rPr>
      <t>Résultat d’exploitation</t>
    </r>
  </si>
  <si>
    <r>
      <rPr>
        <sz val="10"/>
        <rFont val="Frutiger 45 Light"/>
        <family val="2"/>
      </rPr>
      <t>EC1</t>
    </r>
  </si>
  <si>
    <r>
      <rPr>
        <sz val="10"/>
        <rFont val="Frutiger 45 Light"/>
        <family val="2"/>
      </rPr>
      <t>en proportion des produits d’exploitation</t>
    </r>
  </si>
  <si>
    <r>
      <rPr>
        <sz val="10"/>
        <rFont val="Frutiger 45 Light"/>
        <family val="2"/>
      </rPr>
      <t>EC1</t>
    </r>
  </si>
  <si>
    <r>
      <rPr>
        <sz val="10"/>
        <rFont val="Frutiger 45 Light"/>
        <family val="2"/>
      </rPr>
      <t>généré à l’étranger</t>
    </r>
  </si>
  <si>
    <r>
      <rPr>
        <sz val="10"/>
        <rFont val="Frutiger 45 Light"/>
        <family val="2"/>
      </rPr>
      <t>EC1</t>
    </r>
  </si>
  <si>
    <r>
      <rPr>
        <sz val="10"/>
        <rFont val="Frutiger 45 Light"/>
        <family val="2"/>
      </rPr>
      <t>EC1</t>
    </r>
  </si>
  <si>
    <r>
      <rPr>
        <sz val="10"/>
        <rFont val="Frutiger 45 Light"/>
        <family val="2"/>
      </rPr>
      <t>Bénéfice consolidé</t>
    </r>
  </si>
  <si>
    <r>
      <rPr>
        <sz val="10"/>
        <rFont val="Frutiger 45 Light"/>
        <family val="2"/>
      </rPr>
      <t>EC1</t>
    </r>
  </si>
  <si>
    <r>
      <rPr>
        <sz val="10"/>
        <rFont val="Frutiger 45 Light"/>
        <family val="2"/>
      </rPr>
      <t>Flux de trésorerie des activités opérationnelles</t>
    </r>
  </si>
  <si>
    <r>
      <rPr>
        <sz val="10"/>
        <rFont val="Frutiger 45 Light"/>
        <family val="2"/>
      </rPr>
      <t>EC1</t>
    </r>
  </si>
  <si>
    <r>
      <rPr>
        <sz val="10"/>
        <rFont val="Frutiger 45 Light"/>
        <family val="2"/>
      </rPr>
      <t>Valeur ajoutée de l’entreprise</t>
    </r>
  </si>
  <si>
    <r>
      <rPr>
        <sz val="10"/>
        <rFont val="Frutiger 45 Light"/>
        <family val="2"/>
      </rPr>
      <t>EC1</t>
    </r>
  </si>
  <si>
    <r>
      <rPr>
        <b/>
        <sz val="10"/>
        <rFont val="Frutiger 45 Light"/>
        <family val="2"/>
      </rPr>
      <t>Segments</t>
    </r>
  </si>
  <si>
    <r>
      <rPr>
        <b/>
        <i/>
        <sz val="10"/>
        <rFont val="Frutiger 45 Light"/>
        <family val="2"/>
      </rPr>
      <t>– Marché de la communication</t>
    </r>
  </si>
  <si>
    <r>
      <rPr>
        <b/>
        <i/>
        <sz val="10"/>
        <rFont val="Frutiger 45 Light"/>
        <family val="2"/>
      </rPr>
      <t>PostMail</t>
    </r>
  </si>
  <si>
    <r>
      <rPr>
        <sz val="10"/>
        <rFont val="Frutiger 45 Light"/>
        <family val="2"/>
      </rPr>
      <t>Produits d’exploitation</t>
    </r>
  </si>
  <si>
    <r>
      <rPr>
        <sz val="10"/>
        <rFont val="Frutiger 45 Light"/>
        <family val="2"/>
      </rPr>
      <t>EC1</t>
    </r>
  </si>
  <si>
    <r>
      <rPr>
        <sz val="10"/>
        <rFont val="Frutiger 45 Light"/>
        <family val="2"/>
      </rPr>
      <t>Services réservés</t>
    </r>
  </si>
  <si>
    <r>
      <rPr>
        <sz val="10"/>
        <rFont val="Frutiger 45 Light"/>
        <family val="2"/>
      </rPr>
      <t>2,4</t>
    </r>
  </si>
  <si>
    <r>
      <rPr>
        <sz val="10"/>
        <rFont val="Frutiger 45 Light"/>
        <family val="2"/>
      </rPr>
      <t>EC1</t>
    </r>
  </si>
  <si>
    <r>
      <rPr>
        <sz val="10"/>
        <rFont val="Frutiger 45 Light"/>
        <family val="2"/>
      </rPr>
      <t>Résultat d’exploitation</t>
    </r>
  </si>
  <si>
    <r>
      <rPr>
        <sz val="10"/>
        <rFont val="Frutiger 45 Light"/>
        <family val="2"/>
      </rPr>
      <t>EC1</t>
    </r>
  </si>
  <si>
    <r>
      <rPr>
        <b/>
        <i/>
        <sz val="10"/>
        <rFont val="Frutiger 45 Light"/>
        <family val="2"/>
      </rPr>
      <t>Swiss Post Solutions</t>
    </r>
  </si>
  <si>
    <r>
      <rPr>
        <sz val="10"/>
        <rFont val="Frutiger 45 Light"/>
        <family val="2"/>
      </rPr>
      <t>Produits d’exploitation</t>
    </r>
  </si>
  <si>
    <r>
      <rPr>
        <sz val="10"/>
        <rFont val="Frutiger 45 Light"/>
        <family val="2"/>
      </rPr>
      <t>EC1</t>
    </r>
  </si>
  <si>
    <r>
      <rPr>
        <sz val="10"/>
        <rFont val="Frutiger 45 Light"/>
        <family val="2"/>
      </rPr>
      <t>Résultat d’exploitation</t>
    </r>
  </si>
  <si>
    <r>
      <rPr>
        <sz val="10"/>
        <rFont val="Frutiger 45 Light"/>
        <family val="2"/>
      </rPr>
      <t>EC1</t>
    </r>
  </si>
  <si>
    <r>
      <rPr>
        <b/>
        <i/>
        <sz val="10"/>
        <rFont val="Frutiger 45 Light"/>
        <family val="2"/>
      </rPr>
      <t>Réseau postal et vente</t>
    </r>
  </si>
  <si>
    <r>
      <rPr>
        <sz val="10"/>
        <rFont val="Frutiger 45 Light"/>
        <family val="2"/>
      </rPr>
      <t>Produits d’exploitation</t>
    </r>
  </si>
  <si>
    <r>
      <rPr>
        <sz val="10"/>
        <rFont val="Frutiger 45 Light"/>
        <family val="2"/>
      </rPr>
      <t>EC1</t>
    </r>
  </si>
  <si>
    <r>
      <rPr>
        <sz val="10"/>
        <rFont val="Frutiger 45 Light"/>
        <family val="2"/>
      </rPr>
      <t>Services réservés</t>
    </r>
  </si>
  <si>
    <r>
      <rPr>
        <sz val="10"/>
        <rFont val="Frutiger 45 Light"/>
        <family val="2"/>
      </rPr>
      <t>EC1</t>
    </r>
  </si>
  <si>
    <r>
      <rPr>
        <sz val="10"/>
        <rFont val="Frutiger 45 Light"/>
        <family val="2"/>
      </rPr>
      <t>Chiffre d’affaires net autres articles de marque</t>
    </r>
  </si>
  <si>
    <r>
      <rPr>
        <sz val="10"/>
        <rFont val="Frutiger 45 Light"/>
        <family val="2"/>
      </rPr>
      <t>EC1</t>
    </r>
  </si>
  <si>
    <r>
      <rPr>
        <sz val="10"/>
        <rFont val="Frutiger 45 Light"/>
        <family val="2"/>
      </rPr>
      <t>Résultat d’exploitation</t>
    </r>
  </si>
  <si>
    <r>
      <rPr>
        <sz val="10"/>
        <rFont val="Frutiger 45 Light"/>
        <family val="2"/>
      </rPr>
      <t>EC1</t>
    </r>
  </si>
  <si>
    <r>
      <rPr>
        <b/>
        <i/>
        <sz val="10"/>
        <rFont val="Frutiger 45 Light"/>
        <family val="2"/>
      </rPr>
      <t>– Marché de la logistique</t>
    </r>
  </si>
  <si>
    <r>
      <rPr>
        <b/>
        <i/>
        <sz val="10"/>
        <rFont val="Frutiger 45 Light"/>
        <family val="2"/>
      </rPr>
      <t>PostLogistics</t>
    </r>
  </si>
  <si>
    <r>
      <rPr>
        <sz val="10"/>
        <rFont val="Frutiger 45 Light"/>
        <family val="2"/>
      </rPr>
      <t>Produits d’exploitation</t>
    </r>
  </si>
  <si>
    <r>
      <rPr>
        <sz val="10"/>
        <rFont val="Frutiger 45 Light"/>
        <family val="2"/>
      </rPr>
      <t>EC1</t>
    </r>
  </si>
  <si>
    <r>
      <rPr>
        <sz val="10"/>
        <rFont val="Frutiger 45 Light"/>
        <family val="2"/>
      </rPr>
      <t>Résultat d’exploitation</t>
    </r>
  </si>
  <si>
    <r>
      <rPr>
        <sz val="10"/>
        <rFont val="Frutiger 45 Light"/>
        <family val="2"/>
      </rPr>
      <t>EC1</t>
    </r>
  </si>
  <si>
    <r>
      <rPr>
        <b/>
        <i/>
        <sz val="10"/>
        <rFont val="Frutiger 45 Light"/>
        <family val="2"/>
      </rPr>
      <t>– Marché des services financiers</t>
    </r>
  </si>
  <si>
    <r>
      <rPr>
        <b/>
        <i/>
        <sz val="10"/>
        <rFont val="Frutiger 45 Light"/>
        <family val="2"/>
      </rPr>
      <t>PostFinance</t>
    </r>
  </si>
  <si>
    <r>
      <rPr>
        <sz val="10"/>
        <rFont val="Frutiger 45 Light"/>
        <family val="2"/>
      </rPr>
      <t>Produits d’exploitation</t>
    </r>
  </si>
  <si>
    <r>
      <rPr>
        <sz val="10"/>
        <rFont val="Frutiger 45 Light"/>
        <family val="2"/>
      </rPr>
      <t>EC1</t>
    </r>
  </si>
  <si>
    <r>
      <rPr>
        <sz val="10"/>
        <rFont val="Frutiger 45 Light"/>
        <family val="2"/>
      </rPr>
      <t>Résultat d’exploitation</t>
    </r>
  </si>
  <si>
    <r>
      <rPr>
        <sz val="10"/>
        <rFont val="Frutiger 45 Light"/>
        <family val="2"/>
      </rPr>
      <t>EC1</t>
    </r>
  </si>
  <si>
    <r>
      <rPr>
        <b/>
        <i/>
        <sz val="10"/>
        <rFont val="Frutiger 45 Light"/>
        <family val="2"/>
      </rPr>
      <t>– Marché du transport de voyageurs</t>
    </r>
  </si>
  <si>
    <r>
      <rPr>
        <b/>
        <i/>
        <sz val="10"/>
        <rFont val="Frutiger 45 Light"/>
        <family val="2"/>
      </rPr>
      <t>CarPostal</t>
    </r>
  </si>
  <si>
    <r>
      <rPr>
        <sz val="10"/>
        <rFont val="Frutiger 45 Light"/>
        <family val="2"/>
      </rPr>
      <t>Produits d’exploitation</t>
    </r>
  </si>
  <si>
    <r>
      <rPr>
        <sz val="10"/>
        <rFont val="Frutiger 45 Light"/>
        <family val="2"/>
      </rPr>
      <t>EC1</t>
    </r>
  </si>
  <si>
    <r>
      <rPr>
        <sz val="10"/>
        <rFont val="Frutiger 45 Light"/>
        <family val="2"/>
      </rPr>
      <t>générés à l’étranger</t>
    </r>
  </si>
  <si>
    <r>
      <rPr>
        <sz val="10"/>
        <rFont val="Frutiger 45 Light"/>
        <family val="2"/>
      </rPr>
      <t>EC1</t>
    </r>
  </si>
  <si>
    <r>
      <rPr>
        <sz val="10"/>
        <rFont val="Frutiger 45 Light"/>
        <family val="2"/>
      </rPr>
      <t>Résultat d’exploitation</t>
    </r>
  </si>
  <si>
    <r>
      <rPr>
        <sz val="10"/>
        <rFont val="Frutiger 45 Light"/>
        <family val="2"/>
      </rPr>
      <t>EC1</t>
    </r>
  </si>
  <si>
    <r>
      <rPr>
        <b/>
        <i/>
        <sz val="10"/>
        <rFont val="Frutiger 45 Light"/>
        <family val="2"/>
      </rPr>
      <t>– Autres</t>
    </r>
  </si>
  <si>
    <r>
      <rPr>
        <b/>
        <i/>
        <sz val="10"/>
        <rFont val="Frutiger 45 Light"/>
        <family val="2"/>
      </rPr>
      <t>Autres</t>
    </r>
  </si>
  <si>
    <r>
      <rPr>
        <sz val="10"/>
        <rFont val="Frutiger 45 Light"/>
        <family val="2"/>
      </rPr>
      <t>Produits d’exploitation</t>
    </r>
  </si>
  <si>
    <r>
      <rPr>
        <sz val="10"/>
        <rFont val="Frutiger 45 Light"/>
        <family val="2"/>
      </rPr>
      <t>EC1</t>
    </r>
  </si>
  <si>
    <r>
      <rPr>
        <sz val="10"/>
        <rFont val="Frutiger 45 Light"/>
        <family val="2"/>
      </rPr>
      <t>Résultat d’exploitation</t>
    </r>
  </si>
  <si>
    <r>
      <rPr>
        <sz val="10"/>
        <rFont val="Frutiger 45 Light"/>
        <family val="2"/>
      </rPr>
      <t>EC1</t>
    </r>
  </si>
  <si>
    <r>
      <rPr>
        <sz val="9"/>
        <rFont val="Frutiger 45 Light"/>
        <family val="2"/>
      </rPr>
      <t>1) En adéquation avec le segment 2 dans le rapport financier: l’étranger inclut le trafic transfrontalier.</t>
    </r>
  </si>
  <si>
    <r>
      <rPr>
        <sz val="9"/>
        <rFont val="Frutiger 45 Light"/>
        <family val="2"/>
      </rPr>
      <t>2) Les services réservés sont des services faisant partie du service universel postal. Ils sont proposés exclusivement par la Poste, qui est tenue de les fournir. Ils relèvent du monopole.</t>
    </r>
  </si>
  <si>
    <r>
      <rPr>
        <sz val="9"/>
        <rFont val="Frutiger 45 Light"/>
        <family val="2"/>
      </rPr>
      <t>3) La valeur ajoutée de l’entreprise (</t>
    </r>
    <r>
      <rPr>
        <i/>
        <sz val="9"/>
        <rFont val="Frutiger 45 Light"/>
        <family val="2"/>
      </rPr>
      <t>Post Value Added</t>
    </r>
    <r>
      <rPr>
        <sz val="9"/>
        <rFont val="Frutiger 45 Light"/>
        <family val="2"/>
      </rPr>
      <t>, PVA) s’exprime en valeur absolue (millions de francs) et rend compte de la plus-value dégagée par l’ensemble de l’entreprise ou par un segment. Il y a plus-value lorsque le résultat d’exploitation après impôt est supérieur à la rémunération exigée du capital investi.</t>
    </r>
  </si>
  <si>
    <r>
      <rPr>
        <sz val="9"/>
        <rFont val="Frutiger 45 Light"/>
        <family val="2"/>
      </rPr>
      <t>4) La responsabilité des produits pour particuliers a été transférée de Réseau postal et vente à PostMail et à PostLogistics avec effet au 1</t>
    </r>
    <r>
      <rPr>
        <vertAlign val="superscript"/>
        <sz val="9"/>
        <rFont val="Frutiger 45 Light"/>
        <family val="2"/>
      </rPr>
      <t>er</t>
    </r>
    <r>
      <rPr>
        <sz val="9"/>
        <rFont val="Frutiger 45 Light"/>
        <family val="2"/>
      </rPr>
      <t> janvier 2016. Réseau postal et vente ne présente donc plus de produits d’exploitation provenant des services réservés; ceux-ci figurent désormais exclusivement dans les produits d’exploitation de PostMail.</t>
    </r>
  </si>
  <si>
    <r>
      <rPr>
        <sz val="9"/>
        <rFont val="Frutiger 45 Light"/>
        <family val="2"/>
      </rPr>
      <t>5) En 2007, des sociétés du groupe des segments PostMail (DocumentServices SA, SwissSign SA) et PostLogistics (yellowworld SA) ont été transférées au segment Swiss Post Solutions.</t>
    </r>
  </si>
  <si>
    <r>
      <rPr>
        <sz val="9"/>
        <rFont val="Frutiger 45 Light"/>
        <family val="2"/>
      </rPr>
      <t>6) Valeurs normalisées 2015 et 2013</t>
    </r>
  </si>
  <si>
    <t>%</t>
  </si>
  <si>
    <t>%</t>
  </si>
  <si>
    <t>%</t>
  </si>
  <si>
    <t>%</t>
  </si>
  <si>
    <r>
      <rPr>
        <u/>
        <sz val="10"/>
        <color rgb="FF0000FF"/>
        <rFont val="Frutiger 45 Light"/>
        <family val="2"/>
      </rPr>
      <t>Retour</t>
    </r>
  </si>
  <si>
    <r>
      <rPr>
        <b/>
        <sz val="10"/>
        <rFont val="Frutiger 45 Light"/>
        <family val="2"/>
      </rPr>
      <t>Financement</t>
    </r>
  </si>
  <si>
    <r>
      <rPr>
        <sz val="10"/>
        <rFont val="Frutiger 45 Light"/>
        <family val="2"/>
      </rPr>
      <t>Notes de bas de page</t>
    </r>
  </si>
  <si>
    <r>
      <rPr>
        <sz val="10"/>
        <rFont val="Frutiger 45 Light"/>
        <family val="2"/>
      </rPr>
      <t>Indice GRI</t>
    </r>
  </si>
  <si>
    <r>
      <rPr>
        <sz val="10"/>
        <rFont val="Frutiger 45 Light"/>
        <family val="2"/>
      </rPr>
      <t>Total du bilan</t>
    </r>
  </si>
  <si>
    <r>
      <rPr>
        <sz val="10"/>
        <rFont val="Frutiger 45 Light"/>
        <family val="2"/>
      </rPr>
      <t>Millions de CHF</t>
    </r>
  </si>
  <si>
    <r>
      <rPr>
        <sz val="10"/>
        <rFont val="Frutiger 45 Light"/>
        <family val="2"/>
      </rPr>
      <t>G4-9</t>
    </r>
  </si>
  <si>
    <r>
      <rPr>
        <sz val="10"/>
        <rFont val="Frutiger 45 Light"/>
        <family val="2"/>
      </rPr>
      <t>Fonds des clients PostFinance</t>
    </r>
  </si>
  <si>
    <r>
      <rPr>
        <sz val="10"/>
        <rFont val="Frutiger 45 Light"/>
        <family val="2"/>
      </rPr>
      <t>Millions de CHF</t>
    </r>
  </si>
  <si>
    <r>
      <rPr>
        <sz val="10"/>
        <rFont val="Frutiger 45 Light"/>
        <family val="2"/>
      </rPr>
      <t>G4-9</t>
    </r>
  </si>
  <si>
    <r>
      <rPr>
        <sz val="10"/>
        <rFont val="Frutiger 45 Light"/>
        <family val="2"/>
      </rPr>
      <t>Part au total du bilan</t>
    </r>
  </si>
  <si>
    <r>
      <rPr>
        <sz val="10"/>
        <rFont val="Frutiger 45 Light"/>
        <family val="2"/>
      </rPr>
      <t>%</t>
    </r>
  </si>
  <si>
    <r>
      <rPr>
        <sz val="10"/>
        <rFont val="Frutiger 45 Light"/>
        <family val="2"/>
      </rPr>
      <t>G4-9</t>
    </r>
  </si>
  <si>
    <r>
      <rPr>
        <sz val="10"/>
        <rFont val="Frutiger 45 Light"/>
        <family val="2"/>
      </rPr>
      <t>Fonds propres</t>
    </r>
  </si>
  <si>
    <r>
      <rPr>
        <sz val="10"/>
        <rFont val="Frutiger 45 Light"/>
        <family val="2"/>
      </rPr>
      <t>Millions de CHF</t>
    </r>
  </si>
  <si>
    <r>
      <rPr>
        <sz val="10"/>
        <rFont val="Frutiger 45 Light"/>
        <family val="2"/>
      </rPr>
      <t>G4-9</t>
    </r>
  </si>
  <si>
    <r>
      <rPr>
        <u/>
        <sz val="10"/>
        <color rgb="FF0000FF"/>
        <rFont val="Frutiger 45 Light"/>
        <family val="2"/>
      </rPr>
      <t>Retour</t>
    </r>
  </si>
  <si>
    <r>
      <rPr>
        <b/>
        <sz val="10"/>
        <rFont val="Frutiger 45 Light"/>
        <family val="2"/>
      </rPr>
      <t>Cash-flow et investissements</t>
    </r>
  </si>
  <si>
    <r>
      <rPr>
        <sz val="10"/>
        <rFont val="Frutiger 45 Light"/>
        <family val="2"/>
      </rPr>
      <t>Notes de bas de page</t>
    </r>
  </si>
  <si>
    <r>
      <rPr>
        <sz val="10"/>
        <rFont val="Frutiger 45 Light"/>
        <family val="2"/>
      </rPr>
      <t>Indice GRI</t>
    </r>
  </si>
  <si>
    <r>
      <rPr>
        <sz val="10"/>
        <rFont val="Frutiger 45 Light"/>
        <family val="2"/>
      </rPr>
      <t>Flux de trésorerie des activités opérationnelles</t>
    </r>
  </si>
  <si>
    <r>
      <rPr>
        <sz val="10"/>
        <rFont val="Frutiger 45 Light"/>
        <family val="2"/>
      </rPr>
      <t>Millions de CHF</t>
    </r>
  </si>
  <si>
    <r>
      <rPr>
        <sz val="10"/>
        <rFont val="Frutiger 45 Light"/>
        <family val="2"/>
      </rPr>
      <t>G4-9</t>
    </r>
  </si>
  <si>
    <r>
      <rPr>
        <sz val="10"/>
        <rFont val="Frutiger 45 Light"/>
        <family val="2"/>
      </rPr>
      <t>Investissements</t>
    </r>
  </si>
  <si>
    <r>
      <rPr>
        <sz val="10"/>
        <rFont val="Frutiger 45 Light"/>
        <family val="2"/>
      </rPr>
      <t>Millions de CHF</t>
    </r>
  </si>
  <si>
    <r>
      <rPr>
        <sz val="10"/>
        <rFont val="Frutiger 45 Light"/>
        <family val="2"/>
      </rPr>
      <t>G4-9</t>
    </r>
  </si>
  <si>
    <r>
      <rPr>
        <sz val="10"/>
        <rFont val="Frutiger 45 Light"/>
        <family val="2"/>
      </rPr>
      <t xml:space="preserve">   Autres immobilisations corporelles, immobilisations incorporelles</t>
    </r>
  </si>
  <si>
    <r>
      <rPr>
        <sz val="10"/>
        <rFont val="Frutiger 45 Light"/>
        <family val="2"/>
      </rPr>
      <t>Millions de CHF</t>
    </r>
  </si>
  <si>
    <r>
      <rPr>
        <sz val="10"/>
        <rFont val="Frutiger 45 Light"/>
        <family val="2"/>
      </rPr>
      <t>G4-9</t>
    </r>
  </si>
  <si>
    <r>
      <rPr>
        <sz val="10"/>
        <rFont val="Frutiger 45 Light"/>
        <family val="2"/>
      </rPr>
      <t xml:space="preserve">   Immeubles d’exploitation</t>
    </r>
  </si>
  <si>
    <r>
      <rPr>
        <sz val="10"/>
        <rFont val="Frutiger 45 Light"/>
        <family val="2"/>
      </rPr>
      <t>Millions de CHF</t>
    </r>
  </si>
  <si>
    <r>
      <rPr>
        <sz val="10"/>
        <rFont val="Frutiger 45 Light"/>
        <family val="2"/>
      </rPr>
      <t>G4-9</t>
    </r>
  </si>
  <si>
    <r>
      <rPr>
        <sz val="10"/>
        <rFont val="Frutiger 45 Light"/>
        <family val="2"/>
      </rPr>
      <t>Immeubles de placement</t>
    </r>
  </si>
  <si>
    <r>
      <rPr>
        <sz val="10"/>
        <rFont val="Frutiger 45 Light"/>
        <family val="2"/>
      </rPr>
      <t>Millions de CHF</t>
    </r>
  </si>
  <si>
    <r>
      <rPr>
        <sz val="10"/>
        <rFont val="Frutiger 45 Light"/>
        <family val="2"/>
      </rPr>
      <t>G4-9</t>
    </r>
  </si>
  <si>
    <r>
      <rPr>
        <sz val="10"/>
        <rFont val="Frutiger 45 Light"/>
        <family val="2"/>
      </rPr>
      <t xml:space="preserve">   Participations</t>
    </r>
  </si>
  <si>
    <r>
      <rPr>
        <sz val="10"/>
        <rFont val="Frutiger 45 Light"/>
        <family val="2"/>
      </rPr>
      <t>Millions de CHF</t>
    </r>
  </si>
  <si>
    <r>
      <rPr>
        <sz val="10"/>
        <rFont val="Frutiger 45 Light"/>
        <family val="2"/>
      </rPr>
      <t>G4-9</t>
    </r>
  </si>
  <si>
    <r>
      <rPr>
        <sz val="10"/>
        <rFont val="Frutiger 45 Light"/>
        <family val="2"/>
      </rPr>
      <t>Ratio des investissements autofinancés</t>
    </r>
  </si>
  <si>
    <r>
      <rPr>
        <sz val="10"/>
        <rFont val="Frutiger 45 Light"/>
        <family val="2"/>
      </rPr>
      <t>%</t>
    </r>
  </si>
  <si>
    <r>
      <rPr>
        <sz val="10"/>
        <rFont val="Frutiger 45 Light"/>
        <family val="2"/>
      </rPr>
      <t>G4-9</t>
    </r>
  </si>
  <si>
    <r>
      <rPr>
        <vertAlign val="superscript"/>
        <sz val="10"/>
        <rFont val="Frutiger 45 Light"/>
        <family val="2"/>
      </rPr>
      <t>1)</t>
    </r>
    <r>
      <rPr>
        <sz val="10"/>
        <rFont val="Frutiger 45 Light"/>
        <family val="2"/>
      </rPr>
      <t xml:space="preserve"> Les cash-flows 2016, 2015, 2014, 2013 et 2012 tiennent compte des variations de postes des services financiers (PostFinance).</t>
    </r>
  </si>
  <si>
    <r>
      <rPr>
        <u/>
        <sz val="10"/>
        <color rgb="FF0000FF"/>
        <rFont val="Frutiger 45 Light"/>
        <family val="2"/>
      </rPr>
      <t>Retour</t>
    </r>
  </si>
  <si>
    <r>
      <rPr>
        <b/>
        <sz val="10"/>
        <rFont val="Frutiger 45 Light"/>
        <family val="2"/>
      </rPr>
      <t>Valeur de la marque</t>
    </r>
  </si>
  <si>
    <r>
      <rPr>
        <sz val="10"/>
        <rFont val="Frutiger 45 Light"/>
        <family val="2"/>
      </rPr>
      <t>Notes de bas de page</t>
    </r>
  </si>
  <si>
    <r>
      <rPr>
        <sz val="10"/>
        <rFont val="Frutiger 45 Light"/>
        <family val="2"/>
      </rPr>
      <t>Indice GRI</t>
    </r>
  </si>
  <si>
    <r>
      <rPr>
        <sz val="10"/>
        <rFont val="Frutiger 45 Light"/>
        <family val="2"/>
      </rPr>
      <t>Valeur monétaire de la marque Poste</t>
    </r>
  </si>
  <si>
    <r>
      <rPr>
        <sz val="10"/>
        <rFont val="Frutiger 45 Light"/>
        <family val="2"/>
      </rPr>
      <t>Millions de CHF</t>
    </r>
  </si>
  <si>
    <r>
      <rPr>
        <sz val="10"/>
        <rFont val="Frutiger 45 Light"/>
        <family val="2"/>
      </rPr>
      <t>G4-4</t>
    </r>
  </si>
  <si>
    <r>
      <rPr>
        <sz val="10"/>
        <rFont val="Frutiger 45 Light"/>
        <family val="2"/>
      </rPr>
      <t xml:space="preserve">   Part de la marque faîtière «la Poste»</t>
    </r>
  </si>
  <si>
    <r>
      <rPr>
        <sz val="10"/>
        <rFont val="Frutiger 45 Light"/>
        <family val="2"/>
      </rPr>
      <t>%</t>
    </r>
  </si>
  <si>
    <r>
      <rPr>
        <sz val="10"/>
        <rFont val="Frutiger 45 Light"/>
        <family val="2"/>
      </rPr>
      <t>1, 2</t>
    </r>
  </si>
  <si>
    <r>
      <rPr>
        <sz val="10"/>
        <rFont val="Frutiger 45 Light"/>
        <family val="2"/>
      </rPr>
      <t>G4-4</t>
    </r>
  </si>
  <si>
    <r>
      <rPr>
        <sz val="10"/>
        <rFont val="Frutiger 45 Light"/>
        <family val="2"/>
      </rPr>
      <t xml:space="preserve">   Part des marques de prestations «PostFinance» et «CarPostal»</t>
    </r>
  </si>
  <si>
    <r>
      <rPr>
        <sz val="10"/>
        <rFont val="Frutiger 45 Light"/>
        <family val="2"/>
      </rPr>
      <t>%</t>
    </r>
  </si>
  <si>
    <r>
      <rPr>
        <sz val="10"/>
        <rFont val="Frutiger 45 Light"/>
        <family val="2"/>
      </rPr>
      <t>1, 2</t>
    </r>
  </si>
  <si>
    <r>
      <rPr>
        <sz val="10"/>
        <rFont val="Frutiger 45 Light"/>
        <family val="2"/>
      </rPr>
      <t>G4-4</t>
    </r>
  </si>
  <si>
    <r>
      <rPr>
        <sz val="9"/>
        <rFont val="Frutiger 45 Light"/>
        <family val="2"/>
      </rPr>
      <t>1)</t>
    </r>
    <r>
      <rPr>
        <sz val="9"/>
        <rFont val="Frutiger 45 Light"/>
        <family val="2"/>
      </rPr>
      <t xml:space="preserve"> Depuis 2008, intégration de PostMail et de PostLogistics dans la marque faîtière; la part des marques de prestations ne comprend donc plus que PostFinance et CarPostal.</t>
    </r>
  </si>
  <si>
    <r>
      <rPr>
        <sz val="9"/>
        <rFont val="Frutiger 45 Light"/>
        <family val="2"/>
      </rPr>
      <t>2) Depuis 2012, les valeurs monétaires des marques ne sont plus calculées.</t>
    </r>
  </si>
  <si>
    <r>
      <rPr>
        <u/>
        <sz val="10"/>
        <color rgb="FF0000FF"/>
        <rFont val="Frutiger 45 Light"/>
        <family val="2"/>
      </rPr>
      <t>Retour</t>
    </r>
  </si>
  <si>
    <r>
      <rPr>
        <b/>
        <sz val="10"/>
        <rFont val="Frutiger 45 Light"/>
        <family val="2"/>
      </rPr>
      <t>Evolution des volumes au sein du groupe, dans les segments et dans les unités</t>
    </r>
  </si>
  <si>
    <r>
      <rPr>
        <sz val="10"/>
        <rFont val="Frutiger 45 Light"/>
        <family val="2"/>
      </rPr>
      <t>Notes de bas de page</t>
    </r>
  </si>
  <si>
    <r>
      <rPr>
        <sz val="10"/>
        <rFont val="Frutiger 45 Light"/>
        <family val="2"/>
      </rPr>
      <t>Indice GRI</t>
    </r>
  </si>
  <si>
    <r>
      <rPr>
        <b/>
        <sz val="10"/>
        <rFont val="Frutiger 45 Light"/>
        <family val="2"/>
      </rPr>
      <t>Groupe</t>
    </r>
  </si>
  <si>
    <r>
      <rPr>
        <sz val="10"/>
        <rFont val="Frutiger 45 Light"/>
        <family val="2"/>
      </rPr>
      <t>Lettres adressées</t>
    </r>
  </si>
  <si>
    <r>
      <rPr>
        <sz val="10"/>
        <rFont val="Frutiger 45 Light"/>
        <family val="2"/>
      </rPr>
      <t>Millions d’unités</t>
    </r>
  </si>
  <si>
    <r>
      <rPr>
        <sz val="10"/>
        <rFont val="Frutiger 45 Light"/>
        <family val="2"/>
      </rPr>
      <t>G4-9</t>
    </r>
  </si>
  <si>
    <r>
      <rPr>
        <sz val="10"/>
        <rFont val="Frutiger 45 Light"/>
        <family val="2"/>
      </rPr>
      <t>Colis</t>
    </r>
  </si>
  <si>
    <r>
      <rPr>
        <sz val="10"/>
        <rFont val="Frutiger 45 Light"/>
        <family val="2"/>
      </rPr>
      <t>Millions d’unités</t>
    </r>
  </si>
  <si>
    <r>
      <rPr>
        <sz val="10"/>
        <rFont val="Frutiger 45 Light"/>
        <family val="2"/>
      </rPr>
      <t>G4-9</t>
    </r>
  </si>
  <si>
    <r>
      <rPr>
        <sz val="10"/>
        <rFont val="Frutiger 45 Light"/>
        <family val="2"/>
      </rPr>
      <t>Niveau moyen des fonds des clients (PostFinance)</t>
    </r>
  </si>
  <si>
    <r>
      <rPr>
        <sz val="10"/>
        <rFont val="Frutiger 45 Light"/>
        <family val="2"/>
      </rPr>
      <t>Millions de CHF</t>
    </r>
  </si>
  <si>
    <r>
      <rPr>
        <sz val="10"/>
        <rFont val="Frutiger 45 Light"/>
        <family val="2"/>
      </rPr>
      <t>G4-9</t>
    </r>
  </si>
  <si>
    <r>
      <rPr>
        <sz val="10"/>
        <rFont val="Frutiger 45 Light"/>
        <family val="2"/>
      </rPr>
      <t>Nombre de voyageurs (Suisse)</t>
    </r>
  </si>
  <si>
    <r>
      <rPr>
        <sz val="10"/>
        <rFont val="Frutiger 45 Light"/>
        <family val="2"/>
      </rPr>
      <t>Millions</t>
    </r>
  </si>
  <si>
    <r>
      <rPr>
        <sz val="10"/>
        <rFont val="Frutiger 45 Light"/>
        <family val="2"/>
      </rPr>
      <t>G4-9</t>
    </r>
  </si>
  <si>
    <r>
      <rPr>
        <b/>
        <sz val="10"/>
        <rFont val="Frutiger 45 Light"/>
        <family val="2"/>
      </rPr>
      <t>PostMail</t>
    </r>
  </si>
  <si>
    <r>
      <rPr>
        <sz val="10"/>
        <rFont val="Frutiger 45 Light"/>
        <family val="2"/>
      </rPr>
      <t>Lettres adressées</t>
    </r>
  </si>
  <si>
    <r>
      <rPr>
        <sz val="10"/>
        <rFont val="Frutiger 45 Light"/>
        <family val="2"/>
      </rPr>
      <t>Millions d’unités</t>
    </r>
  </si>
  <si>
    <r>
      <rPr>
        <sz val="10"/>
        <rFont val="Frutiger 45 Light"/>
        <family val="2"/>
      </rPr>
      <t>G4-9</t>
    </r>
  </si>
  <si>
    <r>
      <rPr>
        <sz val="10"/>
        <rFont val="Frutiger 45 Light"/>
        <family val="2"/>
      </rPr>
      <t>Envois prioritaires</t>
    </r>
  </si>
  <si>
    <r>
      <rPr>
        <sz val="10"/>
        <rFont val="Frutiger 45 Light"/>
        <family val="2"/>
      </rPr>
      <t>Millions d’unités</t>
    </r>
  </si>
  <si>
    <r>
      <rPr>
        <sz val="10"/>
        <rFont val="Frutiger 45 Light"/>
        <family val="2"/>
      </rPr>
      <t>G4-9</t>
    </r>
  </si>
  <si>
    <r>
      <rPr>
        <sz val="10"/>
        <rFont val="Frutiger 45 Light"/>
        <family val="2"/>
      </rPr>
      <t>Millions d’unités</t>
    </r>
  </si>
  <si>
    <r>
      <rPr>
        <sz val="10"/>
        <rFont val="Frutiger 45 Light"/>
        <family val="2"/>
      </rPr>
      <t>G4-9</t>
    </r>
  </si>
  <si>
    <r>
      <rPr>
        <sz val="10"/>
        <rFont val="Frutiger 45 Light"/>
        <family val="2"/>
      </rPr>
      <t>Envois non adressés</t>
    </r>
  </si>
  <si>
    <r>
      <rPr>
        <sz val="10"/>
        <rFont val="Frutiger 45 Light"/>
        <family val="2"/>
      </rPr>
      <t>Millions d’unités</t>
    </r>
  </si>
  <si>
    <r>
      <rPr>
        <sz val="10"/>
        <rFont val="Frutiger 45 Light"/>
        <family val="2"/>
      </rPr>
      <t>G4-9</t>
    </r>
  </si>
  <si>
    <r>
      <rPr>
        <sz val="10"/>
        <rFont val="Frutiger 45 Light"/>
        <family val="2"/>
      </rPr>
      <t>Journaux</t>
    </r>
  </si>
  <si>
    <r>
      <rPr>
        <sz val="10"/>
        <rFont val="Frutiger 45 Light"/>
        <family val="2"/>
      </rPr>
      <t>Millions d’unités</t>
    </r>
  </si>
  <si>
    <r>
      <rPr>
        <sz val="10"/>
        <rFont val="Frutiger 45 Light"/>
        <family val="2"/>
      </rPr>
      <t>G4-9</t>
    </r>
  </si>
  <si>
    <r>
      <rPr>
        <sz val="10"/>
        <rFont val="Frutiger 45 Light"/>
        <family val="2"/>
      </rPr>
      <t>Millions d’unités</t>
    </r>
  </si>
  <si>
    <r>
      <rPr>
        <sz val="10"/>
        <rFont val="Frutiger 45 Light"/>
        <family val="2"/>
      </rPr>
      <t>G4-9</t>
    </r>
  </si>
  <si>
    <r>
      <rPr>
        <sz val="10"/>
        <rFont val="Frutiger 45 Light"/>
        <family val="2"/>
      </rPr>
      <t>Lettres, importation</t>
    </r>
  </si>
  <si>
    <r>
      <rPr>
        <sz val="10"/>
        <rFont val="Frutiger 45 Light"/>
        <family val="2"/>
      </rPr>
      <t>Millions d’unités</t>
    </r>
  </si>
  <si>
    <r>
      <rPr>
        <sz val="10"/>
        <rFont val="Frutiger 45 Light"/>
        <family val="2"/>
      </rPr>
      <t>G4-9</t>
    </r>
  </si>
  <si>
    <r>
      <rPr>
        <sz val="10"/>
        <rFont val="Frutiger 45 Light"/>
        <family val="2"/>
      </rPr>
      <t>Journaux, exportation</t>
    </r>
  </si>
  <si>
    <r>
      <rPr>
        <sz val="10"/>
        <rFont val="Frutiger 45 Light"/>
        <family val="2"/>
      </rPr>
      <t>Millions d’unités</t>
    </r>
  </si>
  <si>
    <r>
      <rPr>
        <sz val="10"/>
        <rFont val="Frutiger 45 Light"/>
        <family val="2"/>
      </rPr>
      <t>G4-9</t>
    </r>
  </si>
  <si>
    <r>
      <rPr>
        <sz val="10"/>
        <rFont val="Frutiger 45 Light"/>
        <family val="2"/>
      </rPr>
      <t>Journaux, importation</t>
    </r>
  </si>
  <si>
    <r>
      <rPr>
        <sz val="10"/>
        <rFont val="Frutiger 45 Light"/>
        <family val="2"/>
      </rPr>
      <t>Millions d’unités</t>
    </r>
  </si>
  <si>
    <r>
      <rPr>
        <sz val="10"/>
        <rFont val="Frutiger 45 Light"/>
        <family val="2"/>
      </rPr>
      <t>G4-9</t>
    </r>
  </si>
  <si>
    <r>
      <rPr>
        <b/>
        <sz val="10"/>
        <rFont val="Frutiger 45 Light"/>
        <family val="2"/>
      </rPr>
      <t>PostLogistics</t>
    </r>
  </si>
  <si>
    <r>
      <rPr>
        <sz val="10"/>
        <rFont val="Frutiger 45 Light"/>
        <family val="2"/>
      </rPr>
      <t>Colis (Prio et Eco)</t>
    </r>
  </si>
  <si>
    <r>
      <rPr>
        <sz val="10"/>
        <rFont val="Frutiger 45 Light"/>
        <family val="2"/>
      </rPr>
      <t>Millions d’unités</t>
    </r>
  </si>
  <si>
    <r>
      <rPr>
        <sz val="10"/>
        <rFont val="Frutiger 45 Light"/>
        <family val="2"/>
      </rPr>
      <t>G4-9</t>
    </r>
  </si>
  <si>
    <r>
      <rPr>
        <sz val="10"/>
        <rFont val="Frutiger 45 Light"/>
        <family val="2"/>
      </rPr>
      <t>Millions d’unités</t>
    </r>
  </si>
  <si>
    <r>
      <rPr>
        <sz val="10"/>
        <rFont val="Frutiger 45 Light"/>
        <family val="2"/>
      </rPr>
      <t>G4-9</t>
    </r>
  </si>
  <si>
    <r>
      <rPr>
        <sz val="10"/>
        <rFont val="Frutiger 45 Light"/>
        <family val="2"/>
      </rPr>
      <t>Swiss-Express clients commerciaux</t>
    </r>
  </si>
  <si>
    <r>
      <rPr>
        <sz val="10"/>
        <rFont val="Frutiger 45 Light"/>
        <family val="2"/>
      </rPr>
      <t>Millions d’unités</t>
    </r>
  </si>
  <si>
    <r>
      <rPr>
        <sz val="10"/>
        <rFont val="Frutiger 45 Light"/>
        <family val="2"/>
      </rPr>
      <t>G4-9</t>
    </r>
  </si>
  <si>
    <r>
      <rPr>
        <sz val="10"/>
        <rFont val="Frutiger 45 Light"/>
        <family val="2"/>
      </rPr>
      <t>G4-9</t>
    </r>
  </si>
  <si>
    <r>
      <rPr>
        <sz val="10"/>
        <rFont val="Frutiger 45 Light"/>
        <family val="2"/>
      </rPr>
      <t>G4-9</t>
    </r>
  </si>
  <si>
    <r>
      <rPr>
        <sz val="10"/>
        <rFont val="Frutiger 45 Light"/>
        <family val="2"/>
      </rPr>
      <t>Millions d’unités</t>
    </r>
  </si>
  <si>
    <r>
      <rPr>
        <sz val="10"/>
        <rFont val="Frutiger 45 Light"/>
        <family val="2"/>
      </rPr>
      <t>G4-9</t>
    </r>
  </si>
  <si>
    <r>
      <rPr>
        <sz val="10"/>
        <rFont val="Frutiger 45 Light"/>
        <family val="2"/>
      </rPr>
      <t>Millions d’unités</t>
    </r>
  </si>
  <si>
    <r>
      <rPr>
        <sz val="10"/>
        <rFont val="Frutiger 45 Light"/>
        <family val="2"/>
      </rPr>
      <t>G4-9</t>
    </r>
  </si>
  <si>
    <r>
      <rPr>
        <sz val="10"/>
        <rFont val="Frutiger 45 Light"/>
        <family val="2"/>
      </rPr>
      <t>Courrier rapide, exportation (TNT Swiss Post SA)</t>
    </r>
  </si>
  <si>
    <r>
      <rPr>
        <b/>
        <sz val="10"/>
        <rFont val="Frutiger 45 Light"/>
        <family val="2"/>
      </rPr>
      <t>Swiss Post Solutions</t>
    </r>
  </si>
  <si>
    <r>
      <rPr>
        <sz val="10"/>
        <rFont val="Frutiger 45 Light"/>
        <family val="2"/>
      </rPr>
      <t>Communications téléphoniques (Customer Care)</t>
    </r>
  </si>
  <si>
    <r>
      <rPr>
        <sz val="10"/>
        <rFont val="Frutiger 45 Light"/>
        <family val="2"/>
      </rPr>
      <t>Millions</t>
    </r>
  </si>
  <si>
    <r>
      <rPr>
        <sz val="10"/>
        <rFont val="Frutiger 45 Light"/>
        <family val="2"/>
      </rPr>
      <t>G4-9</t>
    </r>
  </si>
  <si>
    <r>
      <rPr>
        <sz val="10"/>
        <rFont val="Frutiger 45 Light"/>
        <family val="2"/>
      </rPr>
      <t>Pages scannées (Document Solutions)</t>
    </r>
  </si>
  <si>
    <r>
      <rPr>
        <sz val="10"/>
        <rFont val="Frutiger 45 Light"/>
        <family val="2"/>
      </rPr>
      <t>Millions d’unités</t>
    </r>
  </si>
  <si>
    <r>
      <rPr>
        <sz val="10"/>
        <rFont val="Frutiger 45 Light"/>
        <family val="2"/>
      </rPr>
      <t>G4-9</t>
    </r>
  </si>
  <si>
    <r>
      <rPr>
        <sz val="10"/>
        <rFont val="Frutiger 45 Light"/>
        <family val="2"/>
      </rPr>
      <t>Cartes personnalisées (Cards)</t>
    </r>
  </si>
  <si>
    <r>
      <rPr>
        <sz val="10"/>
        <rFont val="Frutiger 45 Light"/>
        <family val="2"/>
      </rPr>
      <t>Millions d’unités</t>
    </r>
  </si>
  <si>
    <r>
      <rPr>
        <sz val="10"/>
        <rFont val="Frutiger 45 Light"/>
        <family val="2"/>
      </rPr>
      <t>G4-9</t>
    </r>
  </si>
  <si>
    <r>
      <rPr>
        <sz val="10"/>
        <rFont val="Frutiger 45 Light"/>
        <family val="2"/>
      </rPr>
      <t>Cartes non personnalisées (Cards)</t>
    </r>
  </si>
  <si>
    <r>
      <rPr>
        <sz val="10"/>
        <rFont val="Frutiger 45 Light"/>
        <family val="2"/>
      </rPr>
      <t>Millions d’unités</t>
    </r>
  </si>
  <si>
    <r>
      <rPr>
        <sz val="10"/>
        <rFont val="Frutiger 45 Light"/>
        <family val="2"/>
      </rPr>
      <t>G4-9</t>
    </r>
  </si>
  <si>
    <r>
      <rPr>
        <sz val="10"/>
        <rFont val="Frutiger 45 Light"/>
        <family val="2"/>
      </rPr>
      <t>Envois produits (Document Output)</t>
    </r>
  </si>
  <si>
    <r>
      <rPr>
        <sz val="10"/>
        <rFont val="Frutiger 45 Light"/>
        <family val="2"/>
      </rPr>
      <t>Millions d’unités</t>
    </r>
  </si>
  <si>
    <r>
      <rPr>
        <sz val="10"/>
        <rFont val="Frutiger 45 Light"/>
        <family val="2"/>
      </rPr>
      <t>G4-9</t>
    </r>
  </si>
  <si>
    <r>
      <rPr>
        <sz val="10"/>
        <rFont val="Frutiger 45 Light"/>
        <family val="2"/>
      </rPr>
      <t>Volume des mandats clôturés (total SPS)</t>
    </r>
  </si>
  <si>
    <r>
      <rPr>
        <sz val="10"/>
        <rFont val="Frutiger 45 Light"/>
        <family val="2"/>
      </rPr>
      <t>Millions de CHF</t>
    </r>
  </si>
  <si>
    <r>
      <rPr>
        <sz val="10"/>
        <rFont val="Frutiger 45 Light"/>
        <family val="2"/>
      </rPr>
      <t>G4-9</t>
    </r>
  </si>
  <si>
    <r>
      <rPr>
        <b/>
        <sz val="10"/>
        <rFont val="Frutiger 45 Light"/>
        <family val="2"/>
      </rPr>
      <t>Réseau postal et vente</t>
    </r>
  </si>
  <si>
    <r>
      <rPr>
        <sz val="10"/>
        <rFont val="Frutiger 45 Light"/>
        <family val="2"/>
      </rPr>
      <t>Chiffre d’affaires net autres articles de marque</t>
    </r>
  </si>
  <si>
    <r>
      <rPr>
        <sz val="10"/>
        <rFont val="Frutiger 45 Light"/>
        <family val="2"/>
      </rPr>
      <t>Millions de CHF</t>
    </r>
  </si>
  <si>
    <r>
      <rPr>
        <sz val="10"/>
        <rFont val="Frutiger 45 Light"/>
        <family val="2"/>
      </rPr>
      <t>G4-9</t>
    </r>
  </si>
  <si>
    <r>
      <rPr>
        <sz val="10"/>
        <rFont val="Frutiger 45 Light"/>
        <family val="2"/>
      </rPr>
      <t>Versements</t>
    </r>
  </si>
  <si>
    <r>
      <rPr>
        <sz val="10"/>
        <rFont val="Frutiger 45 Light"/>
        <family val="2"/>
      </rPr>
      <t>Millions</t>
    </r>
  </si>
  <si>
    <r>
      <rPr>
        <sz val="10"/>
        <rFont val="Frutiger 45 Light"/>
        <family val="2"/>
      </rPr>
      <t>G4-9</t>
    </r>
  </si>
  <si>
    <r>
      <rPr>
        <b/>
        <sz val="10"/>
        <rFont val="Frutiger 45 Light"/>
        <family val="2"/>
      </rPr>
      <t>PostFinance</t>
    </r>
  </si>
  <si>
    <r>
      <rPr>
        <sz val="10"/>
        <rFont val="Frutiger 45 Light"/>
        <family val="2"/>
      </rPr>
      <t>Apports d’argent frais</t>
    </r>
  </si>
  <si>
    <r>
      <rPr>
        <sz val="10"/>
        <rFont val="Frutiger 45 Light"/>
        <family val="2"/>
      </rPr>
      <t>Millions de CHF</t>
    </r>
  </si>
  <si>
    <r>
      <rPr>
        <sz val="10"/>
        <rFont val="Frutiger 45 Light"/>
        <family val="2"/>
      </rPr>
      <t>G4-9</t>
    </r>
  </si>
  <si>
    <r>
      <rPr>
        <sz val="10"/>
        <rFont val="Frutiger 45 Light"/>
        <family val="2"/>
      </rPr>
      <t>Nombres de comptes clients</t>
    </r>
  </si>
  <si>
    <r>
      <rPr>
        <sz val="10"/>
        <rFont val="Frutiger 45 Light"/>
        <family val="2"/>
      </rPr>
      <t>Milliers</t>
    </r>
  </si>
  <si>
    <r>
      <rPr>
        <sz val="10"/>
        <rFont val="Frutiger 45 Light"/>
        <family val="2"/>
      </rPr>
      <t>G4-9</t>
    </r>
  </si>
  <si>
    <r>
      <rPr>
        <sz val="10"/>
        <rFont val="Frutiger 45 Light"/>
        <family val="2"/>
      </rPr>
      <t>Patrimoine des clients (moyenne)</t>
    </r>
  </si>
  <si>
    <r>
      <rPr>
        <sz val="10"/>
        <rFont val="Frutiger 45 Light"/>
        <family val="2"/>
      </rPr>
      <t>Millions de CHF</t>
    </r>
  </si>
  <si>
    <r>
      <rPr>
        <sz val="10"/>
        <rFont val="Frutiger 45 Light"/>
        <family val="2"/>
      </rPr>
      <t>G4-9</t>
    </r>
  </si>
  <si>
    <r>
      <rPr>
        <sz val="10"/>
        <rFont val="Frutiger 45 Light"/>
        <family val="2"/>
      </rPr>
      <t>Fonds des clients (moyenne)</t>
    </r>
  </si>
  <si>
    <r>
      <rPr>
        <sz val="10"/>
        <rFont val="Frutiger 45 Light"/>
        <family val="2"/>
      </rPr>
      <t>Millions de CHF</t>
    </r>
  </si>
  <si>
    <r>
      <rPr>
        <sz val="10"/>
        <rFont val="Frutiger 45 Light"/>
        <family val="2"/>
      </rPr>
      <t>G4-9</t>
    </r>
  </si>
  <si>
    <r>
      <rPr>
        <sz val="10"/>
        <rFont val="Frutiger 45 Light"/>
        <family val="2"/>
      </rPr>
      <t>Nombre de transactions</t>
    </r>
  </si>
  <si>
    <r>
      <rPr>
        <sz val="10"/>
        <rFont val="Frutiger 45 Light"/>
        <family val="2"/>
      </rPr>
      <t>Millions</t>
    </r>
  </si>
  <si>
    <r>
      <rPr>
        <sz val="10"/>
        <rFont val="Frutiger 45 Light"/>
        <family val="2"/>
      </rPr>
      <t>G4-9</t>
    </r>
  </si>
  <si>
    <r>
      <rPr>
        <sz val="10"/>
        <rFont val="Frutiger 45 Light"/>
        <family val="2"/>
      </rPr>
      <t>Adhérents e-finance</t>
    </r>
  </si>
  <si>
    <r>
      <rPr>
        <sz val="10"/>
        <rFont val="Frutiger 45 Light"/>
        <family val="2"/>
      </rPr>
      <t>Nombre</t>
    </r>
  </si>
  <si>
    <r>
      <rPr>
        <sz val="10"/>
        <rFont val="Frutiger 45 Light"/>
        <family val="2"/>
      </rPr>
      <t>G4-9</t>
    </r>
  </si>
  <si>
    <r>
      <rPr>
        <sz val="10"/>
        <rFont val="Frutiger 45 Light"/>
        <family val="2"/>
      </rPr>
      <t>Volume des fonds (fonds PostFinance sans fonds émis par des tiers)</t>
    </r>
  </si>
  <si>
    <r>
      <rPr>
        <sz val="10"/>
        <rFont val="Frutiger 45 Light"/>
        <family val="2"/>
      </rPr>
      <t>Millions de CHF</t>
    </r>
  </si>
  <si>
    <r>
      <rPr>
        <sz val="10"/>
        <rFont val="Frutiger 45 Light"/>
        <family val="2"/>
      </rPr>
      <t>G4-9</t>
    </r>
  </si>
  <si>
    <r>
      <rPr>
        <sz val="10"/>
        <rFont val="Frutiger 45 Light"/>
        <family val="2"/>
      </rPr>
      <t>Volume des fonds (émis par PostFinance et par des tiers)</t>
    </r>
  </si>
  <si>
    <r>
      <rPr>
        <sz val="10"/>
        <rFont val="Frutiger 45 Light"/>
        <family val="2"/>
      </rPr>
      <t>Millions de CHF</t>
    </r>
  </si>
  <si>
    <r>
      <rPr>
        <sz val="10"/>
        <rFont val="Frutiger 45 Light"/>
        <family val="2"/>
      </rPr>
      <t>G4-9</t>
    </r>
  </si>
  <si>
    <r>
      <rPr>
        <sz val="10"/>
        <rFont val="Frutiger 45 Light"/>
        <family val="2"/>
      </rPr>
      <t>Volume des prêts clients commerciaux</t>
    </r>
  </si>
  <si>
    <r>
      <rPr>
        <sz val="10"/>
        <rFont val="Frutiger 45 Light"/>
        <family val="2"/>
      </rPr>
      <t>Millions de CHF</t>
    </r>
  </si>
  <si>
    <r>
      <rPr>
        <sz val="10"/>
        <rFont val="Frutiger 45 Light"/>
        <family val="2"/>
      </rPr>
      <t>G4-9</t>
    </r>
  </si>
  <si>
    <r>
      <rPr>
        <sz val="10"/>
        <rFont val="Frutiger 45 Light"/>
        <family val="2"/>
      </rPr>
      <t>Volume des hypothèques clients privés</t>
    </r>
  </si>
  <si>
    <r>
      <rPr>
        <sz val="10"/>
        <rFont val="Frutiger 45 Light"/>
        <family val="2"/>
      </rPr>
      <t>Millions de CHF</t>
    </r>
  </si>
  <si>
    <r>
      <rPr>
        <sz val="10"/>
        <rFont val="Frutiger 45 Light"/>
        <family val="2"/>
      </rPr>
      <t>G4-9</t>
    </r>
  </si>
  <si>
    <r>
      <rPr>
        <b/>
        <sz val="10"/>
        <rFont val="Frutiger 45 Light"/>
        <family val="2"/>
      </rPr>
      <t>CarPostal</t>
    </r>
  </si>
  <si>
    <r>
      <rPr>
        <sz val="10"/>
        <rFont val="Frutiger 45 Light"/>
        <family val="2"/>
      </rPr>
      <t>Nombre de voyageurs</t>
    </r>
  </si>
  <si>
    <r>
      <rPr>
        <sz val="10"/>
        <rFont val="Frutiger 45 Light"/>
        <family val="2"/>
      </rPr>
      <t>Millions</t>
    </r>
  </si>
  <si>
    <r>
      <rPr>
        <sz val="10"/>
        <rFont val="Frutiger 45 Light"/>
        <family val="2"/>
      </rPr>
      <t>G4-9</t>
    </r>
  </si>
  <si>
    <r>
      <rPr>
        <sz val="10"/>
        <rFont val="Frutiger 45 Light"/>
        <family val="2"/>
      </rPr>
      <t>Prestation annuelle</t>
    </r>
  </si>
  <si>
    <r>
      <rPr>
        <sz val="10"/>
        <rFont val="Frutiger 45 Light"/>
        <family val="2"/>
      </rPr>
      <t>Millions de kilomètres</t>
    </r>
  </si>
  <si>
    <r>
      <rPr>
        <sz val="10"/>
        <rFont val="Frutiger 45 Light"/>
        <family val="2"/>
      </rPr>
      <t>G4-9</t>
    </r>
  </si>
  <si>
    <r>
      <rPr>
        <sz val="10"/>
        <rFont val="Frutiger 45 Light"/>
        <family val="2"/>
      </rPr>
      <t>Véhicules</t>
    </r>
  </si>
  <si>
    <r>
      <rPr>
        <sz val="10"/>
        <rFont val="Frutiger 45 Light"/>
        <family val="2"/>
      </rPr>
      <t>Nombre</t>
    </r>
  </si>
  <si>
    <r>
      <rPr>
        <sz val="10"/>
        <rFont val="Frutiger 45 Light"/>
        <family val="2"/>
      </rPr>
      <t>G4-9</t>
    </r>
  </si>
  <si>
    <r>
      <rPr>
        <sz val="10"/>
        <rFont val="Frutiger 45 Light"/>
        <family val="2"/>
      </rPr>
      <t>Réseau CarPostal</t>
    </r>
  </si>
  <si>
    <r>
      <rPr>
        <sz val="10"/>
        <rFont val="Frutiger 45 Light"/>
        <family val="2"/>
      </rPr>
      <t>Kilomètres</t>
    </r>
  </si>
  <si>
    <r>
      <rPr>
        <sz val="10"/>
        <rFont val="Frutiger 45 Light"/>
        <family val="2"/>
      </rPr>
      <t>G4-9</t>
    </r>
  </si>
  <si>
    <r>
      <rPr>
        <b/>
        <sz val="10"/>
        <rFont val="Frutiger 45 Light"/>
        <family val="2"/>
      </rPr>
      <t>Immobilier</t>
    </r>
  </si>
  <si>
    <r>
      <rPr>
        <sz val="10"/>
        <rFont val="Frutiger 45 Light"/>
        <family val="2"/>
      </rPr>
      <t>Immeubles</t>
    </r>
  </si>
  <si>
    <r>
      <rPr>
        <sz val="10"/>
        <rFont val="Frutiger 45 Light"/>
        <family val="2"/>
      </rPr>
      <t>Nombre</t>
    </r>
  </si>
  <si>
    <r>
      <rPr>
        <sz val="10"/>
        <rFont val="Frutiger 45 Light"/>
        <family val="2"/>
      </rPr>
      <t>G4-9</t>
    </r>
  </si>
  <si>
    <r>
      <rPr>
        <sz val="10"/>
        <rFont val="Frutiger 45 Light"/>
        <family val="2"/>
      </rPr>
      <t xml:space="preserve">   propres</t>
    </r>
  </si>
  <si>
    <r>
      <rPr>
        <sz val="10"/>
        <rFont val="Frutiger 45 Light"/>
        <family val="2"/>
      </rPr>
      <t>Nombre</t>
    </r>
  </si>
  <si>
    <r>
      <rPr>
        <sz val="10"/>
        <rFont val="Frutiger 45 Light"/>
        <family val="2"/>
      </rPr>
      <t>G4-9</t>
    </r>
  </si>
  <si>
    <r>
      <rPr>
        <sz val="10"/>
        <rFont val="Frutiger 45 Light"/>
        <family val="2"/>
      </rPr>
      <t xml:space="preserve">   loués</t>
    </r>
  </si>
  <si>
    <r>
      <rPr>
        <sz val="10"/>
        <rFont val="Frutiger 45 Light"/>
        <family val="2"/>
      </rPr>
      <t>Nombre</t>
    </r>
  </si>
  <si>
    <r>
      <rPr>
        <sz val="10"/>
        <rFont val="Frutiger 45 Light"/>
        <family val="2"/>
      </rPr>
      <t>G4-9</t>
    </r>
  </si>
  <si>
    <r>
      <rPr>
        <sz val="10"/>
        <rFont val="Frutiger 45 Light"/>
        <family val="2"/>
      </rPr>
      <t>Surface gérée</t>
    </r>
  </si>
  <si>
    <r>
      <rPr>
        <sz val="10"/>
        <rFont val="Frutiger 45 Light"/>
        <family val="2"/>
      </rPr>
      <t>Millions de m</t>
    </r>
    <r>
      <rPr>
        <vertAlign val="superscript"/>
        <sz val="10"/>
        <rFont val="Frutiger 45 Light"/>
        <family val="2"/>
      </rPr>
      <t>2</t>
    </r>
  </si>
  <si>
    <r>
      <rPr>
        <sz val="10"/>
        <rFont val="Frutiger 45 Light"/>
        <family val="2"/>
      </rPr>
      <t>G4-9</t>
    </r>
  </si>
  <si>
    <r>
      <rPr>
        <sz val="10"/>
        <rFont val="Frutiger 45 Light"/>
        <family val="2"/>
      </rPr>
      <t xml:space="preserve">   Surface louée</t>
    </r>
  </si>
  <si>
    <r>
      <rPr>
        <sz val="10"/>
        <rFont val="Frutiger 45 Light"/>
        <family val="2"/>
      </rPr>
      <t xml:space="preserve">Millions de </t>
    </r>
    <r>
      <rPr>
        <vertAlign val="superscript"/>
        <sz val="10"/>
        <rFont val="Frutiger 45 Light"/>
        <family val="2"/>
      </rPr>
      <t>2</t>
    </r>
  </si>
  <si>
    <r>
      <rPr>
        <sz val="10"/>
        <rFont val="Frutiger 45 Light"/>
        <family val="2"/>
      </rPr>
      <t>G4-9</t>
    </r>
  </si>
  <si>
    <r>
      <rPr>
        <sz val="10"/>
        <rFont val="Frutiger 45 Light"/>
        <family val="2"/>
      </rPr>
      <t xml:space="preserve">   Surface louée</t>
    </r>
  </si>
  <si>
    <r>
      <rPr>
        <sz val="10"/>
        <rFont val="Frutiger 45 Light"/>
        <family val="2"/>
      </rPr>
      <t>Millions de CHF</t>
    </r>
  </si>
  <si>
    <r>
      <rPr>
        <sz val="10"/>
        <rFont val="Frutiger 45 Light"/>
        <family val="2"/>
      </rPr>
      <t>G4-9</t>
    </r>
  </si>
  <si>
    <r>
      <rPr>
        <sz val="10"/>
        <rFont val="Frutiger 45 Light"/>
        <family val="2"/>
      </rPr>
      <t>Valeur d’investissement</t>
    </r>
  </si>
  <si>
    <r>
      <rPr>
        <sz val="10"/>
        <rFont val="Frutiger 45 Light"/>
        <family val="2"/>
      </rPr>
      <t>Millions de CHF</t>
    </r>
  </si>
  <si>
    <r>
      <rPr>
        <sz val="10"/>
        <rFont val="Frutiger 45 Light"/>
        <family val="2"/>
      </rPr>
      <t>G4-9</t>
    </r>
  </si>
  <si>
    <r>
      <rPr>
        <sz val="10"/>
        <rFont val="Frutiger 45 Light"/>
        <family val="2"/>
      </rPr>
      <t>Produits locatifs internes</t>
    </r>
  </si>
  <si>
    <r>
      <rPr>
        <sz val="10"/>
        <rFont val="Frutiger 45 Light"/>
        <family val="2"/>
      </rPr>
      <t>Millions de CHF</t>
    </r>
  </si>
  <si>
    <r>
      <rPr>
        <sz val="10"/>
        <rFont val="Frutiger 45 Light"/>
        <family val="2"/>
      </rPr>
      <t>G4-9</t>
    </r>
  </si>
  <si>
    <r>
      <rPr>
        <sz val="10"/>
        <rFont val="Frutiger 45 Light"/>
        <family val="2"/>
      </rPr>
      <t>Produits locatifs externes</t>
    </r>
  </si>
  <si>
    <r>
      <rPr>
        <sz val="10"/>
        <rFont val="Frutiger 45 Light"/>
        <family val="2"/>
      </rPr>
      <t>Millions de CHF</t>
    </r>
  </si>
  <si>
    <r>
      <rPr>
        <sz val="10"/>
        <rFont val="Frutiger 45 Light"/>
        <family val="2"/>
      </rPr>
      <t>G4-9</t>
    </r>
  </si>
  <si>
    <r>
      <rPr>
        <sz val="10"/>
        <rFont val="Frutiger 45 Light"/>
        <family val="2"/>
      </rPr>
      <t>Volume d’investissements</t>
    </r>
  </si>
  <si>
    <r>
      <rPr>
        <sz val="10"/>
        <rFont val="Frutiger 45 Light"/>
        <family val="2"/>
      </rPr>
      <t>Millions de CHF</t>
    </r>
  </si>
  <si>
    <r>
      <rPr>
        <sz val="10"/>
        <rFont val="Frutiger 45 Light"/>
        <family val="2"/>
      </rPr>
      <t>G4-9</t>
    </r>
  </si>
  <si>
    <r>
      <rPr>
        <sz val="10"/>
        <rFont val="Frutiger 45 Light"/>
        <family val="2"/>
      </rPr>
      <t>Volume d’entretien</t>
    </r>
  </si>
  <si>
    <r>
      <rPr>
        <sz val="10"/>
        <rFont val="Frutiger 45 Light"/>
        <family val="2"/>
      </rPr>
      <t>Millions de CHF</t>
    </r>
  </si>
  <si>
    <r>
      <rPr>
        <sz val="10"/>
        <rFont val="Frutiger 45 Light"/>
        <family val="2"/>
      </rPr>
      <t>G4-9</t>
    </r>
  </si>
  <si>
    <r>
      <rPr>
        <sz val="10"/>
        <rFont val="Frutiger 45 Light"/>
        <family val="2"/>
      </rPr>
      <t>Projets en cours</t>
    </r>
  </si>
  <si>
    <r>
      <rPr>
        <sz val="10"/>
        <rFont val="Frutiger 45 Light"/>
        <family val="2"/>
      </rPr>
      <t>Nombre</t>
    </r>
  </si>
  <si>
    <r>
      <rPr>
        <sz val="10"/>
        <rFont val="Frutiger 45 Light"/>
        <family val="2"/>
      </rPr>
      <t>G4-9</t>
    </r>
  </si>
  <si>
    <r>
      <rPr>
        <b/>
        <sz val="10"/>
        <rFont val="Frutiger 45 Light"/>
        <family val="2"/>
      </rPr>
      <t>Technologies de l’information</t>
    </r>
  </si>
  <si>
    <r>
      <rPr>
        <sz val="10"/>
        <rFont val="Frutiger 45 Light"/>
        <family val="2"/>
      </rPr>
      <t xml:space="preserve">Contacts User Help Desk </t>
    </r>
  </si>
  <si>
    <r>
      <rPr>
        <sz val="10"/>
        <rFont val="Frutiger 45 Light"/>
        <family val="2"/>
      </rPr>
      <t>Nombre moyen par mois</t>
    </r>
  </si>
  <si>
    <r>
      <rPr>
        <sz val="10"/>
        <rFont val="Frutiger 45 Light"/>
        <family val="2"/>
      </rPr>
      <t>G4-9</t>
    </r>
  </si>
  <si>
    <r>
      <rPr>
        <sz val="10"/>
        <rFont val="Frutiger 45 Light"/>
        <family val="2"/>
      </rPr>
      <t>Appareils gérés</t>
    </r>
  </si>
  <si>
    <r>
      <rPr>
        <sz val="10"/>
        <rFont val="Frutiger 45 Light"/>
        <family val="2"/>
      </rPr>
      <t>Nombre</t>
    </r>
  </si>
  <si>
    <r>
      <rPr>
        <sz val="10"/>
        <rFont val="Frutiger 45 Light"/>
        <family val="2"/>
      </rPr>
      <t>G4-9</t>
    </r>
  </si>
  <si>
    <r>
      <rPr>
        <sz val="10"/>
        <rFont val="Frutiger 45 Light"/>
        <family val="2"/>
      </rPr>
      <t>Nombre d’applications différentes</t>
    </r>
  </si>
  <si>
    <r>
      <rPr>
        <sz val="10"/>
        <rFont val="Frutiger 45 Light"/>
        <family val="2"/>
      </rPr>
      <t>Nombre</t>
    </r>
  </si>
  <si>
    <r>
      <rPr>
        <sz val="10"/>
        <rFont val="Frutiger 45 Light"/>
        <family val="2"/>
      </rPr>
      <t>G4-9</t>
    </r>
  </si>
  <si>
    <r>
      <rPr>
        <sz val="10"/>
        <rFont val="Frutiger 45 Light"/>
        <family val="2"/>
      </rPr>
      <t>Volume de données sauvegardées par année</t>
    </r>
  </si>
  <si>
    <r>
      <rPr>
        <sz val="10"/>
        <rFont val="Frutiger 45 Light"/>
        <family val="2"/>
      </rPr>
      <t>Gigaoctets</t>
    </r>
  </si>
  <si>
    <r>
      <rPr>
        <sz val="10"/>
        <rFont val="Frutiger 45 Light"/>
        <family val="2"/>
      </rPr>
      <t>G4-9</t>
    </r>
  </si>
  <si>
    <r>
      <rPr>
        <sz val="10"/>
        <rFont val="Frutiger 45 Light"/>
        <family val="2"/>
      </rPr>
      <t>Taux de résolution à la 1</t>
    </r>
    <r>
      <rPr>
        <vertAlign val="superscript"/>
        <sz val="10"/>
        <rFont val="Frutiger 45 Light"/>
        <family val="2"/>
      </rPr>
      <t>re</t>
    </r>
    <r>
      <rPr>
        <sz val="10"/>
        <rFont val="Frutiger 45 Light"/>
        <family val="2"/>
      </rPr>
      <t xml:space="preserve"> intervention</t>
    </r>
  </si>
  <si>
    <r>
      <rPr>
        <sz val="10"/>
        <rFont val="Frutiger 45 Light"/>
        <family val="2"/>
      </rPr>
      <t>Pourcentage de cas</t>
    </r>
  </si>
  <si>
    <r>
      <rPr>
        <sz val="10"/>
        <rFont val="Frutiger 45 Light"/>
        <family val="2"/>
      </rPr>
      <t>G4-9</t>
    </r>
  </si>
  <si>
    <r>
      <rPr>
        <sz val="10"/>
        <rFont val="Frutiger 45 Light"/>
        <family val="2"/>
      </rPr>
      <t>Assistance</t>
    </r>
  </si>
  <si>
    <r>
      <rPr>
        <sz val="10"/>
        <rFont val="Frutiger 45 Light"/>
        <family val="2"/>
      </rPr>
      <t>Nombre par an</t>
    </r>
  </si>
  <si>
    <r>
      <rPr>
        <sz val="10"/>
        <rFont val="Frutiger 45 Light"/>
        <family val="2"/>
      </rPr>
      <t>G4-9</t>
    </r>
  </si>
  <si>
    <r>
      <rPr>
        <sz val="9"/>
        <rFont val="Frutiger 45 Light"/>
        <family val="2"/>
      </rPr>
      <t>1) Valeurs en Suisse</t>
    </r>
  </si>
  <si>
    <r>
      <rPr>
        <sz val="9"/>
        <rFont val="Frutiger 45 Light"/>
        <family val="2"/>
      </rPr>
      <t>3) Depuis 2012, Swiss Post International ne constitue plus un segment autonome. Ses activités commerciales ont été transférées aux unités d'affaires PostMail et PostLogistics à partir du 1</t>
    </r>
    <r>
      <rPr>
        <vertAlign val="superscript"/>
        <sz val="9"/>
        <rFont val="Frutiger 45 Light"/>
        <family val="2"/>
      </rPr>
      <t>er</t>
    </r>
    <r>
      <rPr>
        <sz val="9"/>
        <rFont val="Frutiger 45 Light"/>
        <family val="2"/>
      </rPr>
      <t xml:space="preserve"> janvier 2012. Les indicateurs continuent d'être relevés.</t>
    </r>
  </si>
  <si>
    <r>
      <rPr>
        <u/>
        <sz val="10"/>
        <color rgb="FF0000FF"/>
        <rFont val="Frutiger 45 Light"/>
        <family val="2"/>
      </rPr>
      <t>Retour</t>
    </r>
  </si>
  <si>
    <r>
      <rPr>
        <b/>
        <sz val="10"/>
        <rFont val="Frutiger 45 Light"/>
        <family val="2"/>
      </rPr>
      <t>Volume des versements et des virements</t>
    </r>
  </si>
  <si>
    <r>
      <rPr>
        <sz val="10"/>
        <rFont val="Frutiger 45 Light"/>
        <family val="2"/>
      </rPr>
      <t>Notes de bas de page</t>
    </r>
  </si>
  <si>
    <r>
      <rPr>
        <sz val="10"/>
        <rFont val="Frutiger 45 Light"/>
        <family val="2"/>
      </rPr>
      <t>Indice GRI</t>
    </r>
  </si>
  <si>
    <r>
      <rPr>
        <u/>
        <sz val="10"/>
        <color rgb="FF0000FF"/>
        <rFont val="Frutiger 45 Light"/>
        <family val="2"/>
      </rPr>
      <t>Retour</t>
    </r>
  </si>
  <si>
    <r>
      <rPr>
        <b/>
        <sz val="10"/>
        <rFont val="Frutiger 45 Light"/>
        <family val="2"/>
      </rPr>
      <t>Satisfaction des clients</t>
    </r>
  </si>
  <si>
    <r>
      <rPr>
        <sz val="10"/>
        <rFont val="Frutiger 45 Light"/>
        <family val="2"/>
      </rPr>
      <t>Notes de bas de page</t>
    </r>
  </si>
  <si>
    <r>
      <rPr>
        <sz val="10"/>
        <rFont val="Frutiger 45 Light"/>
        <family val="2"/>
      </rPr>
      <t>Indice GRI</t>
    </r>
  </si>
  <si>
    <r>
      <rPr>
        <b/>
        <sz val="10"/>
        <rFont val="Frutiger 45 Light"/>
        <family val="2"/>
      </rPr>
      <t>Clients privés</t>
    </r>
  </si>
  <si>
    <r>
      <rPr>
        <sz val="10"/>
        <rFont val="Frutiger 45 Light"/>
        <family val="2"/>
      </rPr>
      <t>Offices de poste clients privés</t>
    </r>
  </si>
  <si>
    <r>
      <rPr>
        <sz val="10"/>
        <rFont val="Frutiger 45 Light"/>
        <family val="2"/>
      </rPr>
      <t>Indice</t>
    </r>
  </si>
  <si>
    <r>
      <rPr>
        <sz val="10"/>
        <rFont val="Frutiger 45 Light"/>
        <family val="2"/>
      </rPr>
      <t>PR5</t>
    </r>
  </si>
  <si>
    <r>
      <rPr>
        <sz val="10"/>
        <rFont val="Frutiger 45 Light"/>
        <family val="2"/>
      </rPr>
      <t>Offices de poste PME</t>
    </r>
  </si>
  <si>
    <r>
      <rPr>
        <sz val="10"/>
        <rFont val="Frutiger 45 Light"/>
        <family val="2"/>
      </rPr>
      <t>Indice</t>
    </r>
  </si>
  <si>
    <r>
      <rPr>
        <sz val="10"/>
        <rFont val="Frutiger 45 Light"/>
        <family val="2"/>
      </rPr>
      <t>PR5</t>
    </r>
  </si>
  <si>
    <r>
      <rPr>
        <sz val="10"/>
        <rFont val="Frutiger 45 Light"/>
        <family val="2"/>
      </rPr>
      <t>PostFinance</t>
    </r>
  </si>
  <si>
    <r>
      <rPr>
        <sz val="10"/>
        <rFont val="Frutiger 45 Light"/>
        <family val="2"/>
      </rPr>
      <t>Indice</t>
    </r>
  </si>
  <si>
    <r>
      <rPr>
        <sz val="10"/>
        <rFont val="Frutiger 45 Light"/>
        <family val="2"/>
      </rPr>
      <t>1, 2</t>
    </r>
  </si>
  <si>
    <r>
      <rPr>
        <sz val="10"/>
        <rFont val="Frutiger 45 Light"/>
        <family val="2"/>
      </rPr>
      <t>PR5</t>
    </r>
  </si>
  <si>
    <r>
      <rPr>
        <sz val="10"/>
        <rFont val="Frutiger 45 Light"/>
        <family val="2"/>
      </rPr>
      <t>CarPostal, voyageurs de loisirs</t>
    </r>
  </si>
  <si>
    <r>
      <rPr>
        <sz val="10"/>
        <rFont val="Frutiger 45 Light"/>
        <family val="2"/>
      </rPr>
      <t>Indice</t>
    </r>
  </si>
  <si>
    <r>
      <rPr>
        <sz val="10"/>
        <rFont val="Frutiger 45 Light"/>
        <family val="2"/>
      </rPr>
      <t>1, 3</t>
    </r>
  </si>
  <si>
    <r>
      <rPr>
        <sz val="10"/>
        <rFont val="Frutiger 45 Light"/>
        <family val="2"/>
      </rPr>
      <t>PR5</t>
    </r>
  </si>
  <si>
    <r>
      <rPr>
        <sz val="10"/>
        <rFont val="Frutiger 45 Light"/>
        <family val="2"/>
      </rPr>
      <t>CarPostal, clients pendulaires</t>
    </r>
  </si>
  <si>
    <r>
      <rPr>
        <sz val="10"/>
        <rFont val="Frutiger 45 Light"/>
        <family val="2"/>
      </rPr>
      <t>Indice</t>
    </r>
  </si>
  <si>
    <r>
      <rPr>
        <sz val="10"/>
        <rFont val="Frutiger 45 Light"/>
        <family val="2"/>
      </rPr>
      <t>1, 3</t>
    </r>
  </si>
  <si>
    <r>
      <rPr>
        <sz val="10"/>
        <rFont val="Frutiger 45 Light"/>
        <family val="2"/>
      </rPr>
      <t>PR5</t>
    </r>
  </si>
  <si>
    <r>
      <rPr>
        <b/>
        <sz val="10"/>
        <rFont val="Frutiger 45 Light"/>
        <family val="2"/>
      </rPr>
      <t>Clients commerciaux</t>
    </r>
  </si>
  <si>
    <r>
      <rPr>
        <sz val="10"/>
        <rFont val="Frutiger 45 Light"/>
        <family val="2"/>
      </rPr>
      <t>PostMail</t>
    </r>
  </si>
  <si>
    <r>
      <rPr>
        <sz val="10"/>
        <rFont val="Frutiger 45 Light"/>
        <family val="2"/>
      </rPr>
      <t>Indice</t>
    </r>
  </si>
  <si>
    <r>
      <rPr>
        <sz val="10"/>
        <rFont val="Frutiger 45 Light"/>
        <family val="2"/>
      </rPr>
      <t>1, 4</t>
    </r>
  </si>
  <si>
    <r>
      <rPr>
        <sz val="10"/>
        <rFont val="Frutiger 45 Light"/>
        <family val="2"/>
      </rPr>
      <t>PR5</t>
    </r>
  </si>
  <si>
    <r>
      <rPr>
        <sz val="10"/>
        <rFont val="Frutiger 45 Light"/>
        <family val="2"/>
      </rPr>
      <t>PostLogistics</t>
    </r>
  </si>
  <si>
    <r>
      <rPr>
        <sz val="10"/>
        <rFont val="Frutiger 45 Light"/>
        <family val="2"/>
      </rPr>
      <t>Indice</t>
    </r>
  </si>
  <si>
    <r>
      <rPr>
        <sz val="10"/>
        <rFont val="Frutiger 45 Light"/>
        <family val="2"/>
      </rPr>
      <t>1, 5</t>
    </r>
  </si>
  <si>
    <r>
      <rPr>
        <sz val="10"/>
        <rFont val="Frutiger 45 Light"/>
        <family val="2"/>
      </rPr>
      <t>PR5</t>
    </r>
  </si>
  <si>
    <r>
      <rPr>
        <sz val="10"/>
        <rFont val="Frutiger 45 Light"/>
        <family val="2"/>
      </rPr>
      <t>Swiss Post International</t>
    </r>
  </si>
  <si>
    <r>
      <rPr>
        <sz val="10"/>
        <rFont val="Frutiger 45 Light"/>
        <family val="2"/>
      </rPr>
      <t>Indice</t>
    </r>
  </si>
  <si>
    <r>
      <rPr>
        <sz val="10"/>
        <rFont val="Frutiger 45 Light"/>
        <family val="2"/>
      </rPr>
      <t>1, 6</t>
    </r>
  </si>
  <si>
    <r>
      <rPr>
        <sz val="10"/>
        <rFont val="Frutiger 45 Light"/>
        <family val="2"/>
      </rPr>
      <t>PR5</t>
    </r>
  </si>
  <si>
    <r>
      <rPr>
        <sz val="10"/>
        <rFont val="Frutiger 45 Light"/>
        <family val="2"/>
      </rPr>
      <t xml:space="preserve">   Lettres</t>
    </r>
  </si>
  <si>
    <r>
      <rPr>
        <sz val="10"/>
        <rFont val="Frutiger 45 Light"/>
        <family val="2"/>
      </rPr>
      <t>Indice</t>
    </r>
  </si>
  <si>
    <r>
      <rPr>
        <sz val="10"/>
        <rFont val="Frutiger 45 Light"/>
        <family val="2"/>
      </rPr>
      <t>1, 6</t>
    </r>
  </si>
  <si>
    <r>
      <rPr>
        <sz val="10"/>
        <rFont val="Frutiger 45 Light"/>
        <family val="2"/>
      </rPr>
      <t>PR5</t>
    </r>
  </si>
  <si>
    <r>
      <rPr>
        <sz val="10"/>
        <rFont val="Frutiger 45 Light"/>
        <family val="2"/>
      </rPr>
      <t xml:space="preserve">   Colis</t>
    </r>
  </si>
  <si>
    <r>
      <rPr>
        <sz val="10"/>
        <rFont val="Frutiger 45 Light"/>
        <family val="2"/>
      </rPr>
      <t>Indice</t>
    </r>
  </si>
  <si>
    <r>
      <rPr>
        <sz val="10"/>
        <rFont val="Frutiger 45 Light"/>
        <family val="2"/>
      </rPr>
      <t>1, 6</t>
    </r>
  </si>
  <si>
    <r>
      <rPr>
        <sz val="10"/>
        <rFont val="Frutiger 45 Light"/>
        <family val="2"/>
      </rPr>
      <t>PR5</t>
    </r>
  </si>
  <si>
    <r>
      <rPr>
        <sz val="10"/>
        <rFont val="Frutiger 45 Light"/>
        <family val="2"/>
      </rPr>
      <t>Swiss Post Solutions</t>
    </r>
  </si>
  <si>
    <r>
      <rPr>
        <sz val="10"/>
        <rFont val="Frutiger 45 Light"/>
        <family val="2"/>
      </rPr>
      <t>Indice</t>
    </r>
  </si>
  <si>
    <r>
      <rPr>
        <sz val="10"/>
        <rFont val="Frutiger 45 Light"/>
        <family val="2"/>
      </rPr>
      <t>1, 7</t>
    </r>
  </si>
  <si>
    <r>
      <rPr>
        <sz val="10"/>
        <rFont val="Frutiger 45 Light"/>
        <family val="2"/>
      </rPr>
      <t>PR5</t>
    </r>
  </si>
  <si>
    <r>
      <rPr>
        <sz val="10"/>
        <rFont val="Frutiger 45 Light"/>
        <family val="2"/>
      </rPr>
      <t>PostFinance</t>
    </r>
  </si>
  <si>
    <r>
      <rPr>
        <sz val="10"/>
        <rFont val="Frutiger 45 Light"/>
        <family val="2"/>
      </rPr>
      <t>Indice</t>
    </r>
  </si>
  <si>
    <r>
      <rPr>
        <sz val="10"/>
        <rFont val="Frutiger 45 Light"/>
        <family val="2"/>
      </rPr>
      <t>1, 2</t>
    </r>
  </si>
  <si>
    <r>
      <rPr>
        <sz val="10"/>
        <rFont val="Frutiger 45 Light"/>
        <family val="2"/>
      </rPr>
      <t>PR5</t>
    </r>
  </si>
  <si>
    <r>
      <rPr>
        <sz val="9"/>
        <rFont val="Frutiger 45 Light"/>
        <family val="2"/>
      </rPr>
      <t>1) La satisfaction des clients vis-à-vis des prestations de la Poste est mesurée chaque année au moyen d’une enquête ad hoc, dont les résultats sont présentés sous la forme d’indices.</t>
    </r>
  </si>
  <si>
    <r>
      <rPr>
        <sz val="9"/>
        <rFont val="Frutiger 45 Light"/>
        <family val="2"/>
      </rPr>
      <t>2) Le tirage au sort de l’échantillon ayant été modifié; les résultats de 2015 ne peuvent donc pas être comparés avec ceux des années précédentes.</t>
    </r>
  </si>
  <si>
    <r>
      <rPr>
        <sz val="9"/>
        <rFont val="Frutiger 45 Light"/>
        <family val="2"/>
      </rPr>
      <t>3) Groupe Suisse</t>
    </r>
  </si>
  <si>
    <r>
      <rPr>
        <sz val="9"/>
        <rFont val="Frutiger 45 Light"/>
        <family val="2"/>
      </rPr>
      <t>4) Poste CH SA sans les sociétés du groupe en Suisse et à l’étranger.</t>
    </r>
  </si>
  <si>
    <r>
      <rPr>
        <sz val="9"/>
        <rFont val="Frutiger 45 Light"/>
        <family val="2"/>
      </rPr>
      <t>5) La satisfaction des clients de l’unité du groupe PostLogistics a été mesurée pour la première fois en 2007; les valeurs des années précédentes sont celles de l’ancienne unité PosteColis.</t>
    </r>
  </si>
  <si>
    <r>
      <rPr>
        <sz val="9"/>
        <rFont val="Frutiger 45 Light"/>
        <family val="2"/>
      </rPr>
      <t>6) Depuis 2012, Swiss Post International ne constitue plus un segment autonome. Les valeurs la concernant ont été répercutées sur les unités d'affaires PostMail et PostLogistics à partir du 1</t>
    </r>
    <r>
      <rPr>
        <vertAlign val="superscript"/>
        <sz val="9"/>
        <rFont val="Frutiger 45 Light"/>
        <family val="2"/>
      </rPr>
      <t>er</t>
    </r>
    <r>
      <rPr>
        <sz val="9"/>
        <rFont val="Frutiger 45 Light"/>
        <family val="2"/>
      </rPr>
      <t xml:space="preserve"> janvier 2012.</t>
    </r>
  </si>
  <si>
    <r>
      <rPr>
        <sz val="9"/>
        <rFont val="Frutiger 45 Light"/>
        <family val="2"/>
      </rPr>
      <t>7) La satisfaction des clients de Swiss Post Solutions a été mesurée pour la première fois en 2009; les valeurs des années précédentes sont celles de l’unité Clients stratégiques et solutions y compris la section Gestion des clients stratégiques et pour les années 2005 à 2007, celles de la section Gestion des clients stratégiques.</t>
    </r>
  </si>
  <si>
    <r>
      <rPr>
        <u/>
        <sz val="10"/>
        <color rgb="FF0000FF"/>
        <rFont val="Frutiger 45 Light"/>
        <family val="2"/>
      </rPr>
      <t>Retour</t>
    </r>
  </si>
  <si>
    <r>
      <rPr>
        <b/>
        <sz val="10"/>
        <rFont val="Frutiger 45 Light"/>
        <family val="2"/>
      </rPr>
      <t>Indice du prix des lettres corrigé du taux de change</t>
    </r>
  </si>
  <si>
    <r>
      <rPr>
        <sz val="10"/>
        <rFont val="Frutiger 45 Light"/>
        <family val="2"/>
      </rPr>
      <t>Notes de bas de page</t>
    </r>
  </si>
  <si>
    <r>
      <rPr>
        <sz val="10"/>
        <rFont val="Frutiger 45 Light"/>
        <family val="2"/>
      </rPr>
      <t>Indice GRI</t>
    </r>
  </si>
  <si>
    <r>
      <rPr>
        <sz val="10"/>
        <rFont val="Frutiger 45 Light"/>
        <family val="2"/>
      </rPr>
      <t>Italie</t>
    </r>
  </si>
  <si>
    <r>
      <rPr>
        <sz val="10"/>
        <rFont val="Frutiger 45 Light"/>
        <family val="2"/>
      </rPr>
      <t>Indice</t>
    </r>
  </si>
  <si>
    <r>
      <rPr>
        <sz val="10"/>
        <rFont val="Frutiger 45 Light"/>
        <family val="2"/>
      </rPr>
      <t>Norvège</t>
    </r>
  </si>
  <si>
    <r>
      <rPr>
        <sz val="10"/>
        <rFont val="Frutiger 45 Light"/>
        <family val="2"/>
      </rPr>
      <t>Indice</t>
    </r>
  </si>
  <si>
    <r>
      <rPr>
        <sz val="10"/>
        <rFont val="Frutiger 45 Light"/>
        <family val="2"/>
      </rPr>
      <t>Danemark</t>
    </r>
  </si>
  <si>
    <r>
      <rPr>
        <sz val="10"/>
        <rFont val="Frutiger 45 Light"/>
        <family val="2"/>
      </rPr>
      <t>Indice</t>
    </r>
  </si>
  <si>
    <r>
      <rPr>
        <sz val="10"/>
        <rFont val="Frutiger 45 Light"/>
        <family val="2"/>
      </rPr>
      <t>Finlande</t>
    </r>
  </si>
  <si>
    <r>
      <rPr>
        <sz val="10"/>
        <rFont val="Frutiger 45 Light"/>
        <family val="2"/>
      </rPr>
      <t>Indice</t>
    </r>
  </si>
  <si>
    <r>
      <rPr>
        <sz val="10"/>
        <rFont val="Frutiger 45 Light"/>
        <family val="2"/>
      </rPr>
      <t>Suède</t>
    </r>
  </si>
  <si>
    <r>
      <rPr>
        <sz val="10"/>
        <rFont val="Frutiger 45 Light"/>
        <family val="2"/>
      </rPr>
      <t>Indice</t>
    </r>
  </si>
  <si>
    <r>
      <rPr>
        <sz val="10"/>
        <rFont val="Frutiger 45 Light"/>
        <family val="2"/>
      </rPr>
      <t>Pays-Bas</t>
    </r>
  </si>
  <si>
    <r>
      <rPr>
        <sz val="10"/>
        <rFont val="Frutiger 45 Light"/>
        <family val="2"/>
      </rPr>
      <t>Indice</t>
    </r>
  </si>
  <si>
    <r>
      <rPr>
        <sz val="10"/>
        <rFont val="Frutiger 45 Light"/>
        <family val="2"/>
      </rPr>
      <t>France</t>
    </r>
  </si>
  <si>
    <r>
      <rPr>
        <sz val="10"/>
        <rFont val="Frutiger 45 Light"/>
        <family val="2"/>
      </rPr>
      <t>Indice</t>
    </r>
  </si>
  <si>
    <r>
      <rPr>
        <sz val="10"/>
        <rFont val="Frutiger 45 Light"/>
        <family val="2"/>
      </rPr>
      <t>Belgique</t>
    </r>
  </si>
  <si>
    <r>
      <rPr>
        <sz val="10"/>
        <rFont val="Frutiger 45 Light"/>
        <family val="2"/>
      </rPr>
      <t>Indice</t>
    </r>
  </si>
  <si>
    <r>
      <rPr>
        <sz val="10"/>
        <rFont val="Frutiger 45 Light"/>
        <family val="2"/>
      </rPr>
      <t>Suisse</t>
    </r>
  </si>
  <si>
    <r>
      <rPr>
        <sz val="10"/>
        <rFont val="Frutiger 45 Light"/>
        <family val="2"/>
      </rPr>
      <t>Indice</t>
    </r>
  </si>
  <si>
    <r>
      <rPr>
        <sz val="10"/>
        <rFont val="Frutiger 45 Light"/>
        <family val="2"/>
      </rPr>
      <t>Royaume-Uni</t>
    </r>
  </si>
  <si>
    <r>
      <rPr>
        <sz val="10"/>
        <rFont val="Frutiger 45 Light"/>
        <family val="2"/>
      </rPr>
      <t>Indice</t>
    </r>
  </si>
  <si>
    <r>
      <rPr>
        <sz val="10"/>
        <rFont val="Frutiger 45 Light"/>
        <family val="2"/>
      </rPr>
      <t>Autriche</t>
    </r>
  </si>
  <si>
    <r>
      <rPr>
        <sz val="10"/>
        <rFont val="Frutiger 45 Light"/>
        <family val="2"/>
      </rPr>
      <t>Indice</t>
    </r>
  </si>
  <si>
    <r>
      <rPr>
        <sz val="10"/>
        <rFont val="Frutiger 45 Light"/>
        <family val="2"/>
      </rPr>
      <t>Irlande</t>
    </r>
  </si>
  <si>
    <r>
      <rPr>
        <sz val="10"/>
        <rFont val="Frutiger 45 Light"/>
        <family val="2"/>
      </rPr>
      <t>Indice</t>
    </r>
  </si>
  <si>
    <r>
      <rPr>
        <sz val="10"/>
        <rFont val="Frutiger 45 Light"/>
        <family val="2"/>
      </rPr>
      <t>Allemagne</t>
    </r>
  </si>
  <si>
    <r>
      <rPr>
        <sz val="10"/>
        <rFont val="Frutiger 45 Light"/>
        <family val="2"/>
      </rPr>
      <t>Indice</t>
    </r>
  </si>
  <si>
    <r>
      <rPr>
        <sz val="10"/>
        <rFont val="Frutiger 45 Light"/>
        <family val="2"/>
      </rPr>
      <t>Portugal</t>
    </r>
  </si>
  <si>
    <r>
      <rPr>
        <sz val="10"/>
        <rFont val="Frutiger 45 Light"/>
        <family val="2"/>
      </rPr>
      <t>Indice</t>
    </r>
  </si>
  <si>
    <r>
      <rPr>
        <sz val="10"/>
        <rFont val="Frutiger 45 Light"/>
        <family val="2"/>
      </rPr>
      <t>Espagne</t>
    </r>
  </si>
  <si>
    <r>
      <rPr>
        <sz val="10"/>
        <rFont val="Frutiger 45 Light"/>
        <family val="2"/>
      </rPr>
      <t>Indice</t>
    </r>
  </si>
  <si>
    <r>
      <rPr>
        <b/>
        <sz val="10"/>
        <rFont val="Frutiger 45 Light"/>
        <family val="2"/>
      </rPr>
      <t>Indice du prix des lettres en parité de pouvoir d’achat</t>
    </r>
  </si>
  <si>
    <r>
      <rPr>
        <sz val="10"/>
        <rFont val="Frutiger 45 Light"/>
        <family val="2"/>
      </rPr>
      <t>Italie</t>
    </r>
  </si>
  <si>
    <r>
      <rPr>
        <sz val="10"/>
        <rFont val="Frutiger 45 Light"/>
        <family val="2"/>
      </rPr>
      <t>Indice</t>
    </r>
  </si>
  <si>
    <r>
      <rPr>
        <sz val="10"/>
        <rFont val="Frutiger 45 Light"/>
        <family val="2"/>
      </rPr>
      <t>Norvège</t>
    </r>
  </si>
  <si>
    <r>
      <rPr>
        <sz val="10"/>
        <rFont val="Frutiger 45 Light"/>
        <family val="2"/>
      </rPr>
      <t>Indice</t>
    </r>
  </si>
  <si>
    <r>
      <rPr>
        <sz val="10"/>
        <rFont val="Frutiger 45 Light"/>
        <family val="2"/>
      </rPr>
      <t>Danemark</t>
    </r>
  </si>
  <si>
    <r>
      <rPr>
        <sz val="10"/>
        <rFont val="Frutiger 45 Light"/>
        <family val="2"/>
      </rPr>
      <t>Indice</t>
    </r>
  </si>
  <si>
    <r>
      <rPr>
        <sz val="10"/>
        <rFont val="Frutiger 45 Light"/>
        <family val="2"/>
      </rPr>
      <t>Pays-Bas</t>
    </r>
  </si>
  <si>
    <r>
      <rPr>
        <sz val="10"/>
        <rFont val="Frutiger 45 Light"/>
        <family val="2"/>
      </rPr>
      <t>Indice</t>
    </r>
  </si>
  <si>
    <r>
      <rPr>
        <sz val="10"/>
        <rFont val="Frutiger 45 Light"/>
        <family val="2"/>
      </rPr>
      <t>France</t>
    </r>
  </si>
  <si>
    <r>
      <rPr>
        <sz val="10"/>
        <rFont val="Frutiger 45 Light"/>
        <family val="2"/>
      </rPr>
      <t>Indice</t>
    </r>
  </si>
  <si>
    <r>
      <rPr>
        <sz val="10"/>
        <rFont val="Frutiger 45 Light"/>
        <family val="2"/>
      </rPr>
      <t>Finlande</t>
    </r>
  </si>
  <si>
    <r>
      <rPr>
        <sz val="10"/>
        <rFont val="Frutiger 45 Light"/>
        <family val="2"/>
      </rPr>
      <t>Indice</t>
    </r>
  </si>
  <si>
    <r>
      <rPr>
        <sz val="10"/>
        <rFont val="Frutiger 45 Light"/>
        <family val="2"/>
      </rPr>
      <t>Suède</t>
    </r>
  </si>
  <si>
    <r>
      <rPr>
        <sz val="10"/>
        <rFont val="Frutiger 45 Light"/>
        <family val="2"/>
      </rPr>
      <t>Indice</t>
    </r>
  </si>
  <si>
    <r>
      <rPr>
        <sz val="10"/>
        <rFont val="Frutiger 45 Light"/>
        <family val="2"/>
      </rPr>
      <t>Portugal</t>
    </r>
  </si>
  <si>
    <r>
      <rPr>
        <sz val="10"/>
        <rFont val="Frutiger 45 Light"/>
        <family val="2"/>
      </rPr>
      <t>Indice</t>
    </r>
  </si>
  <si>
    <r>
      <rPr>
        <sz val="10"/>
        <rFont val="Frutiger 45 Light"/>
        <family val="2"/>
      </rPr>
      <t>Belgique</t>
    </r>
  </si>
  <si>
    <r>
      <rPr>
        <sz val="10"/>
        <rFont val="Frutiger 45 Light"/>
        <family val="2"/>
      </rPr>
      <t>Indice</t>
    </r>
  </si>
  <si>
    <r>
      <rPr>
        <sz val="10"/>
        <rFont val="Frutiger 45 Light"/>
        <family val="2"/>
      </rPr>
      <t>Autriche</t>
    </r>
  </si>
  <si>
    <r>
      <rPr>
        <sz val="10"/>
        <rFont val="Frutiger 45 Light"/>
        <family val="2"/>
      </rPr>
      <t>Indice</t>
    </r>
  </si>
  <si>
    <r>
      <rPr>
        <sz val="10"/>
        <rFont val="Frutiger 45 Light"/>
        <family val="2"/>
      </rPr>
      <t>Allemagne</t>
    </r>
  </si>
  <si>
    <r>
      <rPr>
        <sz val="10"/>
        <rFont val="Frutiger 45 Light"/>
        <family val="2"/>
      </rPr>
      <t>Indice</t>
    </r>
  </si>
  <si>
    <r>
      <rPr>
        <sz val="10"/>
        <rFont val="Frutiger 45 Light"/>
        <family val="2"/>
      </rPr>
      <t>Irlande</t>
    </r>
  </si>
  <si>
    <r>
      <rPr>
        <sz val="10"/>
        <rFont val="Frutiger 45 Light"/>
        <family val="2"/>
      </rPr>
      <t>Indice</t>
    </r>
  </si>
  <si>
    <r>
      <rPr>
        <sz val="10"/>
        <rFont val="Frutiger 45 Light"/>
        <family val="2"/>
      </rPr>
      <t>Royaume-Uni</t>
    </r>
  </si>
  <si>
    <r>
      <rPr>
        <sz val="10"/>
        <rFont val="Frutiger 45 Light"/>
        <family val="2"/>
      </rPr>
      <t>Indice</t>
    </r>
  </si>
  <si>
    <r>
      <rPr>
        <sz val="10"/>
        <rFont val="Frutiger 45 Light"/>
        <family val="2"/>
      </rPr>
      <t>Espagne</t>
    </r>
  </si>
  <si>
    <r>
      <rPr>
        <sz val="10"/>
        <rFont val="Frutiger 45 Light"/>
        <family val="2"/>
      </rPr>
      <t>Indice</t>
    </r>
  </si>
  <si>
    <r>
      <rPr>
        <sz val="10"/>
        <rFont val="Frutiger 45 Light"/>
        <family val="2"/>
      </rPr>
      <t>Suisse</t>
    </r>
  </si>
  <si>
    <r>
      <rPr>
        <sz val="10"/>
        <rFont val="Frutiger 45 Light"/>
        <family val="2"/>
      </rPr>
      <t>Indice</t>
    </r>
  </si>
  <si>
    <r>
      <rPr>
        <b/>
        <sz val="10"/>
        <rFont val="Frutiger 45 Light"/>
        <family val="2"/>
      </rPr>
      <t>Indice du prix des colis corrigé du taux de change</t>
    </r>
  </si>
  <si>
    <r>
      <rPr>
        <sz val="10"/>
        <rFont val="Frutiger 45 Light"/>
        <family val="2"/>
      </rPr>
      <t>Finlande</t>
    </r>
  </si>
  <si>
    <r>
      <rPr>
        <sz val="10"/>
        <rFont val="Frutiger 45 Light"/>
        <family val="2"/>
      </rPr>
      <t>Indice</t>
    </r>
  </si>
  <si>
    <r>
      <rPr>
        <sz val="10"/>
        <rFont val="Frutiger 45 Light"/>
        <family val="2"/>
      </rPr>
      <t>Suède</t>
    </r>
  </si>
  <si>
    <r>
      <rPr>
        <sz val="10"/>
        <rFont val="Frutiger 45 Light"/>
        <family val="2"/>
      </rPr>
      <t>Indice</t>
    </r>
  </si>
  <si>
    <r>
      <rPr>
        <sz val="10"/>
        <rFont val="Frutiger 45 Light"/>
        <family val="2"/>
      </rPr>
      <t>Norvège</t>
    </r>
  </si>
  <si>
    <r>
      <rPr>
        <sz val="10"/>
        <rFont val="Frutiger 45 Light"/>
        <family val="2"/>
      </rPr>
      <t>Indice</t>
    </r>
  </si>
  <si>
    <r>
      <rPr>
        <sz val="10"/>
        <rFont val="Frutiger 45 Light"/>
        <family val="2"/>
      </rPr>
      <t>Danemark</t>
    </r>
  </si>
  <si>
    <r>
      <rPr>
        <sz val="10"/>
        <rFont val="Frutiger 45 Light"/>
        <family val="2"/>
      </rPr>
      <t>Indice</t>
    </r>
  </si>
  <si>
    <r>
      <rPr>
        <sz val="10"/>
        <rFont val="Frutiger 45 Light"/>
        <family val="2"/>
      </rPr>
      <t>Italie</t>
    </r>
  </si>
  <si>
    <r>
      <rPr>
        <sz val="10"/>
        <rFont val="Frutiger 45 Light"/>
        <family val="2"/>
      </rPr>
      <t>Indice</t>
    </r>
  </si>
  <si>
    <r>
      <rPr>
        <sz val="10"/>
        <rFont val="Frutiger 45 Light"/>
        <family val="2"/>
      </rPr>
      <t>Espagne</t>
    </r>
  </si>
  <si>
    <r>
      <rPr>
        <sz val="10"/>
        <rFont val="Frutiger 45 Light"/>
        <family val="2"/>
      </rPr>
      <t>Indice</t>
    </r>
  </si>
  <si>
    <r>
      <rPr>
        <sz val="10"/>
        <rFont val="Frutiger 45 Light"/>
        <family val="2"/>
      </rPr>
      <t>Irlande</t>
    </r>
  </si>
  <si>
    <r>
      <rPr>
        <sz val="10"/>
        <rFont val="Frutiger 45 Light"/>
        <family val="2"/>
      </rPr>
      <t>Indice</t>
    </r>
  </si>
  <si>
    <r>
      <rPr>
        <sz val="10"/>
        <rFont val="Frutiger 45 Light"/>
        <family val="2"/>
      </rPr>
      <t>France</t>
    </r>
  </si>
  <si>
    <r>
      <rPr>
        <sz val="10"/>
        <rFont val="Frutiger 45 Light"/>
        <family val="2"/>
      </rPr>
      <t>Indice</t>
    </r>
  </si>
  <si>
    <r>
      <rPr>
        <sz val="10"/>
        <rFont val="Frutiger 45 Light"/>
        <family val="2"/>
      </rPr>
      <t>Portugal</t>
    </r>
  </si>
  <si>
    <r>
      <rPr>
        <sz val="10"/>
        <rFont val="Frutiger 45 Light"/>
        <family val="2"/>
      </rPr>
      <t>Indice</t>
    </r>
  </si>
  <si>
    <r>
      <rPr>
        <sz val="10"/>
        <rFont val="Frutiger 45 Light"/>
        <family val="2"/>
      </rPr>
      <t>Royaume-Uni</t>
    </r>
  </si>
  <si>
    <r>
      <rPr>
        <sz val="10"/>
        <rFont val="Frutiger 45 Light"/>
        <family val="2"/>
      </rPr>
      <t>Indice</t>
    </r>
  </si>
  <si>
    <r>
      <rPr>
        <sz val="10"/>
        <rFont val="Frutiger 45 Light"/>
        <family val="2"/>
      </rPr>
      <t>Suisse</t>
    </r>
  </si>
  <si>
    <r>
      <rPr>
        <sz val="10"/>
        <rFont val="Frutiger 45 Light"/>
        <family val="2"/>
      </rPr>
      <t>Indice</t>
    </r>
  </si>
  <si>
    <r>
      <rPr>
        <sz val="10"/>
        <rFont val="Frutiger 45 Light"/>
        <family val="2"/>
      </rPr>
      <t>Pays-Bas</t>
    </r>
  </si>
  <si>
    <r>
      <rPr>
        <sz val="10"/>
        <rFont val="Frutiger 45 Light"/>
        <family val="2"/>
      </rPr>
      <t>Indice</t>
    </r>
  </si>
  <si>
    <r>
      <rPr>
        <sz val="10"/>
        <rFont val="Frutiger 45 Light"/>
        <family val="2"/>
      </rPr>
      <t>Belgique</t>
    </r>
  </si>
  <si>
    <r>
      <rPr>
        <sz val="10"/>
        <rFont val="Frutiger 45 Light"/>
        <family val="2"/>
      </rPr>
      <t>Indice</t>
    </r>
  </si>
  <si>
    <r>
      <rPr>
        <sz val="10"/>
        <rFont val="Frutiger 45 Light"/>
        <family val="2"/>
      </rPr>
      <t>Autriche</t>
    </r>
  </si>
  <si>
    <r>
      <rPr>
        <sz val="10"/>
        <rFont val="Frutiger 45 Light"/>
        <family val="2"/>
      </rPr>
      <t>Indice</t>
    </r>
  </si>
  <si>
    <r>
      <rPr>
        <sz val="10"/>
        <rFont val="Frutiger 45 Light"/>
        <family val="2"/>
      </rPr>
      <t>Allemagne</t>
    </r>
  </si>
  <si>
    <r>
      <rPr>
        <sz val="10"/>
        <rFont val="Frutiger 45 Light"/>
        <family val="2"/>
      </rPr>
      <t>Indice</t>
    </r>
  </si>
  <si>
    <r>
      <rPr>
        <b/>
        <sz val="10"/>
        <rFont val="Frutiger 45 Light"/>
        <family val="2"/>
      </rPr>
      <t>Indice du prix des colis en parité de pouvoir d’achat</t>
    </r>
  </si>
  <si>
    <r>
      <rPr>
        <sz val="10"/>
        <rFont val="Frutiger 45 Light"/>
        <family val="2"/>
      </rPr>
      <t>Finlande</t>
    </r>
  </si>
  <si>
    <r>
      <rPr>
        <sz val="10"/>
        <rFont val="Frutiger 45 Light"/>
        <family val="2"/>
      </rPr>
      <t>Indice</t>
    </r>
  </si>
  <si>
    <r>
      <rPr>
        <sz val="10"/>
        <rFont val="Frutiger 45 Light"/>
        <family val="2"/>
      </rPr>
      <t>Suède</t>
    </r>
  </si>
  <si>
    <r>
      <rPr>
        <sz val="10"/>
        <rFont val="Frutiger 45 Light"/>
        <family val="2"/>
      </rPr>
      <t>Indice</t>
    </r>
  </si>
  <si>
    <r>
      <rPr>
        <sz val="10"/>
        <rFont val="Frutiger 45 Light"/>
        <family val="2"/>
      </rPr>
      <t>Norvège</t>
    </r>
  </si>
  <si>
    <r>
      <rPr>
        <sz val="10"/>
        <rFont val="Frutiger 45 Light"/>
        <family val="2"/>
      </rPr>
      <t>Indice</t>
    </r>
  </si>
  <si>
    <r>
      <rPr>
        <sz val="10"/>
        <rFont val="Frutiger 45 Light"/>
        <family val="2"/>
      </rPr>
      <t>Espagne</t>
    </r>
  </si>
  <si>
    <r>
      <rPr>
        <sz val="10"/>
        <rFont val="Frutiger 45 Light"/>
        <family val="2"/>
      </rPr>
      <t>Indice</t>
    </r>
  </si>
  <si>
    <r>
      <rPr>
        <sz val="10"/>
        <rFont val="Frutiger 45 Light"/>
        <family val="2"/>
      </rPr>
      <t>Italie</t>
    </r>
  </si>
  <si>
    <r>
      <rPr>
        <sz val="10"/>
        <rFont val="Frutiger 45 Light"/>
        <family val="2"/>
      </rPr>
      <t>Indice</t>
    </r>
  </si>
  <si>
    <r>
      <rPr>
        <sz val="10"/>
        <rFont val="Frutiger 45 Light"/>
        <family val="2"/>
      </rPr>
      <t>Danemark</t>
    </r>
  </si>
  <si>
    <r>
      <rPr>
        <sz val="10"/>
        <rFont val="Frutiger 45 Light"/>
        <family val="2"/>
      </rPr>
      <t>Indice</t>
    </r>
  </si>
  <si>
    <r>
      <rPr>
        <sz val="10"/>
        <rFont val="Frutiger 45 Light"/>
        <family val="2"/>
      </rPr>
      <t>Portugal</t>
    </r>
  </si>
  <si>
    <r>
      <rPr>
        <sz val="10"/>
        <rFont val="Frutiger 45 Light"/>
        <family val="2"/>
      </rPr>
      <t>Indice</t>
    </r>
  </si>
  <si>
    <r>
      <rPr>
        <sz val="10"/>
        <rFont val="Frutiger 45 Light"/>
        <family val="2"/>
      </rPr>
      <t>Irlande</t>
    </r>
  </si>
  <si>
    <r>
      <rPr>
        <sz val="10"/>
        <rFont val="Frutiger 45 Light"/>
        <family val="2"/>
      </rPr>
      <t>Indice</t>
    </r>
  </si>
  <si>
    <r>
      <rPr>
        <sz val="10"/>
        <rFont val="Frutiger 45 Light"/>
        <family val="2"/>
      </rPr>
      <t>France</t>
    </r>
  </si>
  <si>
    <r>
      <rPr>
        <sz val="10"/>
        <rFont val="Frutiger 45 Light"/>
        <family val="2"/>
      </rPr>
      <t>Indice</t>
    </r>
  </si>
  <si>
    <r>
      <rPr>
        <sz val="10"/>
        <rFont val="Frutiger 45 Light"/>
        <family val="2"/>
      </rPr>
      <t>Pays-Bas</t>
    </r>
  </si>
  <si>
    <r>
      <rPr>
        <sz val="10"/>
        <rFont val="Frutiger 45 Light"/>
        <family val="2"/>
      </rPr>
      <t>Indice</t>
    </r>
  </si>
  <si>
    <r>
      <rPr>
        <sz val="10"/>
        <rFont val="Frutiger 45 Light"/>
        <family val="2"/>
      </rPr>
      <t>Belgique</t>
    </r>
  </si>
  <si>
    <r>
      <rPr>
        <sz val="10"/>
        <rFont val="Frutiger 45 Light"/>
        <family val="2"/>
      </rPr>
      <t>Indice</t>
    </r>
  </si>
  <si>
    <r>
      <rPr>
        <sz val="10"/>
        <rFont val="Frutiger 45 Light"/>
        <family val="2"/>
      </rPr>
      <t>Royaume-Uni</t>
    </r>
  </si>
  <si>
    <r>
      <rPr>
        <sz val="10"/>
        <rFont val="Frutiger 45 Light"/>
        <family val="2"/>
      </rPr>
      <t>Indice</t>
    </r>
  </si>
  <si>
    <r>
      <rPr>
        <sz val="10"/>
        <rFont val="Frutiger 45 Light"/>
        <family val="2"/>
      </rPr>
      <t>Allemagne</t>
    </r>
  </si>
  <si>
    <r>
      <rPr>
        <sz val="10"/>
        <rFont val="Frutiger 45 Light"/>
        <family val="2"/>
      </rPr>
      <t>Indice</t>
    </r>
  </si>
  <si>
    <r>
      <rPr>
        <sz val="10"/>
        <rFont val="Frutiger 45 Light"/>
        <family val="2"/>
      </rPr>
      <t>Autriche</t>
    </r>
  </si>
  <si>
    <r>
      <rPr>
        <sz val="10"/>
        <rFont val="Frutiger 45 Light"/>
        <family val="2"/>
      </rPr>
      <t>Indice</t>
    </r>
  </si>
  <si>
    <r>
      <rPr>
        <sz val="10"/>
        <rFont val="Frutiger 45 Light"/>
        <family val="2"/>
      </rPr>
      <t>Suisse</t>
    </r>
  </si>
  <si>
    <r>
      <rPr>
        <sz val="10"/>
        <rFont val="Frutiger 45 Light"/>
        <family val="2"/>
      </rPr>
      <t>Indice</t>
    </r>
  </si>
  <si>
    <r>
      <rPr>
        <sz val="9"/>
        <rFont val="Frutiger 45 Light"/>
        <family val="2"/>
      </rPr>
      <t>1) L’indice du prix des lettres repose sur un panier de prestations incluant les envois du courrier A et du courrier B jusqu’à 1 kg (sans les envois de grande valeur ni les prestations complémentaires). Les lettres sont pondérées selon la fréquence avec laquelle les consommateurs suisses les expédient. Pour la comparaison, on se fonde dans chaque pays sur les prix de l’actuel (ou ancien) opérateur national (jour de référence: 1</t>
    </r>
    <r>
      <rPr>
        <vertAlign val="superscript"/>
        <sz val="9"/>
        <rFont val="Frutiger 45 Light"/>
        <family val="2"/>
      </rPr>
      <t>er</t>
    </r>
    <r>
      <rPr>
        <sz val="9"/>
        <rFont val="Frutiger 45 Light"/>
        <family val="2"/>
      </rPr>
      <t> novembre 2016). Suisse = 100 (par définition).</t>
    </r>
  </si>
  <si>
    <r>
      <rPr>
        <u/>
        <sz val="10"/>
        <color rgb="FF0000FF"/>
        <rFont val="Frutiger 45 Light"/>
        <family val="2"/>
      </rPr>
      <t>Retour</t>
    </r>
  </si>
  <si>
    <r>
      <rPr>
        <b/>
        <sz val="10"/>
        <rFont val="Frutiger 45 Light"/>
        <family val="2"/>
      </rPr>
      <t>Délais d’acheminement: envois distribués dans les délais au destinataire</t>
    </r>
  </si>
  <si>
    <r>
      <rPr>
        <sz val="10"/>
        <rFont val="Frutiger 45 Light"/>
        <family val="2"/>
      </rPr>
      <t>Notes de bas de page</t>
    </r>
  </si>
  <si>
    <r>
      <rPr>
        <sz val="10"/>
        <rFont val="Frutiger 45 Light"/>
        <family val="2"/>
      </rPr>
      <t>Indice GRI</t>
    </r>
  </si>
  <si>
    <r>
      <rPr>
        <b/>
        <sz val="10"/>
        <rFont val="Frutiger 45 Light"/>
        <family val="2"/>
      </rPr>
      <t>Lettres Suisse</t>
    </r>
  </si>
  <si>
    <r>
      <rPr>
        <sz val="10"/>
        <rFont val="Frutiger 45 Light"/>
        <family val="2"/>
      </rPr>
      <t>Courrier A</t>
    </r>
  </si>
  <si>
    <r>
      <rPr>
        <sz val="10"/>
        <rFont val="Frutiger 45 Light"/>
        <family val="2"/>
      </rPr>
      <t>% des envois</t>
    </r>
  </si>
  <si>
    <r>
      <rPr>
        <sz val="10"/>
        <rFont val="Frutiger 45 Light"/>
        <family val="2"/>
      </rPr>
      <t>Courrier B</t>
    </r>
  </si>
  <si>
    <r>
      <rPr>
        <sz val="10"/>
        <rFont val="Frutiger 45 Light"/>
        <family val="2"/>
      </rPr>
      <t>% des envois</t>
    </r>
  </si>
  <si>
    <r>
      <rPr>
        <b/>
        <sz val="10"/>
        <rFont val="Frutiger 45 Light"/>
        <family val="2"/>
      </rPr>
      <t>Colis Suisse</t>
    </r>
  </si>
  <si>
    <r>
      <rPr>
        <sz val="10"/>
        <rFont val="Frutiger 45 Light"/>
        <family val="2"/>
      </rPr>
      <t>PostPac Priority</t>
    </r>
  </si>
  <si>
    <r>
      <rPr>
        <sz val="10"/>
        <rFont val="Frutiger 45 Light"/>
        <family val="2"/>
      </rPr>
      <t>% des envois</t>
    </r>
  </si>
  <si>
    <r>
      <rPr>
        <sz val="10"/>
        <rFont val="Frutiger 45 Light"/>
        <family val="2"/>
      </rPr>
      <t>PostPac Economy</t>
    </r>
  </si>
  <si>
    <r>
      <rPr>
        <sz val="10"/>
        <rFont val="Frutiger 45 Light"/>
        <family val="2"/>
      </rPr>
      <t>% des envois</t>
    </r>
  </si>
  <si>
    <r>
      <rPr>
        <sz val="9"/>
        <rFont val="Frutiger 45 Light"/>
        <family val="2"/>
      </rPr>
      <t>1) Distribué dans les délais au destinataire signifie, pour le courrier A, le jour ouvrable suivant le dépôt et, pour le courrier B, au plus tard trois jours ouvrables après le dépôt.</t>
    </r>
  </si>
  <si>
    <r>
      <rPr>
        <u/>
        <sz val="10"/>
        <color rgb="FF0000FF"/>
        <rFont val="Frutiger 45 Light"/>
        <family val="2"/>
      </rPr>
      <t>Retour</t>
    </r>
  </si>
  <si>
    <r>
      <rPr>
        <b/>
        <sz val="10"/>
        <rFont val="Frutiger 45 Light"/>
        <family val="2"/>
      </rPr>
      <t>Traitement des justificatifs le jour prévu (PostFinance)</t>
    </r>
  </si>
  <si>
    <r>
      <rPr>
        <sz val="10"/>
        <rFont val="Frutiger 45 Light"/>
        <family val="2"/>
      </rPr>
      <t>Notes de bas de page</t>
    </r>
  </si>
  <si>
    <r>
      <rPr>
        <sz val="10"/>
        <rFont val="Frutiger 45 Light"/>
        <family val="2"/>
      </rPr>
      <t>Indice GRI</t>
    </r>
  </si>
  <si>
    <r>
      <rPr>
        <sz val="10"/>
        <rFont val="Frutiger 45 Light"/>
        <family val="2"/>
      </rPr>
      <t>Traitement des justificatifs des offices de poste le jour prévu</t>
    </r>
  </si>
  <si>
    <r>
      <rPr>
        <sz val="10"/>
        <rFont val="Frutiger 45 Light"/>
        <family val="2"/>
      </rPr>
      <t>%</t>
    </r>
  </si>
  <si>
    <r>
      <rPr>
        <sz val="10"/>
        <rFont val="Frutiger 45 Light"/>
        <family val="2"/>
      </rPr>
      <t>Traitement des justificatifs des ordres de paiement le jour prévu</t>
    </r>
  </si>
  <si>
    <r>
      <rPr>
        <sz val="10"/>
        <rFont val="Frutiger 45 Light"/>
        <family val="2"/>
      </rPr>
      <t>%</t>
    </r>
  </si>
  <si>
    <r>
      <rPr>
        <sz val="10"/>
        <rFont val="Frutiger 45 Light"/>
        <family val="2"/>
      </rPr>
      <t>Traitement des justificatifs des offices de poste SCHAPO le jour prévu</t>
    </r>
  </si>
  <si>
    <r>
      <rPr>
        <sz val="10"/>
        <rFont val="Frutiger 45 Light"/>
        <family val="2"/>
      </rPr>
      <t>%</t>
    </r>
  </si>
  <si>
    <r>
      <rPr>
        <sz val="9"/>
        <rFont val="Frutiger 45 Light"/>
        <family val="2"/>
      </rPr>
      <t>1) Traitement le jour prévu: les ordres de paiement écrits sont traités le jour de leur réception par courrier dans l’un des Operations Centers de PostFinance. Les paiements effectués dans les offices de poste sont traités le jour ouvrable suivant le versement dans un office de poste.</t>
    </r>
  </si>
  <si>
    <r>
      <rPr>
        <u/>
        <sz val="10"/>
        <color rgb="FF0000FF"/>
        <rFont val="Frutiger 45 Light"/>
        <family val="2"/>
      </rPr>
      <t>Retour</t>
    </r>
  </si>
  <si>
    <r>
      <rPr>
        <b/>
        <sz val="10"/>
        <rFont val="Frutiger 45 Light"/>
        <family val="2"/>
      </rPr>
      <t>Temps d’attente au guichet</t>
    </r>
  </si>
  <si>
    <r>
      <rPr>
        <sz val="10"/>
        <rFont val="Frutiger 45 Light"/>
        <family val="2"/>
      </rPr>
      <t>Notes de bas de page</t>
    </r>
  </si>
  <si>
    <r>
      <rPr>
        <sz val="10"/>
        <rFont val="Frutiger 45 Light"/>
        <family val="2"/>
      </rPr>
      <t>Indice GRI</t>
    </r>
  </si>
  <si>
    <r>
      <rPr>
        <sz val="10"/>
        <rFont val="Frutiger 45 Light"/>
        <family val="2"/>
      </rPr>
      <t>Moins de 7 minutes</t>
    </r>
  </si>
  <si>
    <r>
      <rPr>
        <sz val="10"/>
        <rFont val="Frutiger 45 Light"/>
        <family val="2"/>
      </rPr>
      <t>Part des clients en %</t>
    </r>
  </si>
  <si>
    <r>
      <rPr>
        <sz val="10"/>
        <rFont val="Frutiger 45 Light"/>
        <family val="2"/>
      </rPr>
      <t>Moins de 10 minutes</t>
    </r>
  </si>
  <si>
    <r>
      <rPr>
        <sz val="10"/>
        <rFont val="Frutiger 45 Light"/>
        <family val="2"/>
      </rPr>
      <t>Part des clients en %</t>
    </r>
  </si>
  <si>
    <r>
      <rPr>
        <sz val="9"/>
        <rFont val="Frutiger 45 Light"/>
        <family val="2"/>
      </rPr>
      <t>1) Les temps d’attente sont relevés par l’unité Réseau postal et vente au moyen du système de tickets dans 257 offices de poste.</t>
    </r>
  </si>
  <si>
    <r>
      <rPr>
        <u/>
        <sz val="10"/>
        <color rgb="FF0000FF"/>
        <rFont val="Frutiger 45 Light"/>
        <family val="2"/>
      </rPr>
      <t>Retour</t>
    </r>
  </si>
  <si>
    <r>
      <rPr>
        <b/>
        <sz val="10"/>
        <rFont val="Frutiger 45 Light"/>
        <family val="2"/>
      </rPr>
      <t>Offices de poste</t>
    </r>
  </si>
  <si>
    <r>
      <rPr>
        <sz val="10"/>
        <rFont val="Frutiger 45 Light"/>
        <family val="2"/>
      </rPr>
      <t>Notes de bas de page</t>
    </r>
  </si>
  <si>
    <r>
      <rPr>
        <sz val="10"/>
        <rFont val="Frutiger 45 Light"/>
        <family val="2"/>
      </rPr>
      <t>Indice GRI</t>
    </r>
  </si>
  <si>
    <r>
      <rPr>
        <sz val="10"/>
        <rFont val="Frutiger 45 Light"/>
        <family val="2"/>
      </rPr>
      <t>Nombre d’offices de poste et d’agences</t>
    </r>
  </si>
  <si>
    <r>
      <rPr>
        <sz val="10"/>
        <rFont val="Frutiger 45 Light"/>
        <family val="2"/>
      </rPr>
      <t>Nombre</t>
    </r>
  </si>
  <si>
    <r>
      <rPr>
        <sz val="10"/>
        <rFont val="Frutiger 45 Light"/>
        <family val="2"/>
      </rPr>
      <t>EC7</t>
    </r>
  </si>
  <si>
    <r>
      <rPr>
        <sz val="10"/>
        <rFont val="Frutiger 45 Light"/>
        <family val="2"/>
      </rPr>
      <t>Offices de poste avec trafic des paiements en espèces</t>
    </r>
  </si>
  <si>
    <r>
      <rPr>
        <sz val="10"/>
        <rFont val="Frutiger 45 Light"/>
        <family val="2"/>
      </rPr>
      <t>Nombre</t>
    </r>
  </si>
  <si>
    <r>
      <rPr>
        <sz val="10"/>
        <rFont val="Frutiger 45 Light"/>
        <family val="2"/>
      </rPr>
      <t>EC7</t>
    </r>
  </si>
  <si>
    <r>
      <rPr>
        <sz val="10"/>
        <rFont val="Frutiger 45 Light"/>
        <family val="2"/>
      </rPr>
      <t>Offices de poste sans trafic des paiements en espèces</t>
    </r>
  </si>
  <si>
    <r>
      <rPr>
        <sz val="10"/>
        <rFont val="Frutiger 45 Light"/>
        <family val="2"/>
      </rPr>
      <t>Nombre</t>
    </r>
  </si>
  <si>
    <r>
      <rPr>
        <sz val="10"/>
        <rFont val="Frutiger 45 Light"/>
        <family val="2"/>
      </rPr>
      <t>EC7</t>
    </r>
  </si>
  <si>
    <r>
      <rPr>
        <sz val="10"/>
        <rFont val="Frutiger 45 Light"/>
        <family val="2"/>
      </rPr>
      <t>Agences avec trafic des paiements</t>
    </r>
  </si>
  <si>
    <r>
      <rPr>
        <sz val="10"/>
        <rFont val="Frutiger 45 Light"/>
        <family val="2"/>
      </rPr>
      <t>Nombre</t>
    </r>
  </si>
  <si>
    <r>
      <rPr>
        <sz val="10"/>
        <rFont val="Frutiger 45 Light"/>
        <family val="2"/>
      </rPr>
      <t>EC7</t>
    </r>
  </si>
  <si>
    <r>
      <rPr>
        <sz val="10"/>
        <rFont val="Frutiger 45 Light"/>
        <family val="2"/>
      </rPr>
      <t>Agences sans trafic des paiements</t>
    </r>
  </si>
  <si>
    <r>
      <rPr>
        <sz val="10"/>
        <rFont val="Frutiger 45 Light"/>
        <family val="2"/>
      </rPr>
      <t>Nombre</t>
    </r>
  </si>
  <si>
    <r>
      <rPr>
        <sz val="10"/>
        <rFont val="Frutiger 45 Light"/>
        <family val="2"/>
      </rPr>
      <t>EC7</t>
    </r>
  </si>
  <si>
    <r>
      <rPr>
        <sz val="10"/>
        <rFont val="Frutiger 45 Light"/>
        <family val="2"/>
      </rPr>
      <t>Arrêts PostMobil</t>
    </r>
  </si>
  <si>
    <r>
      <rPr>
        <sz val="10"/>
        <rFont val="Frutiger 45 Light"/>
        <family val="2"/>
      </rPr>
      <t>Nombre</t>
    </r>
  </si>
  <si>
    <r>
      <rPr>
        <sz val="10"/>
        <rFont val="Frutiger 45 Light"/>
        <family val="2"/>
      </rPr>
      <t>EC7</t>
    </r>
  </si>
  <si>
    <r>
      <rPr>
        <sz val="10"/>
        <rFont val="Frutiger 45 Light"/>
        <family val="2"/>
      </rPr>
      <t>Service à domicile</t>
    </r>
  </si>
  <si>
    <r>
      <rPr>
        <sz val="10"/>
        <rFont val="Frutiger 45 Light"/>
        <family val="2"/>
      </rPr>
      <t>Lieux</t>
    </r>
  </si>
  <si>
    <r>
      <rPr>
        <sz val="10"/>
        <rFont val="Frutiger 45 Light"/>
        <family val="2"/>
      </rPr>
      <t>EC7</t>
    </r>
  </si>
  <si>
    <r>
      <rPr>
        <sz val="9"/>
        <rFont val="Frutiger 45 Light"/>
        <family val="2"/>
      </rPr>
      <t>1) Les offices de poste et les agences sont des lieux ouverts au public et proposant des services postaux.</t>
    </r>
  </si>
  <si>
    <r>
      <rPr>
        <sz val="9"/>
        <rFont val="Frutiger 45 Light"/>
        <family val="2"/>
      </rPr>
      <t>2) Les offices de poste au sens strict sont des lieux ouverts au public et proposant des services postaux, exploités par la Poste. Selon la nouvelle définition en vigueur depuis le 1</t>
    </r>
    <r>
      <rPr>
        <vertAlign val="superscript"/>
        <sz val="9"/>
        <rFont val="Frutiger 45 Light"/>
        <family val="2"/>
      </rPr>
      <t>er</t>
    </r>
    <r>
      <rPr>
        <sz val="9"/>
        <rFont val="Frutiger 45 Light"/>
        <family val="2"/>
      </rPr>
      <t> janvier 2016, ils se répartissent en offices de poste avec ou sans trafic des paiements en espèces. Précédemment, on distinguait des offices de poste avec ou sans trafic des paiements.</t>
    </r>
  </si>
  <si>
    <r>
      <rPr>
        <sz val="9"/>
        <rFont val="Frutiger 45 Light"/>
        <family val="2"/>
      </rPr>
      <t>3) Les agences sont des lieux ouverts au public et proposant des services postaux, exploités par des partenaires de la Poste. On distingue des agences avec ou sans trafic des paiements.</t>
    </r>
  </si>
  <si>
    <r>
      <rPr>
        <sz val="9"/>
        <rFont val="Frutiger 45 Light"/>
        <family val="2"/>
      </rPr>
      <t>4) Le PostMobil est un véhicule à bord duquel la Poste propose des services postaux selon un horaire déterminé, à des arrêts situés dans des localités sans office de poste.</t>
    </r>
  </si>
  <si>
    <r>
      <rPr>
        <sz val="9"/>
        <rFont val="Frutiger 45 Light"/>
        <family val="2"/>
      </rPr>
      <t>5) Le service à domicile de la Poste est un service dans le cadre duquel le facteur effectue des opérations postales à la porte des clients, pendant sa tournée.</t>
    </r>
  </si>
  <si>
    <r>
      <rPr>
        <u/>
        <sz val="10"/>
        <color rgb="FF0000FF"/>
        <rFont val="Frutiger 45 Light"/>
        <family val="2"/>
      </rPr>
      <t>Retour</t>
    </r>
  </si>
  <si>
    <r>
      <rPr>
        <b/>
        <sz val="10"/>
        <rFont val="Frutiger 45 Light"/>
        <family val="2"/>
      </rPr>
      <t>Densité des points d’accès selon le type et le pays</t>
    </r>
  </si>
  <si>
    <r>
      <rPr>
        <sz val="10"/>
        <rFont val="Frutiger 45 Light"/>
        <family val="2"/>
      </rPr>
      <t>Notes de bas de page</t>
    </r>
  </si>
  <si>
    <r>
      <rPr>
        <sz val="10"/>
        <rFont val="Frutiger 45 Light"/>
        <family val="2"/>
      </rPr>
      <t>Indice GRI</t>
    </r>
  </si>
  <si>
    <r>
      <rPr>
        <b/>
        <sz val="10"/>
        <rFont val="Frutiger 45 Light"/>
        <family val="2"/>
      </rPr>
      <t>2010</t>
    </r>
    <r>
      <rPr>
        <sz val="10"/>
        <rFont val="Frutiger 45 Light"/>
        <family val="2"/>
      </rPr>
      <t>1)</t>
    </r>
  </si>
  <si>
    <r>
      <rPr>
        <b/>
        <sz val="10"/>
        <rFont val="Frutiger 45 Light"/>
        <family val="2"/>
      </rPr>
      <t>2011</t>
    </r>
    <r>
      <rPr>
        <sz val="10"/>
        <rFont val="Frutiger 45 Light"/>
        <family val="2"/>
      </rPr>
      <t>1)</t>
    </r>
  </si>
  <si>
    <r>
      <rPr>
        <b/>
        <sz val="10"/>
        <rFont val="Frutiger 45 Light"/>
        <family val="2"/>
      </rPr>
      <t>2012</t>
    </r>
    <r>
      <rPr>
        <sz val="10"/>
        <rFont val="Frutiger 45 Light"/>
        <family val="2"/>
      </rPr>
      <t xml:space="preserve"> 1) 3)</t>
    </r>
  </si>
  <si>
    <r>
      <rPr>
        <b/>
        <sz val="10"/>
        <rFont val="Frutiger 45 Light"/>
        <family val="2"/>
      </rPr>
      <t>2013</t>
    </r>
    <r>
      <rPr>
        <sz val="10"/>
        <rFont val="Frutiger 45 Light"/>
        <family val="2"/>
      </rPr>
      <t xml:space="preserve"> 1) 3)</t>
    </r>
  </si>
  <si>
    <r>
      <rPr>
        <b/>
        <sz val="10"/>
        <rFont val="Frutiger 45 Light"/>
        <family val="2"/>
      </rPr>
      <t>2014</t>
    </r>
    <r>
      <rPr>
        <sz val="10"/>
        <rFont val="Frutiger 45 Light"/>
        <family val="2"/>
      </rPr>
      <t xml:space="preserve"> 1) 3)</t>
    </r>
  </si>
  <si>
    <r>
      <rPr>
        <b/>
        <sz val="10"/>
        <rFont val="Frutiger 45 Light"/>
        <family val="2"/>
      </rPr>
      <t>2015</t>
    </r>
    <r>
      <rPr>
        <sz val="10"/>
        <rFont val="Frutiger 45 Light"/>
        <family val="2"/>
      </rPr>
      <t xml:space="preserve"> 1) 3)</t>
    </r>
  </si>
  <si>
    <r>
      <rPr>
        <b/>
        <sz val="10"/>
        <rFont val="Frutiger 45 Light"/>
        <family val="2"/>
      </rPr>
      <t>2016</t>
    </r>
    <r>
      <rPr>
        <sz val="10"/>
        <rFont val="Frutiger 45 Light"/>
        <family val="2"/>
      </rPr>
      <t xml:space="preserve"> 1) 3)</t>
    </r>
  </si>
  <si>
    <r>
      <rPr>
        <sz val="10"/>
        <rFont val="Frutiger 45 Light"/>
        <family val="2"/>
      </rPr>
      <t>Offices de poste</t>
    </r>
  </si>
  <si>
    <r>
      <rPr>
        <sz val="10"/>
        <rFont val="Frutiger 45 Light"/>
        <family val="2"/>
      </rPr>
      <t>dont agences</t>
    </r>
  </si>
  <si>
    <r>
      <rPr>
        <sz val="10"/>
        <rFont val="Frutiger 45 Light"/>
        <family val="2"/>
      </rPr>
      <t>Offices de poste</t>
    </r>
  </si>
  <si>
    <r>
      <rPr>
        <sz val="10"/>
        <rFont val="Frutiger 45 Light"/>
        <family val="2"/>
      </rPr>
      <t>dont agences</t>
    </r>
  </si>
  <si>
    <r>
      <rPr>
        <sz val="10"/>
        <rFont val="Frutiger 45 Light"/>
        <family val="2"/>
      </rPr>
      <t>Offices de poste</t>
    </r>
  </si>
  <si>
    <r>
      <rPr>
        <sz val="10"/>
        <rFont val="Frutiger 45 Light"/>
        <family val="2"/>
      </rPr>
      <t>dont agences</t>
    </r>
  </si>
  <si>
    <r>
      <rPr>
        <sz val="10"/>
        <rFont val="Frutiger 45 Light"/>
        <family val="2"/>
      </rPr>
      <t>Offices de poste</t>
    </r>
  </si>
  <si>
    <r>
      <rPr>
        <sz val="10"/>
        <rFont val="Frutiger 45 Light"/>
        <family val="2"/>
      </rPr>
      <t>dont agences</t>
    </r>
  </si>
  <si>
    <r>
      <rPr>
        <sz val="10"/>
        <rFont val="Frutiger 45 Light"/>
        <family val="2"/>
      </rPr>
      <t>Offices de poste</t>
    </r>
  </si>
  <si>
    <r>
      <rPr>
        <sz val="10"/>
        <rFont val="Frutiger 45 Light"/>
        <family val="2"/>
      </rPr>
      <t>dont agences</t>
    </r>
  </si>
  <si>
    <r>
      <rPr>
        <sz val="10"/>
        <rFont val="Frutiger 45 Light"/>
        <family val="2"/>
      </rPr>
      <t>Offices de poste</t>
    </r>
  </si>
  <si>
    <r>
      <rPr>
        <sz val="10"/>
        <rFont val="Frutiger 45 Light"/>
        <family val="2"/>
      </rPr>
      <t>dont agences</t>
    </r>
  </si>
  <si>
    <r>
      <rPr>
        <sz val="10"/>
        <rFont val="Frutiger 45 Light"/>
        <family val="2"/>
      </rPr>
      <t>Offices de poste</t>
    </r>
  </si>
  <si>
    <r>
      <rPr>
        <sz val="10"/>
        <rFont val="Frutiger 45 Light"/>
        <family val="2"/>
      </rPr>
      <t>dont agences</t>
    </r>
  </si>
  <si>
    <r>
      <rPr>
        <sz val="10"/>
        <rFont val="Frutiger 45 Light"/>
        <family val="2"/>
      </rPr>
      <t>Suisse</t>
    </r>
  </si>
  <si>
    <r>
      <rPr>
        <sz val="10"/>
        <rFont val="Frutiger 45 Light"/>
        <family val="2"/>
      </rPr>
      <t>Nombre</t>
    </r>
  </si>
  <si>
    <r>
      <rPr>
        <sz val="10"/>
        <rFont val="Frutiger 45 Light"/>
        <family val="2"/>
      </rPr>
      <t>EC7</t>
    </r>
  </si>
  <si>
    <r>
      <rPr>
        <sz val="10"/>
        <rFont val="Frutiger 45 Light"/>
        <family val="2"/>
      </rPr>
      <t>Norvège</t>
    </r>
  </si>
  <si>
    <r>
      <rPr>
        <sz val="10"/>
        <rFont val="Frutiger 45 Light"/>
        <family val="2"/>
      </rPr>
      <t>Nombre</t>
    </r>
  </si>
  <si>
    <r>
      <rPr>
        <sz val="10"/>
        <rFont val="Frutiger 45 Light"/>
        <family val="2"/>
      </rPr>
      <t>EC7</t>
    </r>
  </si>
  <si>
    <r>
      <rPr>
        <sz val="10"/>
        <rFont val="Frutiger 45 Light"/>
        <family val="2"/>
      </rPr>
      <t>Autriche</t>
    </r>
  </si>
  <si>
    <r>
      <rPr>
        <sz val="10"/>
        <rFont val="Frutiger 45 Light"/>
        <family val="2"/>
      </rPr>
      <t>Nombre</t>
    </r>
  </si>
  <si>
    <r>
      <rPr>
        <sz val="10"/>
        <rFont val="Frutiger 45 Light"/>
        <family val="2"/>
      </rPr>
      <t>EC7</t>
    </r>
  </si>
  <si>
    <r>
      <rPr>
        <sz val="10"/>
        <rFont val="Frutiger 45 Light"/>
        <family val="2"/>
      </rPr>
      <t>Pays-Bas</t>
    </r>
  </si>
  <si>
    <r>
      <rPr>
        <sz val="10"/>
        <rFont val="Frutiger 45 Light"/>
        <family val="2"/>
      </rPr>
      <t>Nombre</t>
    </r>
  </si>
  <si>
    <r>
      <rPr>
        <sz val="10"/>
        <rFont val="Frutiger 45 Light"/>
        <family val="2"/>
      </rPr>
      <t>EC7</t>
    </r>
  </si>
  <si>
    <r>
      <rPr>
        <sz val="10"/>
        <rFont val="Frutiger 45 Light"/>
        <family val="2"/>
      </rPr>
      <t>Royaume-Uni</t>
    </r>
  </si>
  <si>
    <r>
      <rPr>
        <sz val="10"/>
        <rFont val="Frutiger 45 Light"/>
        <family val="2"/>
      </rPr>
      <t>Nombre</t>
    </r>
  </si>
  <si>
    <r>
      <rPr>
        <sz val="10"/>
        <rFont val="Frutiger 45 Light"/>
        <family val="2"/>
      </rPr>
      <t>EC7</t>
    </r>
  </si>
  <si>
    <r>
      <rPr>
        <sz val="10"/>
        <rFont val="Frutiger 45 Light"/>
        <family val="2"/>
      </rPr>
      <t>France</t>
    </r>
  </si>
  <si>
    <r>
      <rPr>
        <sz val="10"/>
        <rFont val="Frutiger 45 Light"/>
        <family val="2"/>
      </rPr>
      <t>Nombre</t>
    </r>
  </si>
  <si>
    <r>
      <rPr>
        <sz val="10"/>
        <rFont val="Frutiger 45 Light"/>
        <family val="2"/>
      </rPr>
      <t>EC7</t>
    </r>
  </si>
  <si>
    <r>
      <rPr>
        <sz val="10"/>
        <rFont val="Frutiger 45 Light"/>
        <family val="2"/>
      </rPr>
      <t>Irlande</t>
    </r>
  </si>
  <si>
    <r>
      <rPr>
        <sz val="10"/>
        <rFont val="Frutiger 45 Light"/>
        <family val="2"/>
      </rPr>
      <t>Nombre</t>
    </r>
  </si>
  <si>
    <r>
      <rPr>
        <sz val="10"/>
        <rFont val="Frutiger 45 Light"/>
        <family val="2"/>
      </rPr>
      <t>EC7</t>
    </r>
  </si>
  <si>
    <r>
      <rPr>
        <sz val="10"/>
        <rFont val="Frutiger 45 Light"/>
        <family val="2"/>
      </rPr>
      <t>Italie</t>
    </r>
  </si>
  <si>
    <r>
      <rPr>
        <sz val="10"/>
        <rFont val="Frutiger 45 Light"/>
        <family val="2"/>
      </rPr>
      <t>Nombre</t>
    </r>
  </si>
  <si>
    <r>
      <rPr>
        <sz val="10"/>
        <rFont val="Frutiger 45 Light"/>
        <family val="2"/>
      </rPr>
      <t>EC7</t>
    </r>
  </si>
  <si>
    <r>
      <rPr>
        <sz val="10"/>
        <rFont val="Frutiger 45 Light"/>
        <family val="2"/>
      </rPr>
      <t>Allemagne</t>
    </r>
  </si>
  <si>
    <r>
      <rPr>
        <sz val="10"/>
        <rFont val="Frutiger 45 Light"/>
        <family val="2"/>
      </rPr>
      <t>Nombre</t>
    </r>
  </si>
  <si>
    <r>
      <rPr>
        <sz val="10"/>
        <rFont val="Frutiger 45 Light"/>
        <family val="2"/>
      </rPr>
      <t>EC7</t>
    </r>
  </si>
  <si>
    <r>
      <rPr>
        <sz val="10"/>
        <rFont val="Frutiger 45 Light"/>
        <family val="2"/>
      </rPr>
      <t>Danemark</t>
    </r>
  </si>
  <si>
    <r>
      <rPr>
        <sz val="10"/>
        <rFont val="Frutiger 45 Light"/>
        <family val="2"/>
      </rPr>
      <t>Nombre</t>
    </r>
  </si>
  <si>
    <r>
      <rPr>
        <sz val="10"/>
        <rFont val="Frutiger 45 Light"/>
        <family val="2"/>
      </rPr>
      <t>EC7</t>
    </r>
  </si>
  <si>
    <r>
      <rPr>
        <sz val="10"/>
        <rFont val="Frutiger 45 Light"/>
        <family val="2"/>
      </rPr>
      <t>Suisse</t>
    </r>
  </si>
  <si>
    <r>
      <rPr>
        <sz val="10"/>
        <rFont val="Frutiger 45 Light"/>
        <family val="2"/>
      </rPr>
      <t>Distance moyenne en km pour parvenir au point d’accès le plus proche</t>
    </r>
  </si>
  <si>
    <r>
      <rPr>
        <sz val="10"/>
        <rFont val="Frutiger 45 Light"/>
        <family val="2"/>
      </rPr>
      <t>EC7</t>
    </r>
  </si>
  <si>
    <r>
      <rPr>
        <sz val="10"/>
        <rFont val="Frutiger 45 Light"/>
        <family val="2"/>
      </rPr>
      <t>Norvège</t>
    </r>
  </si>
  <si>
    <r>
      <rPr>
        <sz val="10"/>
        <rFont val="Frutiger 45 Light"/>
        <family val="2"/>
      </rPr>
      <t>Distance moyenne en km pour parvenir au point d’accès le plus proche</t>
    </r>
  </si>
  <si>
    <r>
      <rPr>
        <sz val="10"/>
        <rFont val="Frutiger 45 Light"/>
        <family val="2"/>
      </rPr>
      <t>EC7</t>
    </r>
  </si>
  <si>
    <r>
      <rPr>
        <sz val="10"/>
        <rFont val="Frutiger 45 Light"/>
        <family val="2"/>
      </rPr>
      <t>Autriche</t>
    </r>
  </si>
  <si>
    <r>
      <rPr>
        <sz val="10"/>
        <rFont val="Frutiger 45 Light"/>
        <family val="2"/>
      </rPr>
      <t>Distance moyenne en km pour parvenir au point d’accès le plus proche</t>
    </r>
  </si>
  <si>
    <r>
      <rPr>
        <sz val="10"/>
        <rFont val="Frutiger 45 Light"/>
        <family val="2"/>
      </rPr>
      <t>EC7</t>
    </r>
  </si>
  <si>
    <r>
      <rPr>
        <sz val="10"/>
        <rFont val="Frutiger 45 Light"/>
        <family val="2"/>
      </rPr>
      <t>Pays-Bas</t>
    </r>
  </si>
  <si>
    <r>
      <rPr>
        <sz val="10"/>
        <rFont val="Frutiger 45 Light"/>
        <family val="2"/>
      </rPr>
      <t>Distance moyenne en km pour parvenir au point d’accès le plus proche</t>
    </r>
  </si>
  <si>
    <r>
      <rPr>
        <sz val="10"/>
        <rFont val="Frutiger 45 Light"/>
        <family val="2"/>
      </rPr>
      <t>EC7</t>
    </r>
  </si>
  <si>
    <r>
      <rPr>
        <sz val="10"/>
        <rFont val="Frutiger 45 Light"/>
        <family val="2"/>
      </rPr>
      <t>Royaume-Uni</t>
    </r>
  </si>
  <si>
    <r>
      <rPr>
        <sz val="10"/>
        <rFont val="Frutiger 45 Light"/>
        <family val="2"/>
      </rPr>
      <t>Distance moyenne en km pour parvenir au point d’accès le plus proche</t>
    </r>
  </si>
  <si>
    <r>
      <rPr>
        <sz val="10"/>
        <rFont val="Frutiger 45 Light"/>
        <family val="2"/>
      </rPr>
      <t>EC7</t>
    </r>
  </si>
  <si>
    <r>
      <rPr>
        <sz val="10"/>
        <rFont val="Frutiger 45 Light"/>
        <family val="2"/>
      </rPr>
      <t>France</t>
    </r>
  </si>
  <si>
    <r>
      <rPr>
        <sz val="10"/>
        <rFont val="Frutiger 45 Light"/>
        <family val="2"/>
      </rPr>
      <t>Distance moyenne en km pour parvenir au point d’accès le plus proche</t>
    </r>
  </si>
  <si>
    <r>
      <rPr>
        <sz val="10"/>
        <rFont val="Frutiger 45 Light"/>
        <family val="2"/>
      </rPr>
      <t>EC7</t>
    </r>
  </si>
  <si>
    <r>
      <rPr>
        <sz val="10"/>
        <rFont val="Frutiger 45 Light"/>
        <family val="2"/>
      </rPr>
      <t>Irlande</t>
    </r>
  </si>
  <si>
    <r>
      <rPr>
        <sz val="10"/>
        <rFont val="Frutiger 45 Light"/>
        <family val="2"/>
      </rPr>
      <t>Distance moyenne en km pour parvenir au point d’accès le plus proche</t>
    </r>
  </si>
  <si>
    <r>
      <rPr>
        <sz val="10"/>
        <rFont val="Frutiger 45 Light"/>
        <family val="2"/>
      </rPr>
      <t>EC7</t>
    </r>
  </si>
  <si>
    <r>
      <rPr>
        <sz val="10"/>
        <rFont val="Frutiger 45 Light"/>
        <family val="2"/>
      </rPr>
      <t>Italie</t>
    </r>
  </si>
  <si>
    <r>
      <rPr>
        <sz val="10"/>
        <rFont val="Frutiger 45 Light"/>
        <family val="2"/>
      </rPr>
      <t>Distance moyenne en km pour parvenir au point d’accès le plus proche</t>
    </r>
  </si>
  <si>
    <r>
      <rPr>
        <sz val="10"/>
        <rFont val="Frutiger 45 Light"/>
        <family val="2"/>
      </rPr>
      <t>EC7</t>
    </r>
  </si>
  <si>
    <r>
      <rPr>
        <sz val="10"/>
        <rFont val="Frutiger 45 Light"/>
        <family val="2"/>
      </rPr>
      <t>Allemagne</t>
    </r>
  </si>
  <si>
    <r>
      <rPr>
        <sz val="10"/>
        <rFont val="Frutiger 45 Light"/>
        <family val="2"/>
      </rPr>
      <t>Distance moyenne en km pour parvenir au point d’accès le plus proche</t>
    </r>
  </si>
  <si>
    <r>
      <rPr>
        <sz val="10"/>
        <rFont val="Frutiger 45 Light"/>
        <family val="2"/>
      </rPr>
      <t>EC7</t>
    </r>
  </si>
  <si>
    <r>
      <rPr>
        <sz val="10"/>
        <rFont val="Frutiger 45 Light"/>
        <family val="2"/>
      </rPr>
      <t>Danemark</t>
    </r>
  </si>
  <si>
    <r>
      <rPr>
        <sz val="10"/>
        <rFont val="Frutiger 45 Light"/>
        <family val="2"/>
      </rPr>
      <t>Distance moyenne en km pour parvenir au point d’accès le plus proche</t>
    </r>
  </si>
  <si>
    <r>
      <rPr>
        <sz val="10"/>
        <rFont val="Frutiger 45 Light"/>
        <family val="2"/>
      </rPr>
      <t>EC7</t>
    </r>
  </si>
  <si>
    <r>
      <rPr>
        <sz val="9"/>
        <rFont val="Frutiger 45 Light"/>
        <family val="2"/>
      </rPr>
      <t>1) Au moment de la clôture de rédaction, la valeur pour l’année 2012/2011 était disponible pour la Suisse uniquement. C’est pourquoi les valeurs de 2010 sont présentées pour tous les pays.</t>
    </r>
  </si>
  <si>
    <r>
      <rPr>
        <sz val="9"/>
        <rFont val="Frutiger 45 Light"/>
        <family val="2"/>
      </rPr>
      <t>2) Pour qu’une comparaison soit possible, il faut tenir compte des différences de nombre d’habitants par pays. Les données brutes sont converties selon la même méthode que celle utilisée par l’Autorité de régulation postale pour calculer le réseau optimal d’offices de poste (www.postreg.ch). Les calculs sont fondés sur les données de l’Union postale universelle (UPU), accessibles au public (www.upu.int).</t>
    </r>
  </si>
  <si>
    <r>
      <rPr>
        <sz val="9"/>
        <rFont val="Frutiger 45 Light"/>
        <family val="2"/>
      </rPr>
      <t>3) La densité des points d'accès par type et par pays n'est plus relevée depuis 2012.</t>
    </r>
  </si>
  <si>
    <r>
      <rPr>
        <u/>
        <sz val="10"/>
        <color rgb="FF0000FF"/>
        <rFont val="Frutiger 45 Light"/>
        <family val="2"/>
      </rPr>
      <t>Retour</t>
    </r>
  </si>
  <si>
    <r>
      <rPr>
        <b/>
        <sz val="10"/>
        <rFont val="Frutiger 45 Light"/>
        <family val="2"/>
      </rPr>
      <t>Parts de marché</t>
    </r>
  </si>
  <si>
    <r>
      <rPr>
        <sz val="10"/>
        <rFont val="Frutiger 45 Light"/>
        <family val="2"/>
      </rPr>
      <t>Notes de bas de page</t>
    </r>
  </si>
  <si>
    <r>
      <rPr>
        <sz val="10"/>
        <rFont val="Frutiger 45 Light"/>
        <family val="2"/>
      </rPr>
      <t>Indice GRI</t>
    </r>
  </si>
  <si>
    <r>
      <rPr>
        <b/>
        <sz val="10"/>
        <rFont val="Frutiger 45 Light"/>
        <family val="2"/>
      </rPr>
      <t>PostLogistics</t>
    </r>
  </si>
  <si>
    <r>
      <rPr>
        <sz val="10"/>
        <rFont val="Frutiger 45 Light"/>
        <family val="2"/>
      </rPr>
      <t>Colis (PostLogistics)</t>
    </r>
  </si>
  <si>
    <r>
      <rPr>
        <sz val="10"/>
        <rFont val="Frutiger 45 Light"/>
        <family val="2"/>
      </rPr>
      <t>%</t>
    </r>
  </si>
  <si>
    <r>
      <rPr>
        <b/>
        <sz val="10"/>
        <rFont val="Frutiger 45 Light"/>
        <family val="2"/>
      </rPr>
      <t>International</t>
    </r>
  </si>
  <si>
    <r>
      <rPr>
        <sz val="10"/>
        <rFont val="Frutiger 45 Light"/>
        <family val="2"/>
      </rPr>
      <t>Courrier Suisse, importation et exportation</t>
    </r>
  </si>
  <si>
    <r>
      <rPr>
        <sz val="10"/>
        <rFont val="Frutiger 45 Light"/>
        <family val="2"/>
      </rPr>
      <t>en % du chiffre d’affaires</t>
    </r>
  </si>
  <si>
    <r>
      <rPr>
        <sz val="10"/>
        <rFont val="Frutiger 45 Light"/>
        <family val="2"/>
      </rPr>
      <t>1, 2</t>
    </r>
  </si>
  <si>
    <r>
      <rPr>
        <sz val="10"/>
        <rFont val="Frutiger 45 Light"/>
        <family val="2"/>
      </rPr>
      <t>Coursier, express et colis, importation et exportation</t>
    </r>
  </si>
  <si>
    <r>
      <rPr>
        <sz val="10"/>
        <rFont val="Frutiger 45 Light"/>
        <family val="2"/>
      </rPr>
      <t>en % du chiffre d’affaires</t>
    </r>
  </si>
  <si>
    <r>
      <rPr>
        <b/>
        <sz val="10"/>
        <rFont val="Frutiger 45 Light"/>
        <family val="2"/>
      </rPr>
      <t>PostFinance</t>
    </r>
  </si>
  <si>
    <r>
      <rPr>
        <sz val="10"/>
        <rFont val="Frutiger 45 Light"/>
        <family val="2"/>
      </rPr>
      <t>Opérations passives</t>
    </r>
  </si>
  <si>
    <r>
      <rPr>
        <sz val="10"/>
        <rFont val="Frutiger 45 Light"/>
        <family val="2"/>
      </rPr>
      <t>%</t>
    </r>
  </si>
  <si>
    <r>
      <rPr>
        <sz val="10"/>
        <rFont val="Frutiger 45 Light"/>
        <family val="2"/>
      </rPr>
      <t>3, 4</t>
    </r>
  </si>
  <si>
    <r>
      <rPr>
        <b/>
        <sz val="10"/>
        <rFont val="Frutiger 45 Light"/>
        <family val="2"/>
      </rPr>
      <t>CarPostal</t>
    </r>
  </si>
  <si>
    <r>
      <rPr>
        <sz val="10"/>
        <rFont val="Frutiger 45 Light"/>
        <family val="2"/>
      </rPr>
      <t>Transports régionaux de voyageurs (en vertu de la LTV route/rail)</t>
    </r>
  </si>
  <si>
    <r>
      <rPr>
        <sz val="10"/>
        <rFont val="Frutiger 45 Light"/>
        <family val="2"/>
      </rPr>
      <t>%</t>
    </r>
  </si>
  <si>
    <r>
      <rPr>
        <sz val="10"/>
        <rFont val="Frutiger 45 Light"/>
        <family val="2"/>
      </rPr>
      <t>2, 5</t>
    </r>
  </si>
  <si>
    <r>
      <rPr>
        <sz val="9"/>
        <rFont val="Frutiger 45 Light"/>
        <family val="2"/>
      </rPr>
      <t>1) Depuis 2012, Swiss Post International ne constitue plus un segment autonome. Les valeurs la concernant ont été répercutées sur les unités d'affaires PostMail et PostLogistics à partir du 1</t>
    </r>
    <r>
      <rPr>
        <vertAlign val="superscript"/>
        <sz val="9"/>
        <rFont val="Frutiger 45 Light"/>
        <family val="2"/>
      </rPr>
      <t>er</t>
    </r>
    <r>
      <rPr>
        <sz val="9"/>
        <rFont val="Frutiger 45 Light"/>
        <family val="2"/>
      </rPr>
      <t xml:space="preserve"> janvier 2012.</t>
    </r>
  </si>
  <si>
    <r>
      <rPr>
        <sz val="9"/>
        <rFont val="Frutiger 45 Light"/>
        <family val="2"/>
      </rPr>
      <t>2</t>
    </r>
    <r>
      <rPr>
        <sz val="9"/>
        <rFont val="Frutiger 45 Light"/>
        <family val="2"/>
      </rPr>
      <t>) Valeurs de l’exercice précédent ajustées.</t>
    </r>
  </si>
  <si>
    <r>
      <rPr>
        <sz val="9"/>
        <rFont val="Frutiger 45 Light"/>
        <family val="2"/>
      </rPr>
      <t>3</t>
    </r>
    <r>
      <rPr>
        <sz val="9"/>
        <rFont val="Frutiger 45 Light"/>
        <family val="2"/>
      </rPr>
      <t>) Les opérations passives comprennent la prise en charge des fonds des clients.</t>
    </r>
  </si>
  <si>
    <r>
      <rPr>
        <sz val="9"/>
        <rFont val="Frutiger 45 Light"/>
        <family val="2"/>
      </rPr>
      <t>4) Valeur effective 2013 provisoire (novembre 2013); exercices précédents ajustés après le changement de raison sociale en PostFinance SA fin juin 2013.</t>
    </r>
  </si>
  <si>
    <r>
      <rPr>
        <sz val="9"/>
        <rFont val="Frutiger 45 Light"/>
        <family val="2"/>
      </rPr>
      <t>5) Transport régional de voyageurs selon la loi sur les chemins de fer; part de marché absolue: chiffre d’affaires de CarPostal par rapport au chiffre d’affaires du marché.</t>
    </r>
  </si>
  <si>
    <r>
      <rPr>
        <sz val="9"/>
        <rFont val="Frutiger 45 Light"/>
        <family val="2"/>
      </rPr>
      <t>6) Y compris les clients privés gérés par Réseau postal et vente.</t>
    </r>
  </si>
  <si>
    <r>
      <rPr>
        <sz val="9"/>
        <rFont val="Frutiger 45 Light"/>
        <family val="2"/>
      </rPr>
      <t>7) Depuis 2014, les volumes de TNT ne sont plus intégrés dans le calcul des parts de marché, de manière à assurer la concordance avec les volumes présentés. L’exercice 2013 est présenté en outre comme valeur de comparaison. Les valeurs de 2005 à 2012 ne peuvent pas être comparées.</t>
    </r>
  </si>
  <si>
    <r>
      <rPr>
        <sz val="9"/>
        <rFont val="Frutiger 45 Light"/>
        <family val="2"/>
      </rPr>
      <t>8) Depuis le 1</t>
    </r>
    <r>
      <rPr>
        <vertAlign val="superscript"/>
        <sz val="9"/>
        <rFont val="Frutiger 45 Light"/>
        <family val="2"/>
      </rPr>
      <t>er</t>
    </r>
    <r>
      <rPr>
        <sz val="9"/>
        <rFont val="Frutiger 45 Light"/>
        <family val="2"/>
      </rPr>
      <t> janvier 2016, la part de marché des opérations passives de PostFinance n’est plus relevée.</t>
    </r>
  </si>
  <si>
    <r>
      <rPr>
        <sz val="9"/>
        <rFont val="Frutiger 45 Light"/>
        <family val="2"/>
      </rPr>
      <t>9) Valeur provisoire</t>
    </r>
  </si>
  <si>
    <r>
      <rPr>
        <u/>
        <sz val="10"/>
        <color rgb="FF0000FF"/>
        <rFont val="Frutiger 45 Light"/>
        <family val="2"/>
      </rPr>
      <t>Retour</t>
    </r>
  </si>
  <si>
    <r>
      <rPr>
        <b/>
        <sz val="10"/>
        <rFont val="Frutiger 45 Light"/>
        <family val="2"/>
      </rPr>
      <t>Effectif</t>
    </r>
  </si>
  <si>
    <r>
      <rPr>
        <sz val="10"/>
        <rFont val="Frutiger 45 Light"/>
        <family val="2"/>
      </rPr>
      <t>Notes de bas de page</t>
    </r>
  </si>
  <si>
    <r>
      <rPr>
        <sz val="10"/>
        <rFont val="Frutiger 45 Light"/>
        <family val="2"/>
      </rPr>
      <t>Indice GRI</t>
    </r>
  </si>
  <si>
    <r>
      <rPr>
        <b/>
        <sz val="10"/>
        <rFont val="Frutiger 45 Light"/>
        <family val="2"/>
      </rPr>
      <t>Groupe</t>
    </r>
  </si>
  <si>
    <r>
      <rPr>
        <sz val="10"/>
        <rFont val="Frutiger 45 Light"/>
        <family val="2"/>
      </rPr>
      <t>Effectif du groupe</t>
    </r>
  </si>
  <si>
    <r>
      <rPr>
        <sz val="10"/>
        <rFont val="Frutiger 45 Light"/>
        <family val="2"/>
      </rPr>
      <t>Unités de personnel</t>
    </r>
  </si>
  <si>
    <r>
      <rPr>
        <sz val="10"/>
        <rFont val="Frutiger 45 Light"/>
        <family val="2"/>
      </rPr>
      <t>1, 2</t>
    </r>
  </si>
  <si>
    <r>
      <rPr>
        <sz val="10"/>
        <rFont val="Frutiger 45 Light"/>
        <family val="2"/>
      </rPr>
      <t>G4-10</t>
    </r>
  </si>
  <si>
    <r>
      <rPr>
        <sz val="10"/>
        <rFont val="Frutiger 45 Light"/>
        <family val="2"/>
      </rPr>
      <t>Etranger</t>
    </r>
  </si>
  <si>
    <r>
      <rPr>
        <sz val="10"/>
        <rFont val="Frutiger 45 Light"/>
        <family val="2"/>
      </rPr>
      <t>Unités de personnel</t>
    </r>
  </si>
  <si>
    <r>
      <rPr>
        <sz val="10"/>
        <rFont val="Frutiger 45 Light"/>
        <family val="2"/>
      </rPr>
      <t>1, 2</t>
    </r>
  </si>
  <si>
    <r>
      <rPr>
        <sz val="10"/>
        <rFont val="Frutiger 45 Light"/>
        <family val="2"/>
      </rPr>
      <t>G4-10</t>
    </r>
  </si>
  <si>
    <r>
      <rPr>
        <sz val="10"/>
        <rFont val="Frutiger 45 Light"/>
        <family val="2"/>
      </rPr>
      <t>Part</t>
    </r>
  </si>
  <si>
    <r>
      <rPr>
        <sz val="10"/>
        <rFont val="Frutiger 45 Light"/>
        <family val="2"/>
      </rPr>
      <t>%</t>
    </r>
  </si>
  <si>
    <r>
      <rPr>
        <sz val="10"/>
        <rFont val="Frutiger 45 Light"/>
        <family val="2"/>
      </rPr>
      <t>1, 2</t>
    </r>
  </si>
  <si>
    <r>
      <rPr>
        <sz val="10"/>
        <rFont val="Frutiger 45 Light"/>
        <family val="2"/>
      </rPr>
      <t>G4-10</t>
    </r>
  </si>
  <si>
    <r>
      <rPr>
        <sz val="10"/>
        <rFont val="Frutiger 45 Light"/>
        <family val="2"/>
      </rPr>
      <t>Effectif du groupe</t>
    </r>
  </si>
  <si>
    <r>
      <rPr>
        <sz val="10"/>
        <rFont val="Frutiger 45 Light"/>
        <family val="2"/>
      </rPr>
      <t>Personnes</t>
    </r>
  </si>
  <si>
    <r>
      <rPr>
        <sz val="10"/>
        <rFont val="Frutiger 45 Light"/>
        <family val="2"/>
      </rPr>
      <t>G4-10</t>
    </r>
  </si>
  <si>
    <r>
      <rPr>
        <sz val="10"/>
        <rFont val="Frutiger 45 Light"/>
        <family val="2"/>
      </rPr>
      <t>Etranger</t>
    </r>
  </si>
  <si>
    <r>
      <rPr>
        <sz val="10"/>
        <rFont val="Frutiger 45 Light"/>
        <family val="2"/>
      </rPr>
      <t>Personnes</t>
    </r>
  </si>
  <si>
    <r>
      <rPr>
        <sz val="10"/>
        <rFont val="Frutiger 45 Light"/>
        <family val="2"/>
      </rPr>
      <t>G4-10</t>
    </r>
  </si>
  <si>
    <r>
      <rPr>
        <sz val="10"/>
        <rFont val="Frutiger 45 Light"/>
        <family val="2"/>
      </rPr>
      <t>Part</t>
    </r>
  </si>
  <si>
    <r>
      <rPr>
        <sz val="10"/>
        <rFont val="Frutiger 45 Light"/>
        <family val="2"/>
      </rPr>
      <t>%</t>
    </r>
  </si>
  <si>
    <r>
      <rPr>
        <sz val="10"/>
        <rFont val="Frutiger 45 Light"/>
        <family val="2"/>
      </rPr>
      <t>G4-10</t>
    </r>
  </si>
  <si>
    <r>
      <rPr>
        <b/>
        <sz val="10"/>
        <rFont val="Frutiger 45 Light"/>
        <family val="2"/>
      </rPr>
      <t>Unités</t>
    </r>
  </si>
  <si>
    <r>
      <rPr>
        <sz val="10"/>
        <rFont val="Frutiger 45 Light"/>
        <family val="2"/>
      </rPr>
      <t>Effectif unités</t>
    </r>
  </si>
  <si>
    <r>
      <rPr>
        <sz val="10"/>
        <rFont val="Frutiger 45 Light"/>
        <family val="2"/>
      </rPr>
      <t>Unités de personnel</t>
    </r>
  </si>
  <si>
    <r>
      <rPr>
        <sz val="10"/>
        <rFont val="Frutiger 45 Light"/>
        <family val="2"/>
      </rPr>
      <t>1, 2</t>
    </r>
  </si>
  <si>
    <r>
      <rPr>
        <sz val="10"/>
        <rFont val="Frutiger 45 Light"/>
        <family val="2"/>
      </rPr>
      <t>G4-10</t>
    </r>
  </si>
  <si>
    <r>
      <rPr>
        <sz val="10"/>
        <rFont val="Frutiger 45 Light"/>
        <family val="2"/>
      </rPr>
      <t>PostMail</t>
    </r>
  </si>
  <si>
    <r>
      <rPr>
        <sz val="10"/>
        <rFont val="Frutiger 45 Light"/>
        <family val="2"/>
      </rPr>
      <t>Unités de personnel</t>
    </r>
  </si>
  <si>
    <r>
      <rPr>
        <sz val="10"/>
        <rFont val="Frutiger 45 Light"/>
        <family val="2"/>
      </rPr>
      <t>1, 2</t>
    </r>
  </si>
  <si>
    <r>
      <rPr>
        <sz val="10"/>
        <rFont val="Frutiger 45 Light"/>
        <family val="2"/>
      </rPr>
      <t>G4-10</t>
    </r>
  </si>
  <si>
    <r>
      <rPr>
        <sz val="10"/>
        <rFont val="Frutiger 45 Light"/>
        <family val="2"/>
      </rPr>
      <t>Swiss Post Solutions</t>
    </r>
  </si>
  <si>
    <r>
      <rPr>
        <sz val="10"/>
        <rFont val="Frutiger 45 Light"/>
        <family val="2"/>
      </rPr>
      <t>Unités de personnel</t>
    </r>
  </si>
  <si>
    <r>
      <rPr>
        <sz val="10"/>
        <rFont val="Frutiger 45 Light"/>
        <family val="2"/>
      </rPr>
      <t>1, 2</t>
    </r>
  </si>
  <si>
    <r>
      <rPr>
        <sz val="10"/>
        <rFont val="Frutiger 45 Light"/>
        <family val="2"/>
      </rPr>
      <t>G4-10</t>
    </r>
  </si>
  <si>
    <r>
      <rPr>
        <sz val="10"/>
        <rFont val="Frutiger 45 Light"/>
        <family val="2"/>
      </rPr>
      <t>Réseau postal et vente</t>
    </r>
  </si>
  <si>
    <r>
      <rPr>
        <sz val="10"/>
        <rFont val="Frutiger 45 Light"/>
        <family val="2"/>
      </rPr>
      <t>Unités de personnel</t>
    </r>
  </si>
  <si>
    <r>
      <rPr>
        <sz val="10"/>
        <rFont val="Frutiger 45 Light"/>
        <family val="2"/>
      </rPr>
      <t>1, 2</t>
    </r>
  </si>
  <si>
    <r>
      <rPr>
        <sz val="10"/>
        <rFont val="Frutiger 45 Light"/>
        <family val="2"/>
      </rPr>
      <t>G4-10</t>
    </r>
  </si>
  <si>
    <r>
      <rPr>
        <sz val="10"/>
        <rFont val="Frutiger 45 Light"/>
        <family val="2"/>
      </rPr>
      <t>PostLogistics</t>
    </r>
  </si>
  <si>
    <r>
      <rPr>
        <sz val="10"/>
        <rFont val="Frutiger 45 Light"/>
        <family val="2"/>
      </rPr>
      <t>Unités de personnel</t>
    </r>
  </si>
  <si>
    <r>
      <rPr>
        <sz val="10"/>
        <rFont val="Frutiger 45 Light"/>
        <family val="2"/>
      </rPr>
      <t>1, 2</t>
    </r>
  </si>
  <si>
    <r>
      <rPr>
        <sz val="10"/>
        <rFont val="Frutiger 45 Light"/>
        <family val="2"/>
      </rPr>
      <t>G4-10</t>
    </r>
  </si>
  <si>
    <r>
      <rPr>
        <sz val="10"/>
        <rFont val="Frutiger 45 Light"/>
        <family val="2"/>
      </rPr>
      <t>PostFinance</t>
    </r>
  </si>
  <si>
    <r>
      <rPr>
        <sz val="10"/>
        <rFont val="Frutiger 45 Light"/>
        <family val="2"/>
      </rPr>
      <t>Unités de personnel</t>
    </r>
  </si>
  <si>
    <r>
      <rPr>
        <sz val="10"/>
        <rFont val="Frutiger 45 Light"/>
        <family val="2"/>
      </rPr>
      <t>1, 2</t>
    </r>
  </si>
  <si>
    <r>
      <rPr>
        <sz val="10"/>
        <rFont val="Frutiger 45 Light"/>
        <family val="2"/>
      </rPr>
      <t>G4-10</t>
    </r>
  </si>
  <si>
    <r>
      <rPr>
        <sz val="10"/>
        <rFont val="Frutiger 45 Light"/>
        <family val="2"/>
      </rPr>
      <t>CarPostal</t>
    </r>
  </si>
  <si>
    <r>
      <rPr>
        <sz val="10"/>
        <rFont val="Frutiger 45 Light"/>
        <family val="2"/>
      </rPr>
      <t>Unités de personnel</t>
    </r>
  </si>
  <si>
    <r>
      <rPr>
        <sz val="10"/>
        <rFont val="Frutiger 45 Light"/>
        <family val="2"/>
      </rPr>
      <t>1, 2</t>
    </r>
  </si>
  <si>
    <r>
      <rPr>
        <sz val="10"/>
        <rFont val="Frutiger 45 Light"/>
        <family val="2"/>
      </rPr>
      <t>G4-10</t>
    </r>
  </si>
  <si>
    <r>
      <rPr>
        <sz val="10"/>
        <rFont val="Frutiger 45 Light"/>
        <family val="2"/>
      </rPr>
      <t>Autres</t>
    </r>
  </si>
  <si>
    <r>
      <rPr>
        <sz val="10"/>
        <rFont val="Frutiger 45 Light"/>
        <family val="2"/>
      </rPr>
      <t>Unités de personnel</t>
    </r>
  </si>
  <si>
    <r>
      <rPr>
        <sz val="10"/>
        <rFont val="Frutiger 45 Light"/>
        <family val="2"/>
      </rPr>
      <t>1, 2</t>
    </r>
  </si>
  <si>
    <r>
      <rPr>
        <sz val="10"/>
        <rFont val="Frutiger 45 Light"/>
        <family val="2"/>
      </rPr>
      <t>G4-10</t>
    </r>
  </si>
  <si>
    <r>
      <rPr>
        <sz val="10"/>
        <rFont val="Frutiger 45 Light"/>
        <family val="2"/>
      </rPr>
      <t>Effectif unités</t>
    </r>
  </si>
  <si>
    <r>
      <rPr>
        <sz val="10"/>
        <rFont val="Frutiger 45 Light"/>
        <family val="2"/>
      </rPr>
      <t>Personnes</t>
    </r>
  </si>
  <si>
    <r>
      <rPr>
        <sz val="10"/>
        <rFont val="Frutiger 45 Light"/>
        <family val="2"/>
      </rPr>
      <t>G4-10</t>
    </r>
  </si>
  <si>
    <r>
      <rPr>
        <sz val="10"/>
        <rFont val="Frutiger 45 Light"/>
        <family val="2"/>
      </rPr>
      <t>PostMail</t>
    </r>
  </si>
  <si>
    <r>
      <rPr>
        <sz val="10"/>
        <rFont val="Frutiger 45 Light"/>
        <family val="2"/>
      </rPr>
      <t>Personnes</t>
    </r>
  </si>
  <si>
    <r>
      <rPr>
        <sz val="10"/>
        <rFont val="Frutiger 45 Light"/>
        <family val="2"/>
      </rPr>
      <t>G4-10</t>
    </r>
  </si>
  <si>
    <r>
      <rPr>
        <sz val="10"/>
        <rFont val="Frutiger 45 Light"/>
        <family val="2"/>
      </rPr>
      <t>Swiss Post Solutions</t>
    </r>
  </si>
  <si>
    <r>
      <rPr>
        <sz val="10"/>
        <rFont val="Frutiger 45 Light"/>
        <family val="2"/>
      </rPr>
      <t>Personnes</t>
    </r>
  </si>
  <si>
    <r>
      <rPr>
        <sz val="10"/>
        <rFont val="Frutiger 45 Light"/>
        <family val="2"/>
      </rPr>
      <t>G4-10</t>
    </r>
  </si>
  <si>
    <r>
      <rPr>
        <sz val="10"/>
        <rFont val="Frutiger 45 Light"/>
        <family val="2"/>
      </rPr>
      <t>Réseau postal et vente</t>
    </r>
  </si>
  <si>
    <r>
      <rPr>
        <sz val="10"/>
        <rFont val="Frutiger 45 Light"/>
        <family val="2"/>
      </rPr>
      <t>Personnes</t>
    </r>
  </si>
  <si>
    <r>
      <rPr>
        <sz val="10"/>
        <rFont val="Frutiger 45 Light"/>
        <family val="2"/>
      </rPr>
      <t>G4-10</t>
    </r>
  </si>
  <si>
    <r>
      <rPr>
        <sz val="10"/>
        <rFont val="Frutiger 45 Light"/>
        <family val="2"/>
      </rPr>
      <t>PostLogistics</t>
    </r>
  </si>
  <si>
    <r>
      <rPr>
        <sz val="10"/>
        <rFont val="Frutiger 45 Light"/>
        <family val="2"/>
      </rPr>
      <t>Personnes</t>
    </r>
  </si>
  <si>
    <r>
      <rPr>
        <sz val="10"/>
        <rFont val="Frutiger 45 Light"/>
        <family val="2"/>
      </rPr>
      <t>G4-10</t>
    </r>
  </si>
  <si>
    <r>
      <rPr>
        <sz val="10"/>
        <rFont val="Frutiger 45 Light"/>
        <family val="2"/>
      </rPr>
      <t>PostFinance</t>
    </r>
  </si>
  <si>
    <r>
      <rPr>
        <sz val="10"/>
        <rFont val="Frutiger 45 Light"/>
        <family val="2"/>
      </rPr>
      <t>Personnes</t>
    </r>
  </si>
  <si>
    <r>
      <rPr>
        <sz val="10"/>
        <rFont val="Frutiger 45 Light"/>
        <family val="2"/>
      </rPr>
      <t>G4-10</t>
    </r>
  </si>
  <si>
    <r>
      <rPr>
        <sz val="10"/>
        <rFont val="Frutiger 45 Light"/>
        <family val="2"/>
      </rPr>
      <t>CarPostal</t>
    </r>
  </si>
  <si>
    <r>
      <rPr>
        <sz val="10"/>
        <rFont val="Frutiger 45 Light"/>
        <family val="2"/>
      </rPr>
      <t>Personnes</t>
    </r>
  </si>
  <si>
    <r>
      <rPr>
        <sz val="10"/>
        <rFont val="Frutiger 45 Light"/>
        <family val="2"/>
      </rPr>
      <t>G4-10</t>
    </r>
  </si>
  <si>
    <r>
      <rPr>
        <sz val="10"/>
        <rFont val="Frutiger 45 Light"/>
        <family val="2"/>
      </rPr>
      <t>Autres</t>
    </r>
  </si>
  <si>
    <r>
      <rPr>
        <sz val="10"/>
        <rFont val="Frutiger 45 Light"/>
        <family val="2"/>
      </rPr>
      <t>Personnes</t>
    </r>
  </si>
  <si>
    <r>
      <rPr>
        <sz val="10"/>
        <rFont val="Frutiger 45 Light"/>
        <family val="2"/>
      </rPr>
      <t>G4-10</t>
    </r>
  </si>
  <si>
    <r>
      <rPr>
        <b/>
        <sz val="10"/>
        <rFont val="Frutiger 45 Light"/>
        <family val="2"/>
      </rPr>
      <t>Groupe Suisse selon les fonctions</t>
    </r>
  </si>
  <si>
    <r>
      <rPr>
        <sz val="10"/>
        <color rgb="FF000000"/>
        <rFont val="Frutiger 45 Light"/>
        <family val="2"/>
      </rPr>
      <t>Logistique + Production</t>
    </r>
  </si>
  <si>
    <r>
      <rPr>
        <sz val="10"/>
        <rFont val="Frutiger 45 Light"/>
        <family val="2"/>
      </rPr>
      <t>Personnes</t>
    </r>
  </si>
  <si>
    <r>
      <rPr>
        <sz val="10"/>
        <rFont val="Frutiger 45 Light"/>
        <family val="2"/>
      </rPr>
      <t>1, 3</t>
    </r>
  </si>
  <si>
    <r>
      <rPr>
        <sz val="10"/>
        <rFont val="Frutiger 45 Light"/>
        <family val="2"/>
      </rPr>
      <t>G4-10</t>
    </r>
  </si>
  <si>
    <r>
      <rPr>
        <sz val="10"/>
        <color rgb="FF000000"/>
        <rFont val="Frutiger 45 Light"/>
        <family val="2"/>
      </rPr>
      <t>Distribution</t>
    </r>
  </si>
  <si>
    <r>
      <rPr>
        <sz val="10"/>
        <rFont val="Frutiger 45 Light"/>
        <family val="2"/>
      </rPr>
      <t>Personnes</t>
    </r>
  </si>
  <si>
    <r>
      <rPr>
        <sz val="10"/>
        <rFont val="Frutiger 45 Light"/>
        <family val="2"/>
      </rPr>
      <t>1, 3</t>
    </r>
  </si>
  <si>
    <r>
      <rPr>
        <sz val="10"/>
        <rFont val="Frutiger 45 Light"/>
        <family val="2"/>
      </rPr>
      <t>G4-10</t>
    </r>
  </si>
  <si>
    <r>
      <rPr>
        <sz val="10"/>
        <color rgb="FF000000"/>
        <rFont val="Frutiger 45 Light"/>
        <family val="2"/>
      </rPr>
      <t>Tri</t>
    </r>
  </si>
  <si>
    <r>
      <rPr>
        <sz val="10"/>
        <rFont val="Frutiger 45 Light"/>
        <family val="2"/>
      </rPr>
      <t>Personnes</t>
    </r>
  </si>
  <si>
    <r>
      <rPr>
        <sz val="10"/>
        <rFont val="Frutiger 45 Light"/>
        <family val="2"/>
      </rPr>
      <t>1, 3</t>
    </r>
  </si>
  <si>
    <r>
      <rPr>
        <sz val="10"/>
        <rFont val="Frutiger 45 Light"/>
        <family val="2"/>
      </rPr>
      <t>G4-10</t>
    </r>
  </si>
  <si>
    <r>
      <rPr>
        <sz val="10"/>
        <color rgb="FF000000"/>
        <rFont val="Frutiger 45 Light"/>
        <family val="2"/>
      </rPr>
      <t>Fourniture de services financiers</t>
    </r>
  </si>
  <si>
    <r>
      <rPr>
        <sz val="10"/>
        <rFont val="Frutiger 45 Light"/>
        <family val="2"/>
      </rPr>
      <t>Personnes</t>
    </r>
  </si>
  <si>
    <r>
      <rPr>
        <sz val="10"/>
        <rFont val="Frutiger 45 Light"/>
        <family val="2"/>
      </rPr>
      <t>1, 3</t>
    </r>
  </si>
  <si>
    <r>
      <rPr>
        <sz val="10"/>
        <rFont val="Frutiger 45 Light"/>
        <family val="2"/>
      </rPr>
      <t>G4-10</t>
    </r>
  </si>
  <si>
    <r>
      <rPr>
        <sz val="10"/>
        <color rgb="FF000000"/>
        <rFont val="Frutiger 45 Light"/>
        <family val="2"/>
      </rPr>
      <t>Transport de voyageurs</t>
    </r>
  </si>
  <si>
    <r>
      <rPr>
        <sz val="10"/>
        <rFont val="Frutiger 45 Light"/>
        <family val="2"/>
      </rPr>
      <t>Personnes</t>
    </r>
  </si>
  <si>
    <r>
      <rPr>
        <sz val="10"/>
        <rFont val="Frutiger 45 Light"/>
        <family val="2"/>
      </rPr>
      <t>1, 3</t>
    </r>
  </si>
  <si>
    <r>
      <rPr>
        <sz val="10"/>
        <rFont val="Frutiger 45 Light"/>
        <family val="2"/>
      </rPr>
      <t>G4-10</t>
    </r>
  </si>
  <si>
    <r>
      <rPr>
        <sz val="10"/>
        <color rgb="FF000000"/>
        <rFont val="Frutiger 45 Light"/>
        <family val="2"/>
      </rPr>
      <t>Transport de marchandises</t>
    </r>
  </si>
  <si>
    <r>
      <rPr>
        <sz val="10"/>
        <rFont val="Frutiger 45 Light"/>
        <family val="2"/>
      </rPr>
      <t>Personnes</t>
    </r>
  </si>
  <si>
    <r>
      <rPr>
        <sz val="10"/>
        <rFont val="Frutiger 45 Light"/>
        <family val="2"/>
      </rPr>
      <t>1, 3</t>
    </r>
  </si>
  <si>
    <r>
      <rPr>
        <sz val="10"/>
        <rFont val="Frutiger 45 Light"/>
        <family val="2"/>
      </rPr>
      <t>G4-10</t>
    </r>
  </si>
  <si>
    <r>
      <rPr>
        <sz val="10"/>
        <color rgb="FF000000"/>
        <rFont val="Frutiger 45 Light"/>
        <family val="2"/>
      </rPr>
      <t>Autres</t>
    </r>
  </si>
  <si>
    <r>
      <rPr>
        <sz val="10"/>
        <rFont val="Frutiger 45 Light"/>
        <family val="2"/>
      </rPr>
      <t>Personnes</t>
    </r>
  </si>
  <si>
    <r>
      <rPr>
        <sz val="10"/>
        <rFont val="Frutiger 45 Light"/>
        <family val="2"/>
      </rPr>
      <t>1, 3</t>
    </r>
  </si>
  <si>
    <r>
      <rPr>
        <sz val="10"/>
        <rFont val="Frutiger 45 Light"/>
        <family val="2"/>
      </rPr>
      <t>G4-10</t>
    </r>
  </si>
  <si>
    <r>
      <rPr>
        <sz val="10"/>
        <color rgb="FF000000"/>
        <rFont val="Frutiger 45 Light"/>
        <family val="2"/>
      </rPr>
      <t>Vente</t>
    </r>
  </si>
  <si>
    <r>
      <rPr>
        <sz val="10"/>
        <rFont val="Frutiger 45 Light"/>
        <family val="2"/>
      </rPr>
      <t>Personnes</t>
    </r>
  </si>
  <si>
    <r>
      <rPr>
        <sz val="10"/>
        <rFont val="Frutiger 45 Light"/>
        <family val="2"/>
      </rPr>
      <t>1, 3</t>
    </r>
  </si>
  <si>
    <r>
      <rPr>
        <sz val="10"/>
        <rFont val="Frutiger 45 Light"/>
        <family val="2"/>
      </rPr>
      <t>G4-10</t>
    </r>
  </si>
  <si>
    <r>
      <rPr>
        <sz val="10"/>
        <color rgb="FF000000"/>
        <rFont val="Frutiger 45 Light"/>
        <family val="2"/>
      </rPr>
      <t>Vente opérationnelle</t>
    </r>
  </si>
  <si>
    <r>
      <rPr>
        <sz val="10"/>
        <rFont val="Frutiger 45 Light"/>
        <family val="2"/>
      </rPr>
      <t>Personnes</t>
    </r>
  </si>
  <si>
    <r>
      <rPr>
        <sz val="10"/>
        <rFont val="Frutiger 45 Light"/>
        <family val="2"/>
      </rPr>
      <t>1, 3</t>
    </r>
  </si>
  <si>
    <r>
      <rPr>
        <sz val="10"/>
        <rFont val="Frutiger 45 Light"/>
        <family val="2"/>
      </rPr>
      <t>G4-10</t>
    </r>
  </si>
  <si>
    <r>
      <rPr>
        <sz val="10"/>
        <color rgb="FF000000"/>
        <rFont val="Frutiger 45 Light"/>
        <family val="2"/>
      </rPr>
      <t>Autres</t>
    </r>
  </si>
  <si>
    <r>
      <rPr>
        <sz val="10"/>
        <rFont val="Frutiger 45 Light"/>
        <family val="2"/>
      </rPr>
      <t>Personnes</t>
    </r>
  </si>
  <si>
    <r>
      <rPr>
        <sz val="10"/>
        <rFont val="Frutiger 45 Light"/>
        <family val="2"/>
      </rPr>
      <t>1, 3</t>
    </r>
  </si>
  <si>
    <r>
      <rPr>
        <sz val="10"/>
        <rFont val="Frutiger 45 Light"/>
        <family val="2"/>
      </rPr>
      <t>G4-10</t>
    </r>
  </si>
  <si>
    <r>
      <rPr>
        <sz val="10"/>
        <color rgb="FF000000"/>
        <rFont val="Frutiger 45 Light"/>
        <family val="2"/>
      </rPr>
      <t>Marketing</t>
    </r>
  </si>
  <si>
    <r>
      <rPr>
        <sz val="10"/>
        <rFont val="Frutiger 45 Light"/>
        <family val="2"/>
      </rPr>
      <t>Personnes</t>
    </r>
  </si>
  <si>
    <r>
      <rPr>
        <sz val="10"/>
        <rFont val="Frutiger 45 Light"/>
        <family val="2"/>
      </rPr>
      <t>1, 3</t>
    </r>
  </si>
  <si>
    <r>
      <rPr>
        <sz val="10"/>
        <rFont val="Frutiger 45 Light"/>
        <family val="2"/>
      </rPr>
      <t>G4-10</t>
    </r>
  </si>
  <si>
    <r>
      <rPr>
        <sz val="10"/>
        <color rgb="FF000000"/>
        <rFont val="Frutiger 45 Light"/>
        <family val="2"/>
      </rPr>
      <t>Informatique</t>
    </r>
  </si>
  <si>
    <r>
      <rPr>
        <sz val="10"/>
        <rFont val="Frutiger 45 Light"/>
        <family val="2"/>
      </rPr>
      <t>Personnes</t>
    </r>
  </si>
  <si>
    <r>
      <rPr>
        <sz val="10"/>
        <rFont val="Frutiger 45 Light"/>
        <family val="2"/>
      </rPr>
      <t>1, 3</t>
    </r>
  </si>
  <si>
    <r>
      <rPr>
        <sz val="10"/>
        <rFont val="Frutiger 45 Light"/>
        <family val="2"/>
      </rPr>
      <t>G4-10</t>
    </r>
  </si>
  <si>
    <r>
      <rPr>
        <sz val="10"/>
        <color rgb="FF000000"/>
        <rFont val="Frutiger 45 Light"/>
        <family val="2"/>
      </rPr>
      <t>Infrastructure et sécurité</t>
    </r>
  </si>
  <si>
    <r>
      <rPr>
        <sz val="10"/>
        <rFont val="Frutiger 45 Light"/>
        <family val="2"/>
      </rPr>
      <t>Personnes</t>
    </r>
  </si>
  <si>
    <r>
      <rPr>
        <sz val="10"/>
        <rFont val="Frutiger 45 Light"/>
        <family val="2"/>
      </rPr>
      <t>1, 3</t>
    </r>
  </si>
  <si>
    <r>
      <rPr>
        <sz val="10"/>
        <rFont val="Frutiger 45 Light"/>
        <family val="2"/>
      </rPr>
      <t>G4-10</t>
    </r>
  </si>
  <si>
    <r>
      <rPr>
        <sz val="10"/>
        <color rgb="FF000000"/>
        <rFont val="Frutiger 45 Light"/>
        <family val="2"/>
      </rPr>
      <t>Exploitation et entretien, service domestique</t>
    </r>
  </si>
  <si>
    <r>
      <rPr>
        <sz val="10"/>
        <rFont val="Frutiger 45 Light"/>
        <family val="2"/>
      </rPr>
      <t>Personnes</t>
    </r>
  </si>
  <si>
    <r>
      <rPr>
        <sz val="10"/>
        <rFont val="Frutiger 45 Light"/>
        <family val="2"/>
      </rPr>
      <t>1, 3</t>
    </r>
  </si>
  <si>
    <r>
      <rPr>
        <sz val="10"/>
        <rFont val="Frutiger 45 Light"/>
        <family val="2"/>
      </rPr>
      <t>G4-10</t>
    </r>
  </si>
  <si>
    <r>
      <rPr>
        <sz val="10"/>
        <color rgb="FF000000"/>
        <rFont val="Frutiger 45 Light"/>
        <family val="2"/>
      </rPr>
      <t>Autres</t>
    </r>
  </si>
  <si>
    <r>
      <rPr>
        <sz val="10"/>
        <rFont val="Frutiger 45 Light"/>
        <family val="2"/>
      </rPr>
      <t>Personnes</t>
    </r>
  </si>
  <si>
    <r>
      <rPr>
        <sz val="10"/>
        <rFont val="Frutiger 45 Light"/>
        <family val="2"/>
      </rPr>
      <t>1, 3</t>
    </r>
  </si>
  <si>
    <r>
      <rPr>
        <sz val="10"/>
        <rFont val="Frutiger 45 Light"/>
        <family val="2"/>
      </rPr>
      <t>G4-10</t>
    </r>
  </si>
  <si>
    <r>
      <rPr>
        <sz val="10"/>
        <color rgb="FF000000"/>
        <rFont val="Frutiger 45 Light"/>
        <family val="2"/>
      </rPr>
      <t>Fonctions de gestion et fonctions Groupe</t>
    </r>
  </si>
  <si>
    <r>
      <rPr>
        <sz val="10"/>
        <rFont val="Frutiger 45 Light"/>
        <family val="2"/>
      </rPr>
      <t>Personnes</t>
    </r>
  </si>
  <si>
    <r>
      <rPr>
        <sz val="10"/>
        <rFont val="Frutiger 45 Light"/>
        <family val="2"/>
      </rPr>
      <t>1, 3</t>
    </r>
  </si>
  <si>
    <r>
      <rPr>
        <sz val="10"/>
        <rFont val="Frutiger 45 Light"/>
        <family val="2"/>
      </rPr>
      <t>G4-10</t>
    </r>
  </si>
  <si>
    <r>
      <rPr>
        <sz val="10"/>
        <color rgb="FF000000"/>
        <rFont val="Frutiger 45 Light"/>
        <family val="2"/>
      </rPr>
      <t>Autres fonctions</t>
    </r>
  </si>
  <si>
    <r>
      <rPr>
        <sz val="10"/>
        <rFont val="Frutiger 45 Light"/>
        <family val="2"/>
      </rPr>
      <t>Personnes</t>
    </r>
  </si>
  <si>
    <r>
      <rPr>
        <sz val="10"/>
        <rFont val="Frutiger 45 Light"/>
        <family val="2"/>
      </rPr>
      <t>1, 3</t>
    </r>
  </si>
  <si>
    <r>
      <rPr>
        <sz val="10"/>
        <rFont val="Frutiger 45 Light"/>
        <family val="2"/>
      </rPr>
      <t>G4-10</t>
    </r>
  </si>
  <si>
    <r>
      <rPr>
        <sz val="9"/>
        <rFont val="Frutiger 45 Light"/>
        <family val="2"/>
      </rPr>
      <t>1</t>
    </r>
    <r>
      <rPr>
        <sz val="9"/>
        <rFont val="Frutiger 45 Light"/>
        <family val="2"/>
      </rPr>
      <t>) Sans les apprentis</t>
    </r>
  </si>
  <si>
    <r>
      <rPr>
        <sz val="9"/>
        <rFont val="Frutiger 45 Light"/>
        <family val="2"/>
      </rPr>
      <t>2</t>
    </r>
    <r>
      <rPr>
        <sz val="9"/>
        <rFont val="Frutiger 45 Light"/>
        <family val="2"/>
      </rPr>
      <t>) Une unité de personnel correspond à un poste à plein temps.</t>
    </r>
  </si>
  <si>
    <r>
      <rPr>
        <sz val="9"/>
        <rFont val="Frutiger 45 Light"/>
        <family val="2"/>
      </rPr>
      <t>3) Groupe Suisse: données provenant du système du personnel; actuellement sans les données de 1528 unités de personnel ou 6052 personnes des sociétés du groupe Botec Boncourt S.A., health care research institute AG (hcri), Tele-Trans AG, Epsilon SA, Direct Mail Company AG, Direct Mail Logistik AG, IN-Media AG, PubliBike SA et TWINT SA.</t>
    </r>
  </si>
  <si>
    <r>
      <rPr>
        <sz val="9"/>
        <rFont val="Frutiger 45 Light"/>
        <family val="2"/>
      </rPr>
      <t>4) Données exploitables à partir de 2010.</t>
    </r>
  </si>
  <si>
    <r>
      <rPr>
        <u/>
        <sz val="10"/>
        <color rgb="FF0000FF"/>
        <rFont val="Frutiger 45 Light"/>
        <family val="2"/>
      </rPr>
      <t>Retour</t>
    </r>
  </si>
  <si>
    <r>
      <rPr>
        <b/>
        <sz val="10"/>
        <rFont val="Frutiger 45 Light"/>
        <family val="2"/>
      </rPr>
      <t>Fluctuation du personnel et départs</t>
    </r>
  </si>
  <si>
    <r>
      <rPr>
        <sz val="10"/>
        <rFont val="Frutiger 45 Light"/>
        <family val="2"/>
      </rPr>
      <t>Notes de bas de page</t>
    </r>
  </si>
  <si>
    <r>
      <rPr>
        <sz val="10"/>
        <rFont val="Frutiger 45 Light"/>
        <family val="2"/>
      </rPr>
      <t>Indice GRI</t>
    </r>
  </si>
  <si>
    <r>
      <rPr>
        <sz val="10"/>
        <rFont val="Frutiger 45 Light"/>
        <family val="2"/>
      </rPr>
      <t>Départs de collaborateurs</t>
    </r>
  </si>
  <si>
    <r>
      <rPr>
        <sz val="10"/>
        <rFont val="Frutiger 45 Light"/>
        <family val="2"/>
      </rPr>
      <t>Nombre de personnes à salaire mensuel</t>
    </r>
  </si>
  <si>
    <r>
      <rPr>
        <sz val="10"/>
        <rFont val="Frutiger 45 Light"/>
        <family val="2"/>
      </rPr>
      <t>1, 3</t>
    </r>
  </si>
  <si>
    <r>
      <rPr>
        <sz val="10"/>
        <rFont val="Frutiger 45 Light"/>
        <family val="2"/>
      </rPr>
      <t>LA1</t>
    </r>
  </si>
  <si>
    <r>
      <rPr>
        <sz val="10"/>
        <rFont val="Frutiger 45 Light"/>
        <family val="2"/>
      </rPr>
      <t>Départs volontaires</t>
    </r>
  </si>
  <si>
    <r>
      <rPr>
        <sz val="10"/>
        <rFont val="Frutiger 45 Light"/>
        <family val="2"/>
      </rPr>
      <t>Nombre de personnes à salaire mensuel</t>
    </r>
  </si>
  <si>
    <r>
      <rPr>
        <sz val="10"/>
        <rFont val="Frutiger 45 Light"/>
        <family val="2"/>
      </rPr>
      <t>1, 3</t>
    </r>
  </si>
  <si>
    <r>
      <rPr>
        <sz val="10"/>
        <rFont val="Frutiger 45 Light"/>
        <family val="2"/>
      </rPr>
      <t>LA1</t>
    </r>
  </si>
  <si>
    <r>
      <rPr>
        <sz val="10"/>
        <rFont val="Frutiger 45 Light"/>
        <family val="2"/>
      </rPr>
      <t>Retraites</t>
    </r>
  </si>
  <si>
    <r>
      <rPr>
        <sz val="10"/>
        <rFont val="Frutiger 45 Light"/>
        <family val="2"/>
      </rPr>
      <t>Nombre de personnes à salaire mensuel</t>
    </r>
  </si>
  <si>
    <r>
      <rPr>
        <sz val="10"/>
        <rFont val="Frutiger 45 Light"/>
        <family val="2"/>
      </rPr>
      <t>1, 3</t>
    </r>
  </si>
  <si>
    <r>
      <rPr>
        <sz val="10"/>
        <rFont val="Frutiger 45 Light"/>
        <family val="2"/>
      </rPr>
      <t>LA1</t>
    </r>
  </si>
  <si>
    <r>
      <rPr>
        <sz val="10"/>
        <rFont val="Frutiger 45 Light"/>
        <family val="2"/>
      </rPr>
      <t>Contrats arrivant à échéance</t>
    </r>
  </si>
  <si>
    <r>
      <rPr>
        <sz val="10"/>
        <rFont val="Frutiger 45 Light"/>
        <family val="2"/>
      </rPr>
      <t>Nombre de personnes à salaire mensuel</t>
    </r>
  </si>
  <si>
    <r>
      <rPr>
        <sz val="10"/>
        <rFont val="Frutiger 45 Light"/>
        <family val="2"/>
      </rPr>
      <t>1, 3</t>
    </r>
  </si>
  <si>
    <r>
      <rPr>
        <sz val="10"/>
        <rFont val="Frutiger 45 Light"/>
        <family val="2"/>
      </rPr>
      <t>LA1</t>
    </r>
  </si>
  <si>
    <r>
      <rPr>
        <sz val="10"/>
        <rFont val="Frutiger 45 Light"/>
        <family val="2"/>
      </rPr>
      <t>Départs négociés</t>
    </r>
  </si>
  <si>
    <r>
      <rPr>
        <sz val="10"/>
        <rFont val="Frutiger 45 Light"/>
        <family val="2"/>
      </rPr>
      <t>Nombre de personnes à salaire mensuel</t>
    </r>
  </si>
  <si>
    <r>
      <rPr>
        <sz val="10"/>
        <rFont val="Frutiger 45 Light"/>
        <family val="2"/>
      </rPr>
      <t>1, 3</t>
    </r>
  </si>
  <si>
    <r>
      <rPr>
        <sz val="10"/>
        <rFont val="Frutiger 45 Light"/>
        <family val="2"/>
      </rPr>
      <t>LA1</t>
    </r>
  </si>
  <si>
    <r>
      <rPr>
        <sz val="10"/>
        <rFont val="Frutiger 45 Light"/>
        <family val="2"/>
      </rPr>
      <t>Licenciements par l’employeur</t>
    </r>
  </si>
  <si>
    <r>
      <rPr>
        <sz val="10"/>
        <rFont val="Frutiger 45 Light"/>
        <family val="2"/>
      </rPr>
      <t>Nombre de personnes à salaire mensuel</t>
    </r>
  </si>
  <si>
    <r>
      <rPr>
        <sz val="10"/>
        <rFont val="Frutiger 45 Light"/>
        <family val="2"/>
      </rPr>
      <t>1, 3</t>
    </r>
  </si>
  <si>
    <r>
      <rPr>
        <sz val="10"/>
        <rFont val="Frutiger 45 Light"/>
        <family val="2"/>
      </rPr>
      <t>LA1</t>
    </r>
  </si>
  <si>
    <r>
      <rPr>
        <sz val="10"/>
        <rFont val="Frutiger 45 Light"/>
        <family val="2"/>
      </rPr>
      <t>pour raisons économiques</t>
    </r>
  </si>
  <si>
    <r>
      <rPr>
        <sz val="10"/>
        <rFont val="Frutiger 45 Light"/>
        <family val="2"/>
      </rPr>
      <t>Nombre de personnes à salaire mensuel</t>
    </r>
  </si>
  <si>
    <r>
      <rPr>
        <sz val="10"/>
        <rFont val="Frutiger 45 Light"/>
        <family val="2"/>
      </rPr>
      <t>1, 3</t>
    </r>
  </si>
  <si>
    <r>
      <rPr>
        <sz val="10"/>
        <rFont val="Frutiger 45 Light"/>
        <family val="2"/>
      </rPr>
      <t>LA1</t>
    </r>
  </si>
  <si>
    <r>
      <rPr>
        <sz val="10"/>
        <rFont val="Frutiger 45 Light"/>
        <family val="2"/>
      </rPr>
      <t>pour raisons personnelles</t>
    </r>
  </si>
  <si>
    <r>
      <rPr>
        <sz val="10"/>
        <rFont val="Frutiger 45 Light"/>
        <family val="2"/>
      </rPr>
      <t>Nombre de personnes à salaire mensuel</t>
    </r>
  </si>
  <si>
    <r>
      <rPr>
        <sz val="10"/>
        <rFont val="Frutiger 45 Light"/>
        <family val="2"/>
      </rPr>
      <t>1, 3</t>
    </r>
  </si>
  <si>
    <r>
      <rPr>
        <sz val="10"/>
        <rFont val="Frutiger 45 Light"/>
        <family val="2"/>
      </rPr>
      <t>LA1</t>
    </r>
  </si>
  <si>
    <r>
      <rPr>
        <sz val="10"/>
        <rFont val="Frutiger 45 Light"/>
        <family val="2"/>
      </rPr>
      <t>Décès</t>
    </r>
  </si>
  <si>
    <r>
      <rPr>
        <sz val="10"/>
        <rFont val="Frutiger 45 Light"/>
        <family val="2"/>
      </rPr>
      <t>Nombre de personnes à salaire mensuel</t>
    </r>
  </si>
  <si>
    <r>
      <rPr>
        <sz val="10"/>
        <rFont val="Frutiger 45 Light"/>
        <family val="2"/>
      </rPr>
      <t>1, 3</t>
    </r>
  </si>
  <si>
    <r>
      <rPr>
        <sz val="10"/>
        <rFont val="Frutiger 45 Light"/>
        <family val="2"/>
      </rPr>
      <t>LA1</t>
    </r>
  </si>
  <si>
    <r>
      <rPr>
        <sz val="10"/>
        <rFont val="Frutiger 45 Light"/>
        <family val="2"/>
      </rPr>
      <t>Taux de départ global</t>
    </r>
  </si>
  <si>
    <r>
      <rPr>
        <sz val="10"/>
        <rFont val="Frutiger 45 Light"/>
        <family val="2"/>
      </rPr>
      <t>% de l’effectif moyen avec salaire mensuel</t>
    </r>
  </si>
  <si>
    <r>
      <rPr>
        <sz val="10"/>
        <rFont val="Frutiger 45 Light"/>
        <family val="2"/>
      </rPr>
      <t>1, 2, 3</t>
    </r>
  </si>
  <si>
    <r>
      <rPr>
        <sz val="10"/>
        <rFont val="Frutiger 45 Light"/>
        <family val="2"/>
      </rPr>
      <t>LA1</t>
    </r>
  </si>
  <si>
    <r>
      <rPr>
        <sz val="10"/>
        <rFont val="Frutiger 45 Light"/>
        <family val="2"/>
      </rPr>
      <t>Taux de fluctuation (départs volontaires)</t>
    </r>
  </si>
  <si>
    <r>
      <rPr>
        <sz val="10"/>
        <rFont val="Frutiger 45 Light"/>
        <family val="2"/>
      </rPr>
      <t>% de l’effectif moyen avec salaire mensuel</t>
    </r>
  </si>
  <si>
    <r>
      <rPr>
        <sz val="10"/>
        <rFont val="Frutiger 45 Light"/>
        <family val="2"/>
      </rPr>
      <t>1, 3</t>
    </r>
  </si>
  <si>
    <r>
      <rPr>
        <sz val="10"/>
        <rFont val="Frutiger 45 Light"/>
        <family val="2"/>
      </rPr>
      <t>LA1</t>
    </r>
  </si>
  <si>
    <r>
      <rPr>
        <sz val="10"/>
        <rFont val="Frutiger 45 Light"/>
        <family val="2"/>
      </rPr>
      <t>Arrivées</t>
    </r>
  </si>
  <si>
    <r>
      <rPr>
        <sz val="10"/>
        <rFont val="Frutiger 45 Light"/>
        <family val="2"/>
      </rPr>
      <t>Nombre de personnes à salaire mensuel</t>
    </r>
  </si>
  <si>
    <r>
      <rPr>
        <sz val="10"/>
        <rFont val="Frutiger 45 Light"/>
        <family val="2"/>
      </rPr>
      <t>1, 3</t>
    </r>
  </si>
  <si>
    <r>
      <rPr>
        <sz val="10"/>
        <rFont val="Frutiger 45 Light"/>
        <family val="2"/>
      </rPr>
      <t>LA1</t>
    </r>
  </si>
  <si>
    <r>
      <rPr>
        <sz val="9"/>
        <rFont val="Frutiger 45 Light"/>
        <family val="2"/>
      </rPr>
      <t>Femmes</t>
    </r>
  </si>
  <si>
    <r>
      <rPr>
        <sz val="9"/>
        <rFont val="Frutiger 45 Light"/>
        <family val="2"/>
      </rPr>
      <t>Nombre de personnes à salaire mensuel</t>
    </r>
  </si>
  <si>
    <r>
      <rPr>
        <sz val="10"/>
        <rFont val="Frutiger 45 Light"/>
        <family val="2"/>
      </rPr>
      <t>1, 3</t>
    </r>
  </si>
  <si>
    <r>
      <rPr>
        <sz val="10"/>
        <rFont val="Frutiger 45 Light"/>
        <family val="2"/>
      </rPr>
      <t>LA1</t>
    </r>
  </si>
  <si>
    <r>
      <rPr>
        <sz val="9"/>
        <rFont val="Frutiger 45 Light"/>
        <family val="2"/>
      </rPr>
      <t>20–29</t>
    </r>
  </si>
  <si>
    <r>
      <rPr>
        <sz val="9"/>
        <rFont val="Frutiger 45 Light"/>
        <family val="2"/>
      </rPr>
      <t>Nombre de personnes à salaire mensuel</t>
    </r>
  </si>
  <si>
    <r>
      <rPr>
        <sz val="10"/>
        <rFont val="Frutiger 45 Light"/>
        <family val="2"/>
      </rPr>
      <t>1, 3</t>
    </r>
  </si>
  <si>
    <r>
      <rPr>
        <sz val="10"/>
        <rFont val="Frutiger 45 Light"/>
        <family val="2"/>
      </rPr>
      <t>LA1</t>
    </r>
  </si>
  <si>
    <r>
      <rPr>
        <sz val="9"/>
        <rFont val="Frutiger 45 Light"/>
        <family val="2"/>
      </rPr>
      <t>30-49</t>
    </r>
  </si>
  <si>
    <r>
      <rPr>
        <sz val="10"/>
        <rFont val="Frutiger 45 Light"/>
        <family val="2"/>
      </rPr>
      <t>Nombre de personnes à salaire mensuel</t>
    </r>
  </si>
  <si>
    <r>
      <rPr>
        <sz val="10"/>
        <rFont val="Frutiger 45 Light"/>
        <family val="2"/>
      </rPr>
      <t>1, 3</t>
    </r>
  </si>
  <si>
    <r>
      <rPr>
        <sz val="10"/>
        <rFont val="Frutiger 45 Light"/>
        <family val="2"/>
      </rPr>
      <t>LA1</t>
    </r>
  </si>
  <si>
    <r>
      <rPr>
        <sz val="10"/>
        <rFont val="Frutiger 45 Light"/>
        <family val="2"/>
      </rPr>
      <t>50 ans et plus</t>
    </r>
  </si>
  <si>
    <r>
      <rPr>
        <sz val="10"/>
        <rFont val="Frutiger 45 Light"/>
        <family val="2"/>
      </rPr>
      <t>Nombre de personnes à salaire mensuel</t>
    </r>
  </si>
  <si>
    <r>
      <rPr>
        <sz val="10"/>
        <rFont val="Frutiger 45 Light"/>
        <family val="2"/>
      </rPr>
      <t>1, 3</t>
    </r>
  </si>
  <si>
    <r>
      <rPr>
        <sz val="10"/>
        <rFont val="Frutiger 45 Light"/>
        <family val="2"/>
      </rPr>
      <t>LA1</t>
    </r>
  </si>
  <si>
    <r>
      <rPr>
        <sz val="10"/>
        <rFont val="Frutiger 45 Light"/>
        <family val="2"/>
      </rPr>
      <t>Hommes</t>
    </r>
  </si>
  <si>
    <r>
      <rPr>
        <sz val="10"/>
        <rFont val="Frutiger 45 Light"/>
        <family val="2"/>
      </rPr>
      <t>Nombre de personnes à salaire mensuel</t>
    </r>
  </si>
  <si>
    <r>
      <rPr>
        <sz val="10"/>
        <rFont val="Frutiger 45 Light"/>
        <family val="2"/>
      </rPr>
      <t>1, 3</t>
    </r>
  </si>
  <si>
    <r>
      <rPr>
        <sz val="10"/>
        <rFont val="Frutiger 45 Light"/>
        <family val="2"/>
      </rPr>
      <t>LA1</t>
    </r>
  </si>
  <si>
    <r>
      <rPr>
        <sz val="10"/>
        <rFont val="Frutiger 45 Light"/>
        <family val="2"/>
      </rPr>
      <t>20–29</t>
    </r>
  </si>
  <si>
    <r>
      <rPr>
        <sz val="10"/>
        <rFont val="Frutiger 45 Light"/>
        <family val="2"/>
      </rPr>
      <t>Nombre de personnes à salaire mensuel</t>
    </r>
  </si>
  <si>
    <r>
      <rPr>
        <sz val="10"/>
        <rFont val="Frutiger 45 Light"/>
        <family val="2"/>
      </rPr>
      <t>1, 3</t>
    </r>
  </si>
  <si>
    <r>
      <rPr>
        <sz val="10"/>
        <rFont val="Frutiger 45 Light"/>
        <family val="2"/>
      </rPr>
      <t>LA1</t>
    </r>
  </si>
  <si>
    <r>
      <rPr>
        <sz val="10"/>
        <rFont val="Frutiger 45 Light"/>
        <family val="2"/>
      </rPr>
      <t>30-49</t>
    </r>
  </si>
  <si>
    <r>
      <rPr>
        <sz val="10"/>
        <rFont val="Frutiger 45 Light"/>
        <family val="2"/>
      </rPr>
      <t>Nombre de personnes à salaire mensuel</t>
    </r>
  </si>
  <si>
    <r>
      <rPr>
        <sz val="10"/>
        <rFont val="Frutiger 45 Light"/>
        <family val="2"/>
      </rPr>
      <t>1, 3</t>
    </r>
  </si>
  <si>
    <r>
      <rPr>
        <sz val="10"/>
        <rFont val="Frutiger 45 Light"/>
        <family val="2"/>
      </rPr>
      <t>LA1</t>
    </r>
  </si>
  <si>
    <r>
      <rPr>
        <sz val="10"/>
        <rFont val="Frutiger 45 Light"/>
        <family val="2"/>
      </rPr>
      <t>50 ans et plus</t>
    </r>
  </si>
  <si>
    <r>
      <rPr>
        <sz val="10"/>
        <rFont val="Frutiger 45 Light"/>
        <family val="2"/>
      </rPr>
      <t>Nombre de personnes à salaire mensuel</t>
    </r>
  </si>
  <si>
    <r>
      <rPr>
        <sz val="10"/>
        <rFont val="Frutiger 45 Light"/>
        <family val="2"/>
      </rPr>
      <t>1, 3</t>
    </r>
  </si>
  <si>
    <r>
      <rPr>
        <sz val="10"/>
        <rFont val="Frutiger 45 Light"/>
        <family val="2"/>
      </rPr>
      <t>LA1</t>
    </r>
  </si>
  <si>
    <r>
      <rPr>
        <sz val="10"/>
        <rFont val="Frutiger 45 Light"/>
        <family val="2"/>
      </rPr>
      <t>Départs volontaires</t>
    </r>
  </si>
  <si>
    <r>
      <rPr>
        <sz val="10"/>
        <rFont val="Frutiger 45 Light"/>
        <family val="2"/>
      </rPr>
      <t>Nombre de personnes à salaire mensuel</t>
    </r>
  </si>
  <si>
    <r>
      <rPr>
        <sz val="10"/>
        <rFont val="Frutiger 45 Light"/>
        <family val="2"/>
      </rPr>
      <t>1, 3</t>
    </r>
  </si>
  <si>
    <r>
      <rPr>
        <sz val="10"/>
        <rFont val="Frutiger 45 Light"/>
        <family val="2"/>
      </rPr>
      <t>LA1</t>
    </r>
  </si>
  <si>
    <r>
      <rPr>
        <sz val="10"/>
        <rFont val="Frutiger 45 Light"/>
        <family val="2"/>
      </rPr>
      <t>Femmes</t>
    </r>
  </si>
  <si>
    <r>
      <rPr>
        <sz val="10"/>
        <rFont val="Frutiger 45 Light"/>
        <family val="2"/>
      </rPr>
      <t>Nombre de personnes à salaire mensuel</t>
    </r>
  </si>
  <si>
    <r>
      <rPr>
        <sz val="10"/>
        <rFont val="Frutiger 45 Light"/>
        <family val="2"/>
      </rPr>
      <t>1, 3</t>
    </r>
  </si>
  <si>
    <r>
      <rPr>
        <sz val="10"/>
        <rFont val="Frutiger 45 Light"/>
        <family val="2"/>
      </rPr>
      <t>LA1</t>
    </r>
  </si>
  <si>
    <r>
      <rPr>
        <sz val="10"/>
        <rFont val="Frutiger 45 Light"/>
        <family val="2"/>
      </rPr>
      <t>20–29</t>
    </r>
  </si>
  <si>
    <r>
      <rPr>
        <sz val="10"/>
        <rFont val="Frutiger 45 Light"/>
        <family val="2"/>
      </rPr>
      <t>Nombre de personnes à salaire mensuel</t>
    </r>
  </si>
  <si>
    <r>
      <rPr>
        <sz val="10"/>
        <rFont val="Frutiger 45 Light"/>
        <family val="2"/>
      </rPr>
      <t>1, 3</t>
    </r>
  </si>
  <si>
    <r>
      <rPr>
        <sz val="10"/>
        <rFont val="Frutiger 45 Light"/>
        <family val="2"/>
      </rPr>
      <t>LA1</t>
    </r>
  </si>
  <si>
    <r>
      <rPr>
        <sz val="10"/>
        <rFont val="Frutiger 45 Light"/>
        <family val="2"/>
      </rPr>
      <t>30-49</t>
    </r>
  </si>
  <si>
    <r>
      <rPr>
        <sz val="10"/>
        <rFont val="Frutiger 45 Light"/>
        <family val="2"/>
      </rPr>
      <t>Nombre de personnes à salaire mensuel</t>
    </r>
  </si>
  <si>
    <r>
      <rPr>
        <sz val="10"/>
        <rFont val="Frutiger 45 Light"/>
        <family val="2"/>
      </rPr>
      <t>1, 3</t>
    </r>
  </si>
  <si>
    <r>
      <rPr>
        <sz val="10"/>
        <rFont val="Frutiger 45 Light"/>
        <family val="2"/>
      </rPr>
      <t>LA1</t>
    </r>
  </si>
  <si>
    <r>
      <rPr>
        <sz val="10"/>
        <rFont val="Frutiger 45 Light"/>
        <family val="2"/>
      </rPr>
      <t>50 ans et plus</t>
    </r>
  </si>
  <si>
    <r>
      <rPr>
        <sz val="10"/>
        <rFont val="Frutiger 45 Light"/>
        <family val="2"/>
      </rPr>
      <t>Nombre de personnes à salaire mensuel</t>
    </r>
  </si>
  <si>
    <r>
      <rPr>
        <sz val="10"/>
        <rFont val="Frutiger 45 Light"/>
        <family val="2"/>
      </rPr>
      <t>1, 3</t>
    </r>
  </si>
  <si>
    <r>
      <rPr>
        <sz val="10"/>
        <rFont val="Frutiger 45 Light"/>
        <family val="2"/>
      </rPr>
      <t>LA1</t>
    </r>
  </si>
  <si>
    <r>
      <rPr>
        <sz val="10"/>
        <rFont val="Frutiger 45 Light"/>
        <family val="2"/>
      </rPr>
      <t>Hommes</t>
    </r>
  </si>
  <si>
    <r>
      <rPr>
        <sz val="10"/>
        <rFont val="Frutiger 45 Light"/>
        <family val="2"/>
      </rPr>
      <t>Nombre de personnes à salaire mensuel</t>
    </r>
  </si>
  <si>
    <r>
      <rPr>
        <sz val="10"/>
        <rFont val="Frutiger 45 Light"/>
        <family val="2"/>
      </rPr>
      <t>1, 3</t>
    </r>
  </si>
  <si>
    <r>
      <rPr>
        <sz val="10"/>
        <rFont val="Frutiger 45 Light"/>
        <family val="2"/>
      </rPr>
      <t>LA1</t>
    </r>
  </si>
  <si>
    <r>
      <rPr>
        <sz val="10"/>
        <rFont val="Frutiger 45 Light"/>
        <family val="2"/>
      </rPr>
      <t>20–29</t>
    </r>
  </si>
  <si>
    <r>
      <rPr>
        <sz val="10"/>
        <rFont val="Frutiger 45 Light"/>
        <family val="2"/>
      </rPr>
      <t>Nombre de personnes à salaire mensuel</t>
    </r>
  </si>
  <si>
    <r>
      <rPr>
        <sz val="10"/>
        <rFont val="Frutiger 45 Light"/>
        <family val="2"/>
      </rPr>
      <t>1, 3</t>
    </r>
  </si>
  <si>
    <r>
      <rPr>
        <sz val="10"/>
        <rFont val="Frutiger 45 Light"/>
        <family val="2"/>
      </rPr>
      <t>LA1</t>
    </r>
  </si>
  <si>
    <r>
      <rPr>
        <sz val="10"/>
        <rFont val="Frutiger 45 Light"/>
        <family val="2"/>
      </rPr>
      <t>30-49</t>
    </r>
  </si>
  <si>
    <r>
      <rPr>
        <sz val="10"/>
        <rFont val="Frutiger 45 Light"/>
        <family val="2"/>
      </rPr>
      <t>Nombre de personnes à salaire mensuel</t>
    </r>
  </si>
  <si>
    <r>
      <rPr>
        <sz val="10"/>
        <rFont val="Frutiger 45 Light"/>
        <family val="2"/>
      </rPr>
      <t>1, 3</t>
    </r>
  </si>
  <si>
    <r>
      <rPr>
        <sz val="10"/>
        <rFont val="Frutiger 45 Light"/>
        <family val="2"/>
      </rPr>
      <t>LA1</t>
    </r>
  </si>
  <si>
    <r>
      <rPr>
        <sz val="10"/>
        <rFont val="Frutiger 45 Light"/>
        <family val="2"/>
      </rPr>
      <t>50 ans et plus</t>
    </r>
  </si>
  <si>
    <r>
      <rPr>
        <sz val="10"/>
        <rFont val="Frutiger 45 Light"/>
        <family val="2"/>
      </rPr>
      <t>Nombre de personnes à salaire mensuel</t>
    </r>
  </si>
  <si>
    <r>
      <rPr>
        <sz val="10"/>
        <rFont val="Frutiger 45 Light"/>
        <family val="2"/>
      </rPr>
      <t>1, 3</t>
    </r>
  </si>
  <si>
    <r>
      <rPr>
        <sz val="10"/>
        <rFont val="Frutiger 45 Light"/>
        <family val="2"/>
      </rPr>
      <t>LA1</t>
    </r>
  </si>
  <si>
    <r>
      <rPr>
        <sz val="10"/>
        <rFont val="Frutiger 45 Light"/>
        <family val="2"/>
      </rPr>
      <t>1) Sans les apprentis</t>
    </r>
  </si>
  <si>
    <r>
      <rPr>
        <sz val="10"/>
        <rFont val="Frutiger 45 Light"/>
        <family val="2"/>
      </rPr>
      <t>2) Taux de départ global = personnes rétribuées au mois qui ont quitté la Poste au cours d’une année civile, exprimé en pourcentage de l’effectif moyen.</t>
    </r>
  </si>
  <si>
    <r>
      <rPr>
        <sz val="10"/>
        <rFont val="Frutiger 45 Light"/>
        <family val="2"/>
      </rPr>
      <t>3) Groupe Suisse: données provenant du système du personnel; actuellement sans les données de 1528 unités de personnel ou 6052 personnes des sociétés du groupe Botec Boncourt S.A., health care research institute AG (hcri), Tele-Trans AG, Epsilon SA, Direct Mail Company AG, Direct Mail Logistik AG, IN-Media AG, PubliBike SA et TWINT SA.</t>
    </r>
  </si>
  <si>
    <r>
      <rPr>
        <u/>
        <sz val="10"/>
        <color rgb="FF0000FF"/>
        <rFont val="Frutiger 45 Light"/>
        <family val="2"/>
      </rPr>
      <t>Retour</t>
    </r>
  </si>
  <si>
    <r>
      <rPr>
        <b/>
        <sz val="10"/>
        <rFont val="Frutiger 45 Light"/>
        <family val="2"/>
      </rPr>
      <t>Apprentis</t>
    </r>
  </si>
  <si>
    <r>
      <rPr>
        <sz val="10"/>
        <rFont val="Frutiger 45 Light"/>
        <family val="2"/>
      </rPr>
      <t>Notes de bas de page</t>
    </r>
  </si>
  <si>
    <r>
      <rPr>
        <sz val="10"/>
        <rFont val="Frutiger 45 Light"/>
        <family val="2"/>
      </rPr>
      <t>Indice GRI</t>
    </r>
  </si>
  <si>
    <r>
      <rPr>
        <sz val="10"/>
        <rFont val="Frutiger 45 Light"/>
        <family val="2"/>
      </rPr>
      <t>Apprentis</t>
    </r>
  </si>
  <si>
    <r>
      <rPr>
        <sz val="10"/>
        <color theme="1"/>
        <rFont val="Frutiger 45 Light"/>
        <family val="2"/>
      </rPr>
      <t>Unités de personnel</t>
    </r>
  </si>
  <si>
    <r>
      <rPr>
        <sz val="10"/>
        <rFont val="Frutiger 45 Light"/>
        <family val="2"/>
      </rPr>
      <t>G4-10</t>
    </r>
  </si>
  <si>
    <r>
      <rPr>
        <sz val="10"/>
        <rFont val="Frutiger 45 Light"/>
        <family val="2"/>
      </rPr>
      <t>Gestionnaire de commerce de détail</t>
    </r>
  </si>
  <si>
    <r>
      <rPr>
        <sz val="10"/>
        <color theme="1"/>
        <rFont val="Frutiger 45 Light"/>
        <family val="2"/>
      </rPr>
      <t>Unités de personnel</t>
    </r>
  </si>
  <si>
    <r>
      <rPr>
        <sz val="10"/>
        <rFont val="Frutiger 45 Light"/>
        <family val="2"/>
      </rPr>
      <t>G4-10</t>
    </r>
  </si>
  <si>
    <r>
      <rPr>
        <sz val="10"/>
        <color theme="1"/>
        <rFont val="Frutiger 45 Light"/>
        <family val="2"/>
      </rPr>
      <t>Agent(e) relation client</t>
    </r>
  </si>
  <si>
    <r>
      <rPr>
        <sz val="10"/>
        <color theme="1"/>
        <rFont val="Frutiger 45 Light"/>
        <family val="2"/>
      </rPr>
      <t>Unités de personnel</t>
    </r>
  </si>
  <si>
    <r>
      <rPr>
        <sz val="10"/>
        <rFont val="Frutiger 45 Light"/>
        <family val="2"/>
      </rPr>
      <t>Employé(e) de commerce</t>
    </r>
  </si>
  <si>
    <r>
      <rPr>
        <sz val="10"/>
        <color theme="1"/>
        <rFont val="Frutiger 45 Light"/>
        <family val="2"/>
      </rPr>
      <t>Unités de personnel</t>
    </r>
  </si>
  <si>
    <r>
      <rPr>
        <sz val="10"/>
        <rFont val="Frutiger 45 Light"/>
        <family val="2"/>
      </rPr>
      <t>G4-10</t>
    </r>
  </si>
  <si>
    <r>
      <rPr>
        <sz val="10"/>
        <rFont val="Frutiger 45 Light"/>
        <family val="2"/>
      </rPr>
      <t>Stagiaire commerce</t>
    </r>
  </si>
  <si>
    <r>
      <rPr>
        <sz val="10"/>
        <color theme="1"/>
        <rFont val="Frutiger 45 Light"/>
        <family val="2"/>
      </rPr>
      <t>Unités de personnel</t>
    </r>
  </si>
  <si>
    <r>
      <rPr>
        <sz val="10"/>
        <rFont val="Frutiger 45 Light"/>
        <family val="2"/>
      </rPr>
      <t>G4-10</t>
    </r>
  </si>
  <si>
    <r>
      <rPr>
        <sz val="10"/>
        <rFont val="Frutiger 45 Light"/>
        <family val="2"/>
      </rPr>
      <t>Logisticien/ne CFC distribution</t>
    </r>
  </si>
  <si>
    <r>
      <rPr>
        <sz val="10"/>
        <color theme="1"/>
        <rFont val="Frutiger 45 Light"/>
        <family val="2"/>
      </rPr>
      <t>Unités de personnel</t>
    </r>
  </si>
  <si>
    <r>
      <rPr>
        <sz val="10"/>
        <rFont val="Frutiger 45 Light"/>
        <family val="2"/>
      </rPr>
      <t>G4-10</t>
    </r>
  </si>
  <si>
    <r>
      <rPr>
        <sz val="10"/>
        <rFont val="Frutiger 45 Light"/>
        <family val="2"/>
      </rPr>
      <t>Logisticien/ne AFP distribution</t>
    </r>
  </si>
  <si>
    <r>
      <rPr>
        <sz val="10"/>
        <color theme="1"/>
        <rFont val="Frutiger 45 Light"/>
        <family val="2"/>
      </rPr>
      <t>Unités de personnel</t>
    </r>
  </si>
  <si>
    <r>
      <rPr>
        <sz val="10"/>
        <rFont val="Frutiger 45 Light"/>
        <family val="2"/>
      </rPr>
      <t>G4-10</t>
    </r>
  </si>
  <si>
    <r>
      <rPr>
        <sz val="10"/>
        <rFont val="Frutiger 45 Light"/>
        <family val="2"/>
      </rPr>
      <t>Logisticien/ne CFC stockage</t>
    </r>
  </si>
  <si>
    <r>
      <rPr>
        <sz val="10"/>
        <color theme="1"/>
        <rFont val="Frutiger 45 Light"/>
        <family val="2"/>
      </rPr>
      <t>Unités de personnel</t>
    </r>
  </si>
  <si>
    <r>
      <rPr>
        <sz val="10"/>
        <rFont val="Frutiger 45 Light"/>
        <family val="2"/>
      </rPr>
      <t>G4-10</t>
    </r>
  </si>
  <si>
    <r>
      <rPr>
        <sz val="10"/>
        <rFont val="Frutiger 45 Light"/>
        <family val="2"/>
      </rPr>
      <t>Conducteur/trice de véhicules lourds</t>
    </r>
  </si>
  <si>
    <r>
      <rPr>
        <sz val="10"/>
        <color theme="1"/>
        <rFont val="Frutiger 45 Light"/>
        <family val="2"/>
      </rPr>
      <t>Unités de personnel</t>
    </r>
  </si>
  <si>
    <r>
      <rPr>
        <sz val="10"/>
        <rFont val="Frutiger 45 Light"/>
        <family val="2"/>
      </rPr>
      <t>G4-10</t>
    </r>
  </si>
  <si>
    <r>
      <rPr>
        <sz val="10"/>
        <rFont val="Frutiger 45 Light"/>
        <family val="2"/>
      </rPr>
      <t>Informaticien/ne</t>
    </r>
  </si>
  <si>
    <r>
      <rPr>
        <sz val="10"/>
        <color theme="1"/>
        <rFont val="Frutiger 45 Light"/>
        <family val="2"/>
      </rPr>
      <t>Unités de personnel</t>
    </r>
  </si>
  <si>
    <r>
      <rPr>
        <sz val="10"/>
        <rFont val="Frutiger 45 Light"/>
        <family val="2"/>
      </rPr>
      <t>G4-10</t>
    </r>
  </si>
  <si>
    <r>
      <rPr>
        <sz val="10"/>
        <rFont val="Frutiger 45 Light"/>
        <family val="2"/>
      </rPr>
      <t>Médiamaticien/ne</t>
    </r>
  </si>
  <si>
    <r>
      <rPr>
        <sz val="10"/>
        <color theme="1"/>
        <rFont val="Frutiger 45 Light"/>
        <family val="2"/>
      </rPr>
      <t>Unités de personnel</t>
    </r>
  </si>
  <si>
    <r>
      <rPr>
        <sz val="10"/>
        <rFont val="Frutiger 45 Light"/>
        <family val="2"/>
      </rPr>
      <t>G4-10</t>
    </r>
  </si>
  <si>
    <r>
      <rPr>
        <sz val="10"/>
        <rFont val="Frutiger 45 Light"/>
        <family val="2"/>
      </rPr>
      <t>Automaticien/ne</t>
    </r>
  </si>
  <si>
    <r>
      <rPr>
        <sz val="10"/>
        <color theme="1"/>
        <rFont val="Frutiger 45 Light"/>
        <family val="2"/>
      </rPr>
      <t>Unités de personnel</t>
    </r>
  </si>
  <si>
    <r>
      <rPr>
        <sz val="10"/>
        <rFont val="Frutiger 45 Light"/>
        <family val="2"/>
      </rPr>
      <t>G4-10</t>
    </r>
  </si>
  <si>
    <r>
      <rPr>
        <sz val="10"/>
        <rFont val="Frutiger 45 Light"/>
        <family val="2"/>
      </rPr>
      <t>Spécialiste de l’entretien CFC</t>
    </r>
  </si>
  <si>
    <r>
      <rPr>
        <sz val="10"/>
        <color theme="1"/>
        <rFont val="Frutiger 45 Light"/>
        <family val="2"/>
      </rPr>
      <t>Unités de personnel</t>
    </r>
  </si>
  <si>
    <r>
      <rPr>
        <sz val="10"/>
        <rFont val="Frutiger 45 Light"/>
        <family val="2"/>
      </rPr>
      <t>G4-10</t>
    </r>
  </si>
  <si>
    <r>
      <rPr>
        <sz val="10"/>
        <rFont val="Frutiger 45 Light"/>
        <family val="2"/>
      </rPr>
      <t>Spécialiste petite enfance</t>
    </r>
  </si>
  <si>
    <r>
      <rPr>
        <sz val="10"/>
        <rFont val="Frutiger 45 Light"/>
        <family val="2"/>
      </rPr>
      <t>Personnes</t>
    </r>
  </si>
  <si>
    <r>
      <rPr>
        <sz val="10"/>
        <rFont val="Frutiger 45 Light"/>
        <family val="2"/>
      </rPr>
      <t>G4-10</t>
    </r>
  </si>
  <si>
    <r>
      <rPr>
        <sz val="10"/>
        <rFont val="Frutiger 45 Light"/>
        <family val="2"/>
      </rPr>
      <t>Taux de formation</t>
    </r>
  </si>
  <si>
    <r>
      <rPr>
        <sz val="10"/>
        <rFont val="Frutiger 45 Light"/>
        <family val="2"/>
      </rPr>
      <t>en % des unités de personnel</t>
    </r>
  </si>
  <si>
    <r>
      <rPr>
        <sz val="10"/>
        <rFont val="Frutiger 45 Light"/>
        <family val="2"/>
      </rPr>
      <t>1, 2</t>
    </r>
  </si>
  <si>
    <r>
      <rPr>
        <sz val="10"/>
        <rFont val="Frutiger 45 Light"/>
        <family val="2"/>
      </rPr>
      <t>G4-10</t>
    </r>
  </si>
  <si>
    <r>
      <rPr>
        <sz val="10"/>
        <rFont val="Frutiger 45 Light"/>
        <family val="2"/>
      </rPr>
      <t>Embauche de personnes en formation</t>
    </r>
  </si>
  <si>
    <r>
      <rPr>
        <sz val="10"/>
        <rFont val="Frutiger 45 Light"/>
        <family val="2"/>
      </rPr>
      <t>Personnes</t>
    </r>
  </si>
  <si>
    <r>
      <rPr>
        <sz val="10"/>
        <rFont val="Frutiger 45 Light"/>
        <family val="2"/>
      </rPr>
      <t>G4-10</t>
    </r>
  </si>
  <si>
    <r>
      <rPr>
        <sz val="10"/>
        <rFont val="Frutiger 45 Light"/>
        <family val="2"/>
      </rPr>
      <t>Part des personnes en formation embauchées</t>
    </r>
  </si>
  <si>
    <r>
      <rPr>
        <sz val="10"/>
        <rFont val="Frutiger 45 Light"/>
        <family val="2"/>
      </rPr>
      <t>%</t>
    </r>
  </si>
  <si>
    <r>
      <rPr>
        <sz val="10"/>
        <rFont val="Frutiger 45 Light"/>
        <family val="2"/>
      </rPr>
      <t>3, 4</t>
    </r>
  </si>
  <si>
    <r>
      <rPr>
        <sz val="10"/>
        <rFont val="Frutiger 45 Light"/>
        <family val="2"/>
      </rPr>
      <t>G4-10</t>
    </r>
  </si>
  <si>
    <r>
      <rPr>
        <sz val="9"/>
        <rFont val="Frutiger 45 Light"/>
        <family val="2"/>
      </rPr>
      <t>1) Groupe Suisse</t>
    </r>
  </si>
  <si>
    <r>
      <rPr>
        <sz val="9"/>
        <rFont val="Frutiger 45 Light"/>
        <family val="2"/>
      </rPr>
      <t>2) Sans les apprentis</t>
    </r>
  </si>
  <si>
    <r>
      <rPr>
        <sz val="9"/>
        <rFont val="Frutiger 45 Light"/>
        <family val="2"/>
      </rPr>
      <t>3) Groupe Suisse avec contrat d’apprentissage formation professionnelle Poste.</t>
    </r>
  </si>
  <si>
    <r>
      <rPr>
        <sz val="9"/>
        <rFont val="Frutiger 45 Light"/>
        <family val="2"/>
      </rPr>
      <t>4) Part des apprentis repris qui souhaitent être embauchés</t>
    </r>
  </si>
  <si>
    <r>
      <rPr>
        <u/>
        <sz val="10"/>
        <color rgb="FF0000FF"/>
        <rFont val="Frutiger 45 Light"/>
        <family val="2"/>
      </rPr>
      <t>Retour</t>
    </r>
  </si>
  <si>
    <r>
      <rPr>
        <b/>
        <sz val="10"/>
        <rFont val="Frutiger 45 Light"/>
        <family val="2"/>
      </rPr>
      <t>Relève</t>
    </r>
  </si>
  <si>
    <r>
      <rPr>
        <sz val="10"/>
        <rFont val="Frutiger 45 Light"/>
        <family val="2"/>
      </rPr>
      <t>Notes de bas de page</t>
    </r>
  </si>
  <si>
    <r>
      <rPr>
        <sz val="10"/>
        <rFont val="Frutiger 45 Light"/>
        <family val="2"/>
      </rPr>
      <t>Indice GRI</t>
    </r>
  </si>
  <si>
    <r>
      <rPr>
        <sz val="10"/>
        <rFont val="Frutiger 45 Light"/>
        <family val="2"/>
      </rPr>
      <t>Relève</t>
    </r>
  </si>
  <si>
    <r>
      <rPr>
        <sz val="10"/>
        <rFont val="Frutiger 45 Light"/>
        <family val="2"/>
      </rPr>
      <t>Personnes</t>
    </r>
  </si>
  <si>
    <r>
      <rPr>
        <sz val="10"/>
        <rFont val="Frutiger 45 Light"/>
        <family val="2"/>
      </rPr>
      <t>G4-10</t>
    </r>
  </si>
  <si>
    <r>
      <rPr>
        <sz val="10"/>
        <rFont val="Frutiger 45 Light"/>
        <family val="2"/>
      </rPr>
      <t>Programme Trainee</t>
    </r>
  </si>
  <si>
    <r>
      <rPr>
        <sz val="10"/>
        <rFont val="Frutiger 45 Light"/>
        <family val="2"/>
      </rPr>
      <t>Personnes</t>
    </r>
  </si>
  <si>
    <r>
      <rPr>
        <sz val="10"/>
        <rFont val="Frutiger 45 Light"/>
        <family val="2"/>
      </rPr>
      <t>G4-10</t>
    </r>
  </si>
  <si>
    <r>
      <rPr>
        <sz val="10"/>
        <rFont val="Frutiger 45 Light"/>
        <family val="2"/>
      </rPr>
      <t>Stagiaires</t>
    </r>
  </si>
  <si>
    <r>
      <rPr>
        <sz val="10"/>
        <rFont val="Frutiger 45 Light"/>
        <family val="2"/>
      </rPr>
      <t>Personnes</t>
    </r>
  </si>
  <si>
    <r>
      <rPr>
        <sz val="10"/>
        <rFont val="Frutiger 45 Light"/>
        <family val="2"/>
      </rPr>
      <t>G4-10</t>
    </r>
  </si>
  <si>
    <r>
      <rPr>
        <sz val="9"/>
        <color theme="1"/>
        <rFont val="Frutiger 45 Light"/>
        <family val="2"/>
      </rPr>
      <t>1) Groupe Suisse: données provenant du système du personnel; actuellement sans les données de 1528 unités de personnel ou 6052 personnes des sociétés du groupe Botec Boncourt S.A., health care research institute AG (hcri), Tele-Trans AG, Epsilon SA, Direct Mail Company AG, Direct Mail Logistik AG, IN-Media AG, PubliBike SA et TWINT SA.</t>
    </r>
  </si>
  <si>
    <r>
      <rPr>
        <u/>
        <sz val="10"/>
        <color rgb="FF0000FF"/>
        <rFont val="Frutiger 45 Light"/>
        <family val="2"/>
      </rPr>
      <t>Retour</t>
    </r>
  </si>
  <si>
    <r>
      <rPr>
        <b/>
        <sz val="10"/>
        <rFont val="Frutiger 45 Light"/>
        <family val="2"/>
      </rPr>
      <t>Rapports de travail</t>
    </r>
  </si>
  <si>
    <r>
      <rPr>
        <sz val="10"/>
        <rFont val="Frutiger 45 Light"/>
        <family val="2"/>
      </rPr>
      <t>Notes de bas de page</t>
    </r>
  </si>
  <si>
    <r>
      <rPr>
        <sz val="10"/>
        <rFont val="Frutiger 45 Light"/>
        <family val="2"/>
      </rPr>
      <t>Indice GRI</t>
    </r>
  </si>
  <si>
    <r>
      <rPr>
        <sz val="10"/>
        <rFont val="Frutiger 45 Light"/>
        <family val="2"/>
      </rPr>
      <t>Loi sur le personnel de la Confédération</t>
    </r>
  </si>
  <si>
    <r>
      <rPr>
        <sz val="10"/>
        <rFont val="Frutiger 45 Light"/>
        <family val="2"/>
      </rPr>
      <t>CCT Poste</t>
    </r>
  </si>
  <si>
    <r>
      <rPr>
        <sz val="10"/>
        <rFont val="Frutiger 45 Light"/>
        <family val="2"/>
      </rPr>
      <t>en % des unités de personnel</t>
    </r>
  </si>
  <si>
    <r>
      <rPr>
        <sz val="10"/>
        <color theme="1"/>
        <rFont val="Frutiger 45 Light"/>
        <family val="2"/>
      </rPr>
      <t>1, 2</t>
    </r>
  </si>
  <si>
    <r>
      <rPr>
        <sz val="10"/>
        <rFont val="Frutiger 45 Light"/>
        <family val="2"/>
      </rPr>
      <t>G4-10, G4-11</t>
    </r>
  </si>
  <si>
    <r>
      <rPr>
        <sz val="10"/>
        <rFont val="Frutiger 45 Light"/>
        <family val="2"/>
      </rPr>
      <t>Code des obligations</t>
    </r>
  </si>
  <si>
    <r>
      <rPr>
        <sz val="10"/>
        <rFont val="Frutiger 45 Light"/>
        <family val="2"/>
      </rPr>
      <t>CCT Auxiliaires</t>
    </r>
  </si>
  <si>
    <r>
      <rPr>
        <sz val="10"/>
        <rFont val="Frutiger 45 Light"/>
        <family val="2"/>
      </rPr>
      <t>en % des unités de personnel</t>
    </r>
  </si>
  <si>
    <r>
      <rPr>
        <sz val="10"/>
        <color theme="1"/>
        <rFont val="Frutiger 45 Light"/>
        <family val="2"/>
      </rPr>
      <t>1, 5</t>
    </r>
  </si>
  <si>
    <r>
      <rPr>
        <sz val="10"/>
        <rFont val="Frutiger 45 Light"/>
        <family val="2"/>
      </rPr>
      <t>G4-10, G4-11</t>
    </r>
  </si>
  <si>
    <r>
      <rPr>
        <sz val="10"/>
        <rFont val="Frutiger 45 Light"/>
        <family val="2"/>
      </rPr>
      <t>CCT sociétés du groupe</t>
    </r>
  </si>
  <si>
    <r>
      <rPr>
        <sz val="10"/>
        <rFont val="Frutiger 45 Light"/>
        <family val="2"/>
      </rPr>
      <t>en % des unités de personnel</t>
    </r>
  </si>
  <si>
    <r>
      <rPr>
        <sz val="10"/>
        <color theme="1"/>
        <rFont val="Frutiger 45 Light"/>
        <family val="2"/>
      </rPr>
      <t>1, 4, 5</t>
    </r>
  </si>
  <si>
    <r>
      <rPr>
        <sz val="10"/>
        <rFont val="Frutiger 45 Light"/>
        <family val="2"/>
      </rPr>
      <t>G4-10, G4-11</t>
    </r>
  </si>
  <si>
    <r>
      <rPr>
        <sz val="10"/>
        <rFont val="Frutiger 45 Light"/>
        <family val="2"/>
      </rPr>
      <t>Poste CH SA</t>
    </r>
  </si>
  <si>
    <r>
      <rPr>
        <sz val="10"/>
        <rFont val="Frutiger 45 Light"/>
        <family val="2"/>
      </rPr>
      <t>en % des unités de personnel</t>
    </r>
  </si>
  <si>
    <r>
      <rPr>
        <sz val="10"/>
        <color theme="1"/>
        <rFont val="Frutiger 45 Light"/>
        <family val="2"/>
      </rPr>
      <t>1, 2</t>
    </r>
  </si>
  <si>
    <r>
      <rPr>
        <sz val="10"/>
        <rFont val="Frutiger 45 Light"/>
        <family val="2"/>
      </rPr>
      <t>G4-10, G4-11</t>
    </r>
  </si>
  <si>
    <r>
      <rPr>
        <sz val="10"/>
        <color theme="1"/>
        <rFont val="Frutiger 45 Light"/>
        <family val="2"/>
      </rPr>
      <t>PostFinance SA</t>
    </r>
  </si>
  <si>
    <r>
      <rPr>
        <sz val="10"/>
        <rFont val="Frutiger 45 Light"/>
        <family val="2"/>
      </rPr>
      <t>en % des unités de personnel</t>
    </r>
  </si>
  <si>
    <r>
      <rPr>
        <sz val="10"/>
        <rFont val="Frutiger 45 Light"/>
        <family val="2"/>
      </rPr>
      <t>Sociétés du groupe en Suisse</t>
    </r>
  </si>
  <si>
    <r>
      <rPr>
        <sz val="10"/>
        <rFont val="Frutiger 45 Light"/>
        <family val="2"/>
      </rPr>
      <t>en % des unités de personnel</t>
    </r>
  </si>
  <si>
    <r>
      <rPr>
        <sz val="10"/>
        <rFont val="Frutiger 45 Light"/>
        <family val="2"/>
      </rPr>
      <t>G4-10, G4-11</t>
    </r>
  </si>
  <si>
    <r>
      <rPr>
        <sz val="10"/>
        <rFont val="Frutiger 45 Light"/>
        <family val="2"/>
      </rPr>
      <t>Droit du travail étranger</t>
    </r>
  </si>
  <si>
    <r>
      <rPr>
        <sz val="10"/>
        <rFont val="Frutiger 45 Light"/>
        <family val="2"/>
      </rPr>
      <t>en % des unités de personnel</t>
    </r>
  </si>
  <si>
    <r>
      <rPr>
        <sz val="10"/>
        <rFont val="Frutiger 45 Light"/>
        <family val="2"/>
      </rPr>
      <t>G4-10, G4-11</t>
    </r>
  </si>
  <si>
    <r>
      <rPr>
        <sz val="9"/>
        <rFont val="Frutiger 45 Light"/>
        <family val="2"/>
      </rPr>
      <t>1</t>
    </r>
    <r>
      <rPr>
        <sz val="9"/>
        <rFont val="Frutiger 45 Light"/>
        <family val="2"/>
      </rPr>
      <t>) Une unité de personnel correspond à un poste à plein temps.</t>
    </r>
  </si>
  <si>
    <r>
      <rPr>
        <sz val="9"/>
        <rFont val="Frutiger 45 Light"/>
        <family val="2"/>
      </rPr>
      <t>2) Poste CH SA sans les sociétés du groupe en Suisse et à l’étranger.</t>
    </r>
  </si>
  <si>
    <r>
      <rPr>
        <sz val="9"/>
        <color theme="1"/>
        <rFont val="Frutiger 45 Light"/>
        <family val="2"/>
      </rPr>
      <t>3) PostFinance SA, y compris Débiteurs Services SA et Twint SA.</t>
    </r>
  </si>
  <si>
    <r>
      <rPr>
        <sz val="9"/>
        <color theme="1"/>
        <rFont val="Frutiger 45 Light"/>
        <family val="2"/>
      </rPr>
      <t>4) CarPostal Suisse SA, PostFinance SA, Swiss Post Solutions SA, SecurePost SA, Poste Immobilier Management et Services SA, Mobility Solutions SA, Presto Presse-Vertriebs AG.</t>
    </r>
  </si>
  <si>
    <r>
      <rPr>
        <sz val="9"/>
        <color theme="1"/>
        <rFont val="Frutiger 45 Light"/>
        <family val="2"/>
      </rPr>
      <t>5) Pour le rapport de l'exercice 2013, les chiffres correspondants ont été corrigés rétroactivement jusqu'en 2010, car Presto Presse-Vertriebs AG figurait jusqu’alors sous CCT Auxiliaires.</t>
    </r>
  </si>
  <si>
    <r>
      <rPr>
        <u/>
        <sz val="10"/>
        <color rgb="FF0000FF"/>
        <rFont val="Frutiger 45 Light"/>
        <family val="2"/>
      </rPr>
      <t>Retour</t>
    </r>
  </si>
  <si>
    <r>
      <rPr>
        <b/>
        <sz val="10"/>
        <rFont val="Frutiger 45 Light"/>
        <family val="2"/>
      </rPr>
      <t>Indemnités</t>
    </r>
  </si>
  <si>
    <r>
      <rPr>
        <sz val="10"/>
        <rFont val="Frutiger 45 Light"/>
        <family val="2"/>
      </rPr>
      <t>Notes de bas de page</t>
    </r>
  </si>
  <si>
    <r>
      <rPr>
        <sz val="10"/>
        <rFont val="Frutiger 45 Light"/>
        <family val="2"/>
      </rPr>
      <t>Indice GRI</t>
    </r>
  </si>
  <si>
    <r>
      <rPr>
        <sz val="10"/>
        <rFont val="Frutiger 45 Light"/>
        <family val="2"/>
      </rPr>
      <t>Indemnités versées au président du Conseil d’administration</t>
    </r>
  </si>
  <si>
    <r>
      <rPr>
        <sz val="10"/>
        <rFont val="Frutiger 45 Light"/>
        <family val="2"/>
      </rPr>
      <t>CHF par année</t>
    </r>
  </si>
  <si>
    <r>
      <rPr>
        <sz val="10"/>
        <rFont val="Frutiger 45 Light"/>
        <family val="2"/>
      </rPr>
      <t>Indemnités moyennes versées aux membres du Conseil d’administration (sans le président)</t>
    </r>
  </si>
  <si>
    <r>
      <rPr>
        <sz val="10"/>
        <rFont val="Frutiger 45 Light"/>
        <family val="2"/>
      </rPr>
      <t>CHF par année</t>
    </r>
  </si>
  <si>
    <r>
      <rPr>
        <sz val="10"/>
        <rFont val="Frutiger 45 Light"/>
        <family val="2"/>
      </rPr>
      <t>Indemnités versées au directeur/à la directrice général(e)</t>
    </r>
  </si>
  <si>
    <r>
      <rPr>
        <sz val="10"/>
        <rFont val="Frutiger 45 Light"/>
        <family val="2"/>
      </rPr>
      <t>CHF par année</t>
    </r>
  </si>
  <si>
    <r>
      <rPr>
        <sz val="10"/>
        <rFont val="Frutiger 45 Light"/>
        <family val="2"/>
      </rPr>
      <t>1, 2</t>
    </r>
  </si>
  <si>
    <r>
      <rPr>
        <sz val="10"/>
        <rFont val="Frutiger 45 Light"/>
        <family val="2"/>
      </rPr>
      <t>Indemnités moyennes versées aux membres de la Direction du groupe (sans le directeur/la directrice général(e))</t>
    </r>
  </si>
  <si>
    <r>
      <rPr>
        <sz val="10"/>
        <rFont val="Frutiger 45 Light"/>
        <family val="2"/>
      </rPr>
      <t>CHF par année</t>
    </r>
  </si>
  <si>
    <r>
      <rPr>
        <sz val="10"/>
        <rFont val="Frutiger 45 Light"/>
        <family val="2"/>
      </rPr>
      <t>Salaire moyen du personnel</t>
    </r>
  </si>
  <si>
    <r>
      <rPr>
        <sz val="10"/>
        <rFont val="Frutiger 45 Light"/>
        <family val="2"/>
      </rPr>
      <t>CHF par année</t>
    </r>
  </si>
  <si>
    <r>
      <rPr>
        <sz val="10"/>
        <rFont val="Frutiger 45 Light"/>
        <family val="2"/>
      </rPr>
      <t>3, 4</t>
    </r>
  </si>
  <si>
    <r>
      <rPr>
        <sz val="10"/>
        <rFont val="Frutiger 45 Light"/>
        <family val="2"/>
      </rPr>
      <t>Salaire minimal CCT Poste (18 ans, sans apprentissage)</t>
    </r>
  </si>
  <si>
    <r>
      <rPr>
        <sz val="10"/>
        <rFont val="Frutiger 45 Light"/>
        <family val="2"/>
      </rPr>
      <t>CHF par année</t>
    </r>
  </si>
  <si>
    <r>
      <rPr>
        <sz val="10"/>
        <rFont val="Frutiger 45 Light"/>
        <family val="2"/>
      </rPr>
      <t>EC5</t>
    </r>
  </si>
  <si>
    <r>
      <rPr>
        <sz val="10"/>
        <rFont val="Frutiger 45 Light"/>
        <family val="2"/>
      </rPr>
      <t>Ecart salarial (indemnités moyennes des membres de la Direction du groupe par rapport au salaire moyen du personnel)</t>
    </r>
  </si>
  <si>
    <r>
      <rPr>
        <sz val="10"/>
        <rFont val="Frutiger 45 Light"/>
        <family val="2"/>
      </rPr>
      <t>Facteur</t>
    </r>
  </si>
  <si>
    <r>
      <rPr>
        <sz val="9"/>
        <rFont val="Frutiger 45 Light"/>
        <family val="2"/>
      </rPr>
      <t>1) Indemnités du Conseil d’administration = honoraires plus prestations accessoires; indemnités de la Direction du groupe = salaire de base plus part variable.</t>
    </r>
  </si>
  <si>
    <r>
      <rPr>
        <sz val="9"/>
        <rFont val="Frutiger 45 Light"/>
        <family val="2"/>
      </rPr>
      <t>2) 2012: Jürg Bucher 8 mois, Susanne Ruoff 7 mois, annualisation CHF 847'581.</t>
    </r>
  </si>
  <si>
    <r>
      <rPr>
        <sz val="9"/>
        <color theme="1"/>
        <rFont val="Frutiger 45 Light"/>
        <family val="2"/>
      </rPr>
      <t>3) Groupe Suisse: données provenant du système du personnel; actuellement sans les données de 1528 unités de personnel ou 6052 personnes des sociétés du groupe Botec Boncourt S.A., health care research institute AG (hcri), Tele-Trans AG, Epsilon SA, Direct Mail Company AG, Direct Mail Logistik AG, IN-Media AG, PubliBike SA et TWINT SA.</t>
    </r>
  </si>
  <si>
    <r>
      <rPr>
        <sz val="9"/>
        <rFont val="Frutiger 45 Light"/>
        <family val="2"/>
      </rPr>
      <t>4) Salaire moyen sans Direction du groupe et Conseil d’administration</t>
    </r>
  </si>
  <si>
    <r>
      <rPr>
        <sz val="9"/>
        <rFont val="Frutiger 45 Light"/>
        <family val="2"/>
      </rPr>
      <t>5</t>
    </r>
    <r>
      <rPr>
        <sz val="9"/>
        <rFont val="Frutiger 45 Light"/>
        <family val="2"/>
      </rPr>
      <t>) Salaire minimal selon la CCT Poste pour un collaborateur de 18 ans n’ayant pas suivi d’apprentissage.</t>
    </r>
  </si>
  <si>
    <r>
      <rPr>
        <u/>
        <sz val="10"/>
        <color rgb="FF0000FF"/>
        <rFont val="Frutiger 45 Light"/>
        <family val="2"/>
      </rPr>
      <t>Retour</t>
    </r>
  </si>
  <si>
    <r>
      <rPr>
        <b/>
        <sz val="10"/>
        <rFont val="Frutiger 45 Light"/>
        <family val="2"/>
      </rPr>
      <t>Caisse de pensions</t>
    </r>
  </si>
  <si>
    <r>
      <rPr>
        <sz val="10"/>
        <rFont val="Frutiger 45 Light"/>
        <family val="2"/>
      </rPr>
      <t>Notes de bas de page</t>
    </r>
  </si>
  <si>
    <r>
      <rPr>
        <sz val="10"/>
        <rFont val="Frutiger 45 Light"/>
        <family val="2"/>
      </rPr>
      <t>Indice GRI</t>
    </r>
  </si>
  <si>
    <r>
      <rPr>
        <sz val="10"/>
        <rFont val="Frutiger 45 Light"/>
        <family val="2"/>
      </rPr>
      <t>Découvert des obligations de prévoyance portées au bilan selon les normes IFRS</t>
    </r>
  </si>
  <si>
    <r>
      <rPr>
        <sz val="10"/>
        <rFont val="Frutiger 45 Light"/>
        <family val="2"/>
      </rPr>
      <t>Millions de CHF</t>
    </r>
  </si>
  <si>
    <r>
      <rPr>
        <sz val="10"/>
        <rFont val="Frutiger 45 Light"/>
        <family val="2"/>
      </rPr>
      <t>EC3</t>
    </r>
  </si>
  <si>
    <r>
      <rPr>
        <sz val="10"/>
        <rFont val="Frutiger 45 Light"/>
        <family val="2"/>
      </rPr>
      <t>Degré de couverture de la Caisse de pensions Poste selon la LPP</t>
    </r>
  </si>
  <si>
    <r>
      <rPr>
        <sz val="10"/>
        <rFont val="Frutiger 45 Light"/>
        <family val="2"/>
      </rPr>
      <t>%</t>
    </r>
  </si>
  <si>
    <r>
      <rPr>
        <sz val="10"/>
        <rFont val="Frutiger 45 Light"/>
        <family val="2"/>
      </rPr>
      <t>EC3</t>
    </r>
  </si>
  <si>
    <r>
      <rPr>
        <sz val="9"/>
        <rFont val="Frutiger 45 Light"/>
        <family val="2"/>
      </rPr>
      <t>1</t>
    </r>
    <r>
      <rPr>
        <sz val="9"/>
        <rFont val="Frutiger 45 Light"/>
        <family val="2"/>
      </rPr>
      <t>) Couverture selon les normes IFRS (voir rapport financier)</t>
    </r>
  </si>
  <si>
    <r>
      <rPr>
        <sz val="9"/>
        <rFont val="Frutiger 45 Light"/>
        <family val="2"/>
      </rPr>
      <t>2</t>
    </r>
    <r>
      <rPr>
        <sz val="9"/>
        <rFont val="Frutiger 45 Light"/>
        <family val="2"/>
      </rPr>
      <t>) Degré de couverture conformément à l’art. 44 de l’ordonnance sur la prévoyance professionnelle vieillesse, survivants et invalidité (OPP 2)</t>
    </r>
  </si>
  <si>
    <r>
      <rPr>
        <sz val="9"/>
        <rFont val="Frutiger 45 Light"/>
        <family val="2"/>
      </rPr>
      <t>3) Degré de couverture non vérifié</t>
    </r>
  </si>
  <si>
    <r>
      <rPr>
        <u/>
        <sz val="10"/>
        <color rgb="FF0000FF"/>
        <rFont val="Frutiger 45 Light"/>
        <family val="2"/>
      </rPr>
      <t>Retour</t>
    </r>
  </si>
  <si>
    <r>
      <rPr>
        <b/>
        <sz val="10"/>
        <rFont val="Frutiger 45 Light"/>
        <family val="2"/>
      </rPr>
      <t>Répartition des sexes</t>
    </r>
  </si>
  <si>
    <r>
      <rPr>
        <sz val="10"/>
        <rFont val="Frutiger 45 Light"/>
        <family val="2"/>
      </rPr>
      <t>Notes de bas de page</t>
    </r>
  </si>
  <si>
    <r>
      <rPr>
        <sz val="10"/>
        <rFont val="Frutiger 45 Light"/>
        <family val="2"/>
      </rPr>
      <t>Indice GRI</t>
    </r>
  </si>
  <si>
    <r>
      <rPr>
        <sz val="10"/>
        <rFont val="Frutiger 45 Light"/>
        <family val="2"/>
      </rPr>
      <t>Hommes</t>
    </r>
  </si>
  <si>
    <r>
      <rPr>
        <sz val="10"/>
        <rFont val="Frutiger 45 Light"/>
        <family val="2"/>
      </rPr>
      <t>% de l’effectif moyen</t>
    </r>
  </si>
  <si>
    <r>
      <rPr>
        <sz val="10"/>
        <rFont val="Frutiger 45 Light"/>
        <family val="2"/>
      </rPr>
      <t>LA12</t>
    </r>
  </si>
  <si>
    <r>
      <rPr>
        <sz val="10"/>
        <rFont val="Frutiger 45 Light"/>
        <family val="2"/>
      </rPr>
      <t>Femmes</t>
    </r>
  </si>
  <si>
    <r>
      <rPr>
        <sz val="10"/>
        <rFont val="Frutiger 45 Light"/>
        <family val="2"/>
      </rPr>
      <t>% de l’effectif moyen</t>
    </r>
  </si>
  <si>
    <r>
      <rPr>
        <sz val="10"/>
        <rFont val="Frutiger 45 Light"/>
        <family val="2"/>
      </rPr>
      <t>LA12</t>
    </r>
  </si>
  <si>
    <r>
      <rPr>
        <sz val="10"/>
        <rFont val="Frutiger 45 Light"/>
        <family val="2"/>
      </rPr>
      <t>Hommes</t>
    </r>
  </si>
  <si>
    <r>
      <rPr>
        <sz val="10"/>
        <rFont val="Frutiger 45 Light"/>
        <family val="2"/>
      </rPr>
      <t>% de l’effectif moyen UP</t>
    </r>
  </si>
  <si>
    <r>
      <rPr>
        <sz val="10"/>
        <rFont val="Frutiger 45 Light"/>
        <family val="2"/>
      </rPr>
      <t>LA12</t>
    </r>
  </si>
  <si>
    <r>
      <rPr>
        <sz val="10"/>
        <rFont val="Frutiger 45 Light"/>
        <family val="2"/>
      </rPr>
      <t>Femmes</t>
    </r>
  </si>
  <si>
    <r>
      <rPr>
        <sz val="10"/>
        <rFont val="Frutiger 45 Light"/>
        <family val="2"/>
      </rPr>
      <t>% de l’effectif moyen UP</t>
    </r>
  </si>
  <si>
    <r>
      <rPr>
        <sz val="10"/>
        <rFont val="Frutiger 45 Light"/>
        <family val="2"/>
      </rPr>
      <t>LA12</t>
    </r>
  </si>
  <si>
    <r>
      <rPr>
        <sz val="9"/>
        <rFont val="Frutiger 45 Light"/>
        <family val="2"/>
      </rPr>
      <t>1) Groupe Suisse</t>
    </r>
  </si>
  <si>
    <r>
      <rPr>
        <u/>
        <sz val="10"/>
        <color rgb="FF0000FF"/>
        <rFont val="Frutiger 45 Light"/>
        <family val="2"/>
      </rPr>
      <t>Retour</t>
    </r>
  </si>
  <si>
    <r>
      <rPr>
        <b/>
        <sz val="10"/>
        <rFont val="Frutiger 45 Light"/>
        <family val="2"/>
      </rPr>
      <t>Part de femmes au sein du management</t>
    </r>
  </si>
  <si>
    <r>
      <rPr>
        <sz val="10"/>
        <rFont val="Frutiger 45 Light"/>
        <family val="2"/>
      </rPr>
      <t>Notes de bas de page</t>
    </r>
  </si>
  <si>
    <r>
      <rPr>
        <sz val="10"/>
        <rFont val="Frutiger 45 Light"/>
        <family val="2"/>
      </rPr>
      <t>Indice GRI</t>
    </r>
  </si>
  <si>
    <r>
      <rPr>
        <sz val="10"/>
        <rFont val="Frutiger 45 Light"/>
        <family val="2"/>
      </rPr>
      <t>Part de femmes cadres</t>
    </r>
  </si>
  <si>
    <r>
      <rPr>
        <sz val="10"/>
        <rFont val="Frutiger 45 Light"/>
        <family val="2"/>
      </rPr>
      <t>% de personnes</t>
    </r>
  </si>
  <si>
    <r>
      <rPr>
        <sz val="10"/>
        <rFont val="Frutiger 45 Light"/>
        <family val="2"/>
      </rPr>
      <t>1, 2</t>
    </r>
  </si>
  <si>
    <r>
      <rPr>
        <sz val="10"/>
        <rFont val="Frutiger 45 Light"/>
        <family val="2"/>
      </rPr>
      <t>LA12</t>
    </r>
  </si>
  <si>
    <r>
      <rPr>
        <sz val="10"/>
        <rFont val="Frutiger 45 Light"/>
        <family val="2"/>
      </rPr>
      <t>Part de femmes cadres échelon supérieur</t>
    </r>
  </si>
  <si>
    <r>
      <rPr>
        <sz val="10"/>
        <rFont val="Frutiger 45 Light"/>
        <family val="2"/>
      </rPr>
      <t>% de personnes</t>
    </r>
  </si>
  <si>
    <r>
      <rPr>
        <sz val="10"/>
        <rFont val="Frutiger 45 Light"/>
        <family val="2"/>
      </rPr>
      <t>LA12</t>
    </r>
  </si>
  <si>
    <r>
      <rPr>
        <sz val="10"/>
        <rFont val="Frutiger 45 Light"/>
        <family val="2"/>
      </rPr>
      <t>Part de femmes cadres échelons moyen et inférieur</t>
    </r>
  </si>
  <si>
    <r>
      <rPr>
        <sz val="10"/>
        <rFont val="Frutiger 45 Light"/>
        <family val="2"/>
      </rPr>
      <t>% de personnes</t>
    </r>
  </si>
  <si>
    <r>
      <rPr>
        <sz val="10"/>
        <rFont val="Frutiger 45 Light"/>
        <family val="2"/>
      </rPr>
      <t>LA12</t>
    </r>
  </si>
  <si>
    <r>
      <rPr>
        <sz val="10"/>
        <rFont val="Frutiger 45 Light"/>
        <family val="2"/>
      </rPr>
      <t>Part de femmes au Conseil d'administration (CA) de La Poste Suisse SA</t>
    </r>
  </si>
  <si>
    <r>
      <rPr>
        <sz val="10"/>
        <rFont val="Frutiger 45 Light"/>
        <family val="2"/>
      </rPr>
      <t>% de personnes</t>
    </r>
  </si>
  <si>
    <r>
      <rPr>
        <sz val="10"/>
        <rFont val="Frutiger 45 Light"/>
        <family val="2"/>
      </rPr>
      <t>LA12</t>
    </r>
  </si>
  <si>
    <r>
      <rPr>
        <sz val="10"/>
        <rFont val="Frutiger 45 Light"/>
        <family val="2"/>
      </rPr>
      <t>Part de femmes à la Direction du groupe La Poste Suisse SA</t>
    </r>
  </si>
  <si>
    <r>
      <rPr>
        <sz val="10"/>
        <rFont val="Frutiger 45 Light"/>
        <family val="2"/>
      </rPr>
      <t>% de personnes</t>
    </r>
  </si>
  <si>
    <r>
      <rPr>
        <sz val="10"/>
        <rFont val="Frutiger 45 Light"/>
        <family val="2"/>
      </rPr>
      <t>LA12</t>
    </r>
  </si>
  <si>
    <r>
      <rPr>
        <sz val="10"/>
        <rFont val="Frutiger 45 Light"/>
        <family val="2"/>
      </rPr>
      <t>Part de femmes aux CA et dans les organes de direction du groupe (La Poste Suisse SA), de Poste CH SA, de PostFinance SA et de CarPostal Suisse SA</t>
    </r>
  </si>
  <si>
    <r>
      <rPr>
        <sz val="10"/>
        <rFont val="Frutiger 45 Light"/>
        <family val="2"/>
      </rPr>
      <t>% de personnes</t>
    </r>
  </si>
  <si>
    <r>
      <rPr>
        <sz val="10"/>
        <rFont val="Frutiger 45 Light"/>
        <family val="2"/>
      </rPr>
      <t>LA12</t>
    </r>
  </si>
  <si>
    <r>
      <rPr>
        <sz val="9"/>
        <rFont val="Frutiger 45 Light"/>
        <family val="2"/>
      </rPr>
      <t>1) Groupe Suisse: données provenant du système du personnel; actuellement sans les données de 1528 unités de personnel ou 6052 personnes des sociétés du groupe Botec Boncourt S.A., health care research institute AG (hcri), Tele-Trans AG, Epsilon SA, Direct Mail Company AG, Direct Mail Logistik AG, IN-Media AG, PubliBike SA et TWINT SA.</t>
    </r>
  </si>
  <si>
    <r>
      <rPr>
        <sz val="9"/>
        <rFont val="Frutiger 45 Light"/>
        <family val="2"/>
      </rPr>
      <t>2</t>
    </r>
    <r>
      <rPr>
        <sz val="9"/>
        <rFont val="Frutiger 45 Light"/>
        <family val="2"/>
      </rPr>
      <t>) Les cadres sont des collaborateurs qui exercent des fonctions de direction ou de spécialistes ou d’autres fonctions supérieures.</t>
    </r>
  </si>
  <si>
    <r>
      <rPr>
        <u/>
        <sz val="10"/>
        <color rgb="FF0000FF"/>
        <rFont val="Frutiger 45 Light"/>
        <family val="2"/>
      </rPr>
      <t>Retour</t>
    </r>
  </si>
  <si>
    <r>
      <rPr>
        <b/>
        <sz val="10"/>
        <rFont val="Frutiger 45 Light"/>
        <family val="2"/>
      </rPr>
      <t>Diversité linguistique</t>
    </r>
  </si>
  <si>
    <r>
      <rPr>
        <sz val="10"/>
        <rFont val="Frutiger 45 Light"/>
        <family val="2"/>
      </rPr>
      <t>Notes de bas de page</t>
    </r>
  </si>
  <si>
    <r>
      <rPr>
        <sz val="10"/>
        <rFont val="Frutiger 45 Light"/>
        <family val="2"/>
      </rPr>
      <t>Indice GRI</t>
    </r>
  </si>
  <si>
    <r>
      <rPr>
        <sz val="10"/>
        <rFont val="Frutiger 45 Light"/>
        <family val="2"/>
      </rPr>
      <t>Langue maternelle allemande</t>
    </r>
  </si>
  <si>
    <r>
      <rPr>
        <sz val="10"/>
        <rFont val="Frutiger 45 Light"/>
        <family val="2"/>
      </rPr>
      <t>Part des personnes en %</t>
    </r>
  </si>
  <si>
    <r>
      <rPr>
        <sz val="10"/>
        <rFont val="Frutiger 45 Light"/>
        <family val="2"/>
      </rPr>
      <t>LA12</t>
    </r>
  </si>
  <si>
    <r>
      <rPr>
        <sz val="10"/>
        <rFont val="Frutiger 45 Light"/>
        <family val="2"/>
      </rPr>
      <t>Langue maternelle française</t>
    </r>
  </si>
  <si>
    <r>
      <rPr>
        <sz val="10"/>
        <rFont val="Frutiger 45 Light"/>
        <family val="2"/>
      </rPr>
      <t>Part des personnes en %</t>
    </r>
  </si>
  <si>
    <r>
      <rPr>
        <sz val="10"/>
        <rFont val="Frutiger 45 Light"/>
        <family val="2"/>
      </rPr>
      <t>LA12</t>
    </r>
  </si>
  <si>
    <r>
      <rPr>
        <sz val="10"/>
        <rFont val="Frutiger 45 Light"/>
        <family val="2"/>
      </rPr>
      <t>Langue maternelle italienne</t>
    </r>
  </si>
  <si>
    <r>
      <rPr>
        <sz val="10"/>
        <rFont val="Frutiger 45 Light"/>
        <family val="2"/>
      </rPr>
      <t>Part des personnes en %</t>
    </r>
  </si>
  <si>
    <r>
      <rPr>
        <sz val="10"/>
        <rFont val="Frutiger 45 Light"/>
        <family val="2"/>
      </rPr>
      <t>LA12</t>
    </r>
  </si>
  <si>
    <r>
      <rPr>
        <sz val="10"/>
        <rFont val="Frutiger 45 Light"/>
        <family val="2"/>
      </rPr>
      <t>Langue maternelle romanche</t>
    </r>
  </si>
  <si>
    <r>
      <rPr>
        <sz val="10"/>
        <rFont val="Frutiger 45 Light"/>
        <family val="2"/>
      </rPr>
      <t>Part des personnes en %</t>
    </r>
  </si>
  <si>
    <r>
      <rPr>
        <sz val="10"/>
        <rFont val="Frutiger 45 Light"/>
        <family val="2"/>
      </rPr>
      <t>LA12</t>
    </r>
  </si>
  <si>
    <r>
      <rPr>
        <sz val="10"/>
        <rFont val="Frutiger 45 Light"/>
        <family val="2"/>
      </rPr>
      <t>Autre langue maternelle</t>
    </r>
  </si>
  <si>
    <r>
      <rPr>
        <sz val="10"/>
        <rFont val="Frutiger 45 Light"/>
        <family val="2"/>
      </rPr>
      <t>Part des personnes en %</t>
    </r>
  </si>
  <si>
    <r>
      <rPr>
        <sz val="10"/>
        <rFont val="Frutiger 45 Light"/>
        <family val="2"/>
      </rPr>
      <t>LA12</t>
    </r>
  </si>
  <si>
    <r>
      <rPr>
        <sz val="9"/>
        <rFont val="Frutiger 45 Light"/>
        <family val="2"/>
      </rPr>
      <t>1) Groupe Suisse: données provenant du système du personnel; actuellement sans les données de 1528 unités de personnel ou 6052 personnes des sociétés du groupe Botec Boncourt S.A., health care research institute AG (hcri), Tele-Trans AG, Epsilon SA, Direct Mail Company AG, Direct Mail Logistik AG, IN-Media AG, PubliBike SA et TWINT SA.</t>
    </r>
  </si>
  <si>
    <r>
      <rPr>
        <u/>
        <sz val="10"/>
        <color rgb="FF0000FF"/>
        <rFont val="Frutiger 45 Light"/>
        <family val="2"/>
      </rPr>
      <t>Retour</t>
    </r>
  </si>
  <si>
    <r>
      <rPr>
        <b/>
        <sz val="10"/>
        <rFont val="Frutiger 45 Light"/>
        <family val="2"/>
      </rPr>
      <t>Nationalité</t>
    </r>
  </si>
  <si>
    <r>
      <rPr>
        <sz val="10"/>
        <rFont val="Frutiger 45 Light"/>
        <family val="2"/>
      </rPr>
      <t>Notes de bas de page</t>
    </r>
  </si>
  <si>
    <r>
      <rPr>
        <sz val="10"/>
        <rFont val="Frutiger 45 Light"/>
        <family val="2"/>
      </rPr>
      <t>Indice GRI</t>
    </r>
  </si>
  <si>
    <r>
      <rPr>
        <sz val="10"/>
        <rFont val="Frutiger 45 Light"/>
        <family val="2"/>
      </rPr>
      <t>Suisse</t>
    </r>
  </si>
  <si>
    <r>
      <rPr>
        <sz val="10"/>
        <rFont val="Frutiger 45 Light"/>
        <family val="2"/>
      </rPr>
      <t>Part des personnes en %</t>
    </r>
  </si>
  <si>
    <r>
      <rPr>
        <sz val="10"/>
        <rFont val="Frutiger 45 Light"/>
        <family val="2"/>
      </rPr>
      <t>LA12</t>
    </r>
  </si>
  <si>
    <r>
      <rPr>
        <sz val="10"/>
        <rFont val="Frutiger 45 Light"/>
        <family val="2"/>
      </rPr>
      <t>Etranger</t>
    </r>
  </si>
  <si>
    <r>
      <rPr>
        <sz val="10"/>
        <rFont val="Frutiger 45 Light"/>
        <family val="2"/>
      </rPr>
      <t>Part des personnes en %</t>
    </r>
  </si>
  <si>
    <r>
      <rPr>
        <sz val="10"/>
        <rFont val="Frutiger 45 Light"/>
        <family val="2"/>
      </rPr>
      <t>LA12</t>
    </r>
  </si>
  <si>
    <r>
      <rPr>
        <sz val="10"/>
        <rFont val="Frutiger 45 Light"/>
        <family val="2"/>
      </rPr>
      <t xml:space="preserve">   Italie</t>
    </r>
  </si>
  <si>
    <r>
      <rPr>
        <sz val="10"/>
        <rFont val="Frutiger 45 Light"/>
        <family val="2"/>
      </rPr>
      <t>Part des personnes en %</t>
    </r>
  </si>
  <si>
    <r>
      <rPr>
        <sz val="10"/>
        <rFont val="Frutiger 45 Light"/>
        <family val="2"/>
      </rPr>
      <t>LA12</t>
    </r>
  </si>
  <si>
    <r>
      <rPr>
        <sz val="10"/>
        <rFont val="Frutiger 45 Light"/>
        <family val="2"/>
      </rPr>
      <t xml:space="preserve">   Allemagne</t>
    </r>
  </si>
  <si>
    <r>
      <rPr>
        <sz val="10"/>
        <rFont val="Frutiger 45 Light"/>
        <family val="2"/>
      </rPr>
      <t>Part des personnes en %</t>
    </r>
  </si>
  <si>
    <r>
      <rPr>
        <sz val="10"/>
        <rFont val="Frutiger 45 Light"/>
        <family val="2"/>
      </rPr>
      <t>LA12</t>
    </r>
  </si>
  <si>
    <r>
      <rPr>
        <sz val="10"/>
        <rFont val="Frutiger 45 Light"/>
        <family val="2"/>
      </rPr>
      <t xml:space="preserve">   Espagne</t>
    </r>
  </si>
  <si>
    <r>
      <rPr>
        <sz val="10"/>
        <rFont val="Frutiger 45 Light"/>
        <family val="2"/>
      </rPr>
      <t>Part des personnes en %</t>
    </r>
  </si>
  <si>
    <r>
      <rPr>
        <sz val="10"/>
        <rFont val="Frutiger 45 Light"/>
        <family val="2"/>
      </rPr>
      <t>LA12</t>
    </r>
  </si>
  <si>
    <r>
      <rPr>
        <sz val="10"/>
        <rFont val="Frutiger 45 Light"/>
        <family val="2"/>
      </rPr>
      <t>Portugal</t>
    </r>
  </si>
  <si>
    <r>
      <rPr>
        <sz val="10"/>
        <rFont val="Frutiger 45 Light"/>
        <family val="2"/>
      </rPr>
      <t>Part des personnes en %</t>
    </r>
  </si>
  <si>
    <r>
      <rPr>
        <sz val="10"/>
        <rFont val="Frutiger 45 Light"/>
        <family val="2"/>
      </rPr>
      <t>LA12</t>
    </r>
  </si>
  <si>
    <r>
      <rPr>
        <sz val="10"/>
        <rFont val="Frutiger 45 Light"/>
        <family val="2"/>
      </rPr>
      <t xml:space="preserve">   Turquie</t>
    </r>
  </si>
  <si>
    <r>
      <rPr>
        <sz val="10"/>
        <rFont val="Frutiger 45 Light"/>
        <family val="2"/>
      </rPr>
      <t>Part des personnes en %</t>
    </r>
  </si>
  <si>
    <r>
      <rPr>
        <sz val="10"/>
        <rFont val="Frutiger 45 Light"/>
        <family val="2"/>
      </rPr>
      <t>LA12</t>
    </r>
  </si>
  <si>
    <r>
      <rPr>
        <sz val="10"/>
        <rFont val="Frutiger 45 Light"/>
        <family val="2"/>
      </rPr>
      <t xml:space="preserve">   France</t>
    </r>
  </si>
  <si>
    <r>
      <rPr>
        <sz val="10"/>
        <rFont val="Frutiger 45 Light"/>
        <family val="2"/>
      </rPr>
      <t>Part des personnes en %</t>
    </r>
  </si>
  <si>
    <r>
      <rPr>
        <sz val="10"/>
        <rFont val="Frutiger 45 Light"/>
        <family val="2"/>
      </rPr>
      <t>LA12</t>
    </r>
  </si>
  <si>
    <r>
      <rPr>
        <sz val="10"/>
        <rFont val="Frutiger 45 Light"/>
        <family val="2"/>
      </rPr>
      <t xml:space="preserve">   Autres pays</t>
    </r>
  </si>
  <si>
    <r>
      <rPr>
        <sz val="10"/>
        <rFont val="Frutiger 45 Light"/>
        <family val="2"/>
      </rPr>
      <t>Part des personnes en %</t>
    </r>
  </si>
  <si>
    <r>
      <rPr>
        <sz val="10"/>
        <rFont val="Frutiger 45 Light"/>
        <family val="2"/>
      </rPr>
      <t>LA12</t>
    </r>
  </si>
  <si>
    <r>
      <rPr>
        <sz val="10"/>
        <rFont val="Frutiger 45 Light"/>
        <family val="2"/>
      </rPr>
      <t>Nationalités représentées</t>
    </r>
  </si>
  <si>
    <r>
      <rPr>
        <sz val="10"/>
        <rFont val="Frutiger 45 Light"/>
        <family val="2"/>
      </rPr>
      <t>Nombre</t>
    </r>
  </si>
  <si>
    <r>
      <rPr>
        <sz val="10"/>
        <rFont val="Frutiger 45 Light"/>
        <family val="2"/>
      </rPr>
      <t>LA12</t>
    </r>
  </si>
  <si>
    <r>
      <rPr>
        <sz val="9"/>
        <rFont val="Frutiger 45 Light"/>
        <family val="2"/>
      </rPr>
      <t>1) Groupe Suisse: données provenant du système du personnel; actuellement sans les données de 1528 unités de personnel ou 6052 personnes des sociétés du groupe Botec Boncourt S.A., health care research institute AG (hcri), Tele-Trans AG, Epsilon SA, Direct Mail Company AG, Direct Mail Logistik AG, IN-Media AG, PubliBike SA et TWINT SA.</t>
    </r>
  </si>
  <si>
    <r>
      <rPr>
        <u/>
        <sz val="10"/>
        <color rgb="FF0000FF"/>
        <rFont val="Frutiger 45 Light"/>
        <family val="2"/>
      </rPr>
      <t>Retour</t>
    </r>
  </si>
  <si>
    <r>
      <rPr>
        <b/>
        <sz val="10"/>
        <rFont val="Frutiger 45 Light"/>
        <family val="2"/>
      </rPr>
      <t>Démographie (pyramide des âges)</t>
    </r>
  </si>
  <si>
    <r>
      <rPr>
        <sz val="10"/>
        <rFont val="Frutiger 45 Light"/>
        <family val="2"/>
      </rPr>
      <t>Notes de bas de page</t>
    </r>
  </si>
  <si>
    <r>
      <rPr>
        <sz val="10"/>
        <rFont val="Frutiger 45 Light"/>
        <family val="2"/>
      </rPr>
      <t>Indice GRI</t>
    </r>
  </si>
  <si>
    <r>
      <rPr>
        <b/>
        <sz val="10"/>
        <rFont val="Frutiger 45 Light"/>
        <family val="2"/>
      </rPr>
      <t>Classe d’âge</t>
    </r>
  </si>
  <si>
    <r>
      <rPr>
        <sz val="10"/>
        <rFont val="Frutiger 45 Light"/>
        <family val="2"/>
      </rPr>
      <t>Moins de 20 ans</t>
    </r>
  </si>
  <si>
    <r>
      <rPr>
        <sz val="10"/>
        <rFont val="Frutiger 45 Light"/>
        <family val="2"/>
      </rPr>
      <t>% de l’effectif moyen</t>
    </r>
  </si>
  <si>
    <r>
      <rPr>
        <sz val="10"/>
        <rFont val="Frutiger 45 Light"/>
        <family val="2"/>
      </rPr>
      <t>LA12</t>
    </r>
  </si>
  <si>
    <r>
      <rPr>
        <sz val="10"/>
        <rFont val="Frutiger 45 Light"/>
        <family val="2"/>
      </rPr>
      <t>20–29</t>
    </r>
  </si>
  <si>
    <r>
      <rPr>
        <sz val="10"/>
        <rFont val="Frutiger 45 Light"/>
        <family val="2"/>
      </rPr>
      <t>% de l’effectif moyen</t>
    </r>
  </si>
  <si>
    <r>
      <rPr>
        <sz val="10"/>
        <rFont val="Frutiger 45 Light"/>
        <family val="2"/>
      </rPr>
      <t>LA12</t>
    </r>
  </si>
  <si>
    <r>
      <rPr>
        <sz val="10"/>
        <rFont val="Frutiger 45 Light"/>
        <family val="2"/>
      </rPr>
      <t>30–39</t>
    </r>
  </si>
  <si>
    <r>
      <rPr>
        <sz val="10"/>
        <rFont val="Frutiger 45 Light"/>
        <family val="2"/>
      </rPr>
      <t>% de l’effectif moyen</t>
    </r>
  </si>
  <si>
    <r>
      <rPr>
        <sz val="10"/>
        <rFont val="Frutiger 45 Light"/>
        <family val="2"/>
      </rPr>
      <t>LA12</t>
    </r>
  </si>
  <si>
    <r>
      <rPr>
        <sz val="10"/>
        <rFont val="Frutiger 45 Light"/>
        <family val="2"/>
      </rPr>
      <t>40–49</t>
    </r>
  </si>
  <si>
    <r>
      <rPr>
        <sz val="10"/>
        <rFont val="Frutiger 45 Light"/>
        <family val="2"/>
      </rPr>
      <t>% de l’effectif moyen</t>
    </r>
  </si>
  <si>
    <r>
      <rPr>
        <sz val="10"/>
        <rFont val="Frutiger 45 Light"/>
        <family val="2"/>
      </rPr>
      <t>LA12</t>
    </r>
  </si>
  <si>
    <r>
      <rPr>
        <sz val="10"/>
        <rFont val="Frutiger 45 Light"/>
        <family val="2"/>
      </rPr>
      <t>50–59</t>
    </r>
  </si>
  <si>
    <r>
      <rPr>
        <sz val="10"/>
        <rFont val="Frutiger 45 Light"/>
        <family val="2"/>
      </rPr>
      <t>% de l’effectif moyen</t>
    </r>
  </si>
  <si>
    <r>
      <rPr>
        <sz val="10"/>
        <rFont val="Frutiger 45 Light"/>
        <family val="2"/>
      </rPr>
      <t>LA12</t>
    </r>
  </si>
  <si>
    <r>
      <rPr>
        <sz val="10"/>
        <rFont val="Frutiger 45 Light"/>
        <family val="2"/>
      </rPr>
      <t>60 ans et plus</t>
    </r>
  </si>
  <si>
    <r>
      <rPr>
        <sz val="10"/>
        <rFont val="Frutiger 45 Light"/>
        <family val="2"/>
      </rPr>
      <t>% de l’effectif moyen</t>
    </r>
  </si>
  <si>
    <r>
      <rPr>
        <sz val="10"/>
        <rFont val="Frutiger 45 Light"/>
        <family val="2"/>
      </rPr>
      <t>LA12</t>
    </r>
  </si>
  <si>
    <r>
      <rPr>
        <sz val="10"/>
        <rFont val="Frutiger 45 Light"/>
        <family val="2"/>
      </rPr>
      <t>Age moyen</t>
    </r>
  </si>
  <si>
    <r>
      <rPr>
        <sz val="10"/>
        <rFont val="Frutiger 45 Light"/>
        <family val="2"/>
      </rPr>
      <t>Années</t>
    </r>
  </si>
  <si>
    <r>
      <rPr>
        <sz val="10"/>
        <rFont val="Frutiger 45 Light"/>
        <family val="2"/>
      </rPr>
      <t>LA12</t>
    </r>
  </si>
  <si>
    <r>
      <rPr>
        <sz val="9"/>
        <rFont val="Frutiger 45 Light"/>
        <family val="2"/>
      </rPr>
      <t>1) Groupe Suisse: données provenant du système du personnel; actuellement sans les données de 1528 unités de personnel ou 6052 personnes des sociétés du groupe Botec Boncourt S.A., health care research institute AG (hcri), Tele-Trans AG, Epsilon SA, Direct Mail Company AG, Direct Mail Logistik AG, IN-Media AG, PubliBike SA et TWINT SA.</t>
    </r>
  </si>
  <si>
    <r>
      <rPr>
        <u/>
        <sz val="10"/>
        <color rgb="FF0000FF"/>
        <rFont val="Frutiger 45 Light"/>
        <family val="2"/>
      </rPr>
      <t>Retour</t>
    </r>
  </si>
  <si>
    <r>
      <rPr>
        <b/>
        <sz val="10"/>
        <rFont val="Frutiger 45 Light"/>
        <family val="2"/>
      </rPr>
      <t>Temps partiel</t>
    </r>
  </si>
  <si>
    <r>
      <rPr>
        <sz val="10"/>
        <rFont val="Frutiger 45 Light"/>
        <family val="2"/>
      </rPr>
      <t>Notes de bas de page</t>
    </r>
  </si>
  <si>
    <r>
      <rPr>
        <sz val="10"/>
        <rFont val="Frutiger 45 Light"/>
        <family val="2"/>
      </rPr>
      <t>Indice GRI</t>
    </r>
  </si>
  <si>
    <r>
      <rPr>
        <b/>
        <sz val="10"/>
        <rFont val="Frutiger 45 Light"/>
        <family val="2"/>
      </rPr>
      <t>Taux d’occupation</t>
    </r>
  </si>
  <si>
    <r>
      <rPr>
        <sz val="10"/>
        <rFont val="Frutiger 45 Light"/>
        <family val="2"/>
      </rPr>
      <t>Taux d’occupation inférieur à 50%, total</t>
    </r>
  </si>
  <si>
    <r>
      <rPr>
        <sz val="10"/>
        <rFont val="Frutiger 45 Light"/>
        <family val="2"/>
      </rPr>
      <t>%</t>
    </r>
  </si>
  <si>
    <r>
      <rPr>
        <sz val="10"/>
        <rFont val="Frutiger 45 Light"/>
        <family val="2"/>
      </rPr>
      <t>LA1</t>
    </r>
  </si>
  <si>
    <r>
      <rPr>
        <sz val="10"/>
        <rFont val="Frutiger 45 Light"/>
        <family val="2"/>
      </rPr>
      <t>Taux d’occupation entre 50% et 89%, total</t>
    </r>
  </si>
  <si>
    <r>
      <rPr>
        <sz val="10"/>
        <rFont val="Frutiger 45 Light"/>
        <family val="2"/>
      </rPr>
      <t>%</t>
    </r>
  </si>
  <si>
    <r>
      <rPr>
        <sz val="10"/>
        <rFont val="Frutiger 45 Light"/>
        <family val="2"/>
      </rPr>
      <t>LA1</t>
    </r>
  </si>
  <si>
    <r>
      <rPr>
        <sz val="10"/>
        <rFont val="Frutiger 45 Light"/>
        <family val="2"/>
      </rPr>
      <t>Taux d’occupation égal ou supérieur à 90% (plein temps), total</t>
    </r>
  </si>
  <si>
    <r>
      <rPr>
        <sz val="10"/>
        <rFont val="Frutiger 45 Light"/>
        <family val="2"/>
      </rPr>
      <t>%</t>
    </r>
  </si>
  <si>
    <r>
      <rPr>
        <sz val="10"/>
        <rFont val="Frutiger 45 Light"/>
        <family val="2"/>
      </rPr>
      <t>LA1</t>
    </r>
  </si>
  <si>
    <r>
      <rPr>
        <b/>
        <sz val="10"/>
        <rFont val="Frutiger 45 Light"/>
        <family val="2"/>
      </rPr>
      <t>Taux d’occupation des hommes</t>
    </r>
  </si>
  <si>
    <r>
      <rPr>
        <sz val="10"/>
        <rFont val="Frutiger 45 Light"/>
        <family val="2"/>
      </rPr>
      <t>Taux d’occupation inférieur à 50%, hommes</t>
    </r>
  </si>
  <si>
    <r>
      <rPr>
        <sz val="10"/>
        <rFont val="Frutiger 45 Light"/>
        <family val="2"/>
      </rPr>
      <t>%</t>
    </r>
  </si>
  <si>
    <r>
      <rPr>
        <sz val="10"/>
        <rFont val="Frutiger 45 Light"/>
        <family val="2"/>
      </rPr>
      <t>LA1</t>
    </r>
  </si>
  <si>
    <r>
      <rPr>
        <sz val="10"/>
        <rFont val="Frutiger 45 Light"/>
        <family val="2"/>
      </rPr>
      <t>Taux d’occupation entre 50% et 89%, hommes</t>
    </r>
  </si>
  <si>
    <r>
      <rPr>
        <sz val="10"/>
        <rFont val="Frutiger 45 Light"/>
        <family val="2"/>
      </rPr>
      <t>%</t>
    </r>
  </si>
  <si>
    <r>
      <rPr>
        <sz val="10"/>
        <rFont val="Frutiger 45 Light"/>
        <family val="2"/>
      </rPr>
      <t>LA1</t>
    </r>
  </si>
  <si>
    <r>
      <rPr>
        <sz val="10"/>
        <rFont val="Frutiger 45 Light"/>
        <family val="2"/>
      </rPr>
      <t>Taux d’occupation égal ou supérieur à 90% (plein temps), hommes</t>
    </r>
  </si>
  <si>
    <r>
      <rPr>
        <sz val="10"/>
        <rFont val="Frutiger 45 Light"/>
        <family val="2"/>
      </rPr>
      <t>%</t>
    </r>
  </si>
  <si>
    <r>
      <rPr>
        <sz val="10"/>
        <rFont val="Frutiger 45 Light"/>
        <family val="2"/>
      </rPr>
      <t>LA1</t>
    </r>
  </si>
  <si>
    <r>
      <rPr>
        <sz val="10"/>
        <rFont val="Frutiger 45 Light"/>
        <family val="2"/>
      </rPr>
      <t>LA1</t>
    </r>
  </si>
  <si>
    <r>
      <rPr>
        <b/>
        <sz val="10"/>
        <rFont val="Frutiger 45 Light"/>
        <family val="2"/>
      </rPr>
      <t>Taux d’occupation des femmes</t>
    </r>
  </si>
  <si>
    <r>
      <rPr>
        <sz val="10"/>
        <rFont val="Frutiger 45 Light"/>
        <family val="2"/>
      </rPr>
      <t>Taux d’occupation inférieur à 50%, femmes</t>
    </r>
  </si>
  <si>
    <r>
      <rPr>
        <sz val="10"/>
        <rFont val="Frutiger 45 Light"/>
        <family val="2"/>
      </rPr>
      <t>%</t>
    </r>
  </si>
  <si>
    <r>
      <rPr>
        <sz val="10"/>
        <rFont val="Frutiger 45 Light"/>
        <family val="2"/>
      </rPr>
      <t>LA1</t>
    </r>
  </si>
  <si>
    <r>
      <rPr>
        <sz val="10"/>
        <rFont val="Frutiger 45 Light"/>
        <family val="2"/>
      </rPr>
      <t>Taux d’occupation entre 50% et 89%, femmes</t>
    </r>
  </si>
  <si>
    <r>
      <rPr>
        <sz val="10"/>
        <rFont val="Frutiger 45 Light"/>
        <family val="2"/>
      </rPr>
      <t>%</t>
    </r>
  </si>
  <si>
    <r>
      <rPr>
        <sz val="10"/>
        <rFont val="Frutiger 45 Light"/>
        <family val="2"/>
      </rPr>
      <t>LA1</t>
    </r>
  </si>
  <si>
    <r>
      <rPr>
        <sz val="10"/>
        <rFont val="Frutiger 45 Light"/>
        <family val="2"/>
      </rPr>
      <t>Taux d’occupation égal ou supérieur à 90% (plein temps), femmes</t>
    </r>
  </si>
  <si>
    <r>
      <rPr>
        <sz val="10"/>
        <rFont val="Frutiger 45 Light"/>
        <family val="2"/>
      </rPr>
      <t>%</t>
    </r>
  </si>
  <si>
    <r>
      <rPr>
        <sz val="10"/>
        <rFont val="Frutiger 45 Light"/>
        <family val="2"/>
      </rPr>
      <t>LA1</t>
    </r>
  </si>
  <si>
    <r>
      <rPr>
        <b/>
        <sz val="10"/>
        <rFont val="Frutiger 45 Light"/>
        <family val="2"/>
      </rPr>
      <t>Temps partiel chez les cadres</t>
    </r>
  </si>
  <si>
    <r>
      <rPr>
        <sz val="10"/>
        <rFont val="Frutiger 45 Light"/>
        <family val="2"/>
      </rPr>
      <t>Taux d’occupation inférieur à 90%, cadres</t>
    </r>
  </si>
  <si>
    <r>
      <rPr>
        <sz val="10"/>
        <rFont val="Frutiger 45 Light"/>
        <family val="2"/>
      </rPr>
      <t>%</t>
    </r>
  </si>
  <si>
    <r>
      <rPr>
        <sz val="10"/>
        <rFont val="Frutiger 45 Light"/>
        <family val="2"/>
      </rPr>
      <t>1, 2</t>
    </r>
  </si>
  <si>
    <r>
      <rPr>
        <sz val="10"/>
        <rFont val="Frutiger 45 Light"/>
        <family val="2"/>
      </rPr>
      <t>LA1</t>
    </r>
  </si>
  <si>
    <r>
      <rPr>
        <sz val="10"/>
        <rFont val="Frutiger 45 Light"/>
        <family val="2"/>
      </rPr>
      <t>Taux d’occupation inférieur à 90%, cadres, hommes</t>
    </r>
  </si>
  <si>
    <r>
      <rPr>
        <sz val="10"/>
        <rFont val="Frutiger 45 Light"/>
        <family val="2"/>
      </rPr>
      <t>%</t>
    </r>
  </si>
  <si>
    <r>
      <rPr>
        <sz val="10"/>
        <rFont val="Frutiger 45 Light"/>
        <family val="2"/>
      </rPr>
      <t>1, 2</t>
    </r>
  </si>
  <si>
    <r>
      <rPr>
        <sz val="10"/>
        <rFont val="Frutiger 45 Light"/>
        <family val="2"/>
      </rPr>
      <t>LA1</t>
    </r>
  </si>
  <si>
    <r>
      <rPr>
        <sz val="10"/>
        <rFont val="Frutiger 45 Light"/>
        <family val="2"/>
      </rPr>
      <t>Taux d’occupation inférieur à 90%, cadres, femmes</t>
    </r>
  </si>
  <si>
    <r>
      <rPr>
        <sz val="10"/>
        <rFont val="Frutiger 45 Light"/>
        <family val="2"/>
      </rPr>
      <t>%</t>
    </r>
  </si>
  <si>
    <r>
      <rPr>
        <sz val="10"/>
        <rFont val="Frutiger 45 Light"/>
        <family val="2"/>
      </rPr>
      <t>1, 2</t>
    </r>
  </si>
  <si>
    <r>
      <rPr>
        <sz val="10"/>
        <rFont val="Frutiger 45 Light"/>
        <family val="2"/>
      </rPr>
      <t>LA1</t>
    </r>
  </si>
  <si>
    <r>
      <rPr>
        <sz val="9"/>
        <rFont val="Frutiger 45 Light"/>
        <family val="2"/>
      </rPr>
      <t>1) Groupe Suisse: données provenant du système du personnel; actuellement sans les données de 1528 unités de personnel ou 6052 personnes des sociétés du groupe Botec Boncourt S.A., health care research institute AG (hcri), Tele-Trans AG, Epsilon SA, Direct Mail Company AG, Direct Mail Logistik AG, IN-Media AG, PubliBike SA et TWINT SA.</t>
    </r>
  </si>
  <si>
    <r>
      <rPr>
        <sz val="9"/>
        <rFont val="Frutiger 45 Light"/>
        <family val="2"/>
      </rPr>
      <t>2</t>
    </r>
    <r>
      <rPr>
        <sz val="9"/>
        <rFont val="Frutiger 45 Light"/>
        <family val="2"/>
      </rPr>
      <t>) Les cadres sont des collaborateurs qui exercent des fonctions de direction ou de spécialistes ou d’autres fonctions supérieures.</t>
    </r>
  </si>
  <si>
    <r>
      <rPr>
        <u/>
        <sz val="10"/>
        <color rgb="FF0000FF"/>
        <rFont val="Frutiger 45 Light"/>
        <family val="2"/>
      </rPr>
      <t>Retour</t>
    </r>
  </si>
  <si>
    <r>
      <rPr>
        <b/>
        <sz val="10"/>
        <rFont val="Frutiger 45 Light"/>
        <family val="2"/>
      </rPr>
      <t>Gestion de la santé</t>
    </r>
  </si>
  <si>
    <r>
      <rPr>
        <sz val="10"/>
        <rFont val="Frutiger 45 Light"/>
        <family val="2"/>
      </rPr>
      <t>Notes de bas de page</t>
    </r>
  </si>
  <si>
    <r>
      <rPr>
        <sz val="10"/>
        <rFont val="Frutiger 45 Light"/>
        <family val="2"/>
      </rPr>
      <t>Indice GRI</t>
    </r>
  </si>
  <si>
    <r>
      <rPr>
        <b/>
        <sz val="10"/>
        <rFont val="Frutiger 45 Light"/>
        <family val="2"/>
      </rPr>
      <t>Accidents</t>
    </r>
  </si>
  <si>
    <r>
      <rPr>
        <sz val="10"/>
        <rFont val="Frutiger 45 Light"/>
        <family val="2"/>
      </rPr>
      <t>Accidents professionnels</t>
    </r>
  </si>
  <si>
    <r>
      <rPr>
        <sz val="10"/>
        <rFont val="Frutiger 45 Light"/>
        <family val="2"/>
      </rPr>
      <t>Nombre pour 100 unités de personnel</t>
    </r>
  </si>
  <si>
    <r>
      <rPr>
        <sz val="10"/>
        <rFont val="Frutiger 45 Light"/>
        <family val="2"/>
      </rPr>
      <t>1, 2</t>
    </r>
  </si>
  <si>
    <r>
      <rPr>
        <sz val="10"/>
        <rFont val="Frutiger 45 Light"/>
        <family val="2"/>
      </rPr>
      <t>LA6</t>
    </r>
  </si>
  <si>
    <r>
      <rPr>
        <sz val="10"/>
        <rFont val="Frutiger 45 Light"/>
        <family val="2"/>
      </rPr>
      <t>Accidents professionnels PostMail</t>
    </r>
  </si>
  <si>
    <r>
      <rPr>
        <sz val="10"/>
        <rFont val="Frutiger 45 Light"/>
        <family val="2"/>
      </rPr>
      <t>Nombre pour 100 unités de personnel</t>
    </r>
  </si>
  <si>
    <r>
      <rPr>
        <sz val="10"/>
        <rFont val="Frutiger 45 Light"/>
        <family val="2"/>
      </rPr>
      <t>1, 2</t>
    </r>
  </si>
  <si>
    <r>
      <rPr>
        <sz val="10"/>
        <rFont val="Frutiger 45 Light"/>
        <family val="2"/>
      </rPr>
      <t>LA6</t>
    </r>
  </si>
  <si>
    <r>
      <rPr>
        <sz val="10"/>
        <rFont val="Frutiger 45 Light"/>
        <family val="2"/>
      </rPr>
      <t xml:space="preserve">Accidents professionnels PostLogistics </t>
    </r>
  </si>
  <si>
    <r>
      <rPr>
        <sz val="10"/>
        <rFont val="Frutiger 45 Light"/>
        <family val="2"/>
      </rPr>
      <t>Nombre pour 100 unités de personnel</t>
    </r>
  </si>
  <si>
    <r>
      <rPr>
        <sz val="10"/>
        <rFont val="Frutiger 45 Light"/>
        <family val="2"/>
      </rPr>
      <t>1, 2</t>
    </r>
  </si>
  <si>
    <r>
      <rPr>
        <sz val="10"/>
        <rFont val="Frutiger 45 Light"/>
        <family val="2"/>
      </rPr>
      <t>LA6</t>
    </r>
  </si>
  <si>
    <r>
      <rPr>
        <sz val="10"/>
        <rFont val="Frutiger 45 Light"/>
        <family val="2"/>
      </rPr>
      <t>Accidents professionnels Réseau postal et vente</t>
    </r>
  </si>
  <si>
    <r>
      <rPr>
        <sz val="10"/>
        <rFont val="Frutiger 45 Light"/>
        <family val="2"/>
      </rPr>
      <t>Nombre pour 100 unités de personnel</t>
    </r>
  </si>
  <si>
    <r>
      <rPr>
        <sz val="10"/>
        <rFont val="Frutiger 45 Light"/>
        <family val="2"/>
      </rPr>
      <t>1, 2</t>
    </r>
  </si>
  <si>
    <r>
      <rPr>
        <sz val="10"/>
        <rFont val="Frutiger 45 Light"/>
        <family val="2"/>
      </rPr>
      <t>LA6</t>
    </r>
  </si>
  <si>
    <r>
      <rPr>
        <sz val="10"/>
        <rFont val="Frutiger 45 Light"/>
        <family val="2"/>
      </rPr>
      <t>Accidents professionnels PostFinance</t>
    </r>
  </si>
  <si>
    <r>
      <rPr>
        <sz val="10"/>
        <rFont val="Frutiger 45 Light"/>
        <family val="2"/>
      </rPr>
      <t>Nombre pour 100 unités de personnel</t>
    </r>
  </si>
  <si>
    <r>
      <rPr>
        <sz val="10"/>
        <rFont val="Frutiger 45 Light"/>
        <family val="2"/>
      </rPr>
      <t>1, 2</t>
    </r>
  </si>
  <si>
    <r>
      <rPr>
        <sz val="10"/>
        <rFont val="Frutiger 45 Light"/>
        <family val="2"/>
      </rPr>
      <t>LA6</t>
    </r>
  </si>
  <si>
    <r>
      <rPr>
        <sz val="10"/>
        <rFont val="Frutiger 45 Light"/>
        <family val="2"/>
      </rPr>
      <t>Accidents professionnels CarPostal</t>
    </r>
  </si>
  <si>
    <r>
      <rPr>
        <sz val="10"/>
        <rFont val="Frutiger 45 Light"/>
        <family val="2"/>
      </rPr>
      <t>Nombre pour 100 unités de personnel</t>
    </r>
  </si>
  <si>
    <r>
      <rPr>
        <sz val="10"/>
        <rFont val="Frutiger 45 Light"/>
        <family val="2"/>
      </rPr>
      <t>1, 2</t>
    </r>
  </si>
  <si>
    <r>
      <rPr>
        <sz val="10"/>
        <rFont val="Frutiger 45 Light"/>
        <family val="2"/>
      </rPr>
      <t>LA6</t>
    </r>
  </si>
  <si>
    <r>
      <rPr>
        <sz val="10"/>
        <rFont val="Frutiger 45 Light"/>
        <family val="2"/>
      </rPr>
      <t>Accidents professionnels Swiss Post International</t>
    </r>
  </si>
  <si>
    <r>
      <rPr>
        <sz val="10"/>
        <rFont val="Frutiger 45 Light"/>
        <family val="2"/>
      </rPr>
      <t>Nombre pour 100 unités de personnel</t>
    </r>
  </si>
  <si>
    <r>
      <rPr>
        <sz val="10"/>
        <rFont val="Frutiger 45 Light"/>
        <family val="2"/>
      </rPr>
      <t>1, 2, 4</t>
    </r>
  </si>
  <si>
    <r>
      <rPr>
        <sz val="10"/>
        <rFont val="Frutiger 45 Light"/>
        <family val="2"/>
      </rPr>
      <t>LA6</t>
    </r>
  </si>
  <si>
    <r>
      <rPr>
        <sz val="10"/>
        <rFont val="Frutiger 45 Light"/>
        <family val="2"/>
      </rPr>
      <t>Accidents professionnels Swiss Post Solutions</t>
    </r>
  </si>
  <si>
    <r>
      <rPr>
        <sz val="10"/>
        <rFont val="Frutiger 45 Light"/>
        <family val="2"/>
      </rPr>
      <t>Nombre pour 100 unités de personnel</t>
    </r>
  </si>
  <si>
    <r>
      <rPr>
        <sz val="10"/>
        <rFont val="Frutiger 45 Light"/>
        <family val="2"/>
      </rPr>
      <t>1, 2, 3</t>
    </r>
  </si>
  <si>
    <r>
      <rPr>
        <sz val="10"/>
        <rFont val="Frutiger 45 Light"/>
        <family val="2"/>
      </rPr>
      <t>LA6</t>
    </r>
  </si>
  <si>
    <r>
      <rPr>
        <sz val="10"/>
        <rFont val="Frutiger 45 Light"/>
        <family val="2"/>
      </rPr>
      <t>Accidents professionnels mortels</t>
    </r>
  </si>
  <si>
    <r>
      <rPr>
        <sz val="10"/>
        <rFont val="Frutiger 45 Light"/>
        <family val="2"/>
      </rPr>
      <t>Nombre</t>
    </r>
  </si>
  <si>
    <r>
      <rPr>
        <sz val="10"/>
        <rFont val="Frutiger 45 Light"/>
        <family val="2"/>
      </rPr>
      <t>LA6</t>
    </r>
  </si>
  <si>
    <r>
      <rPr>
        <sz val="10"/>
        <rFont val="Frutiger 45 Light"/>
        <family val="2"/>
      </rPr>
      <t xml:space="preserve">Accidents non professionnels   </t>
    </r>
  </si>
  <si>
    <r>
      <rPr>
        <sz val="10"/>
        <rFont val="Frutiger 45 Light"/>
        <family val="2"/>
      </rPr>
      <t>Nombre pour 100 unités de personnel</t>
    </r>
  </si>
  <si>
    <r>
      <rPr>
        <sz val="10"/>
        <rFont val="Frutiger 45 Light"/>
        <family val="2"/>
      </rPr>
      <t>1, 2</t>
    </r>
  </si>
  <si>
    <r>
      <rPr>
        <sz val="10"/>
        <rFont val="Frutiger 45 Light"/>
        <family val="2"/>
      </rPr>
      <t>LA6</t>
    </r>
  </si>
  <si>
    <r>
      <rPr>
        <b/>
        <sz val="10"/>
        <rFont val="Frutiger 45 Light"/>
        <family val="2"/>
      </rPr>
      <t>Coûts occasionnés par les accidents</t>
    </r>
  </si>
  <si>
    <r>
      <rPr>
        <sz val="10"/>
        <rFont val="Frutiger 45 Light"/>
        <family val="2"/>
      </rPr>
      <t>Accidents professionnels</t>
    </r>
  </si>
  <si>
    <r>
      <rPr>
        <sz val="10"/>
        <rFont val="Frutiger 45 Light"/>
        <family val="2"/>
      </rPr>
      <t>Millions de CHF</t>
    </r>
  </si>
  <si>
    <r>
      <rPr>
        <sz val="10"/>
        <rFont val="Frutiger 45 Light"/>
        <family val="2"/>
      </rPr>
      <t>2, 5</t>
    </r>
  </si>
  <si>
    <r>
      <rPr>
        <sz val="10"/>
        <rFont val="Frutiger 45 Light"/>
        <family val="2"/>
      </rPr>
      <t>LA6</t>
    </r>
  </si>
  <si>
    <r>
      <rPr>
        <sz val="10"/>
        <rFont val="Frutiger 45 Light"/>
        <family val="2"/>
      </rPr>
      <t>Accidents non professionnels</t>
    </r>
  </si>
  <si>
    <r>
      <rPr>
        <sz val="10"/>
        <rFont val="Frutiger 45 Light"/>
        <family val="2"/>
      </rPr>
      <t>Millions de CHF</t>
    </r>
  </si>
  <si>
    <r>
      <rPr>
        <sz val="10"/>
        <rFont val="Frutiger 45 Light"/>
        <family val="2"/>
      </rPr>
      <t>2, 5</t>
    </r>
  </si>
  <si>
    <r>
      <rPr>
        <sz val="10"/>
        <rFont val="Frutiger 45 Light"/>
        <family val="2"/>
      </rPr>
      <t>LA6</t>
    </r>
  </si>
  <si>
    <r>
      <rPr>
        <sz val="10"/>
        <rFont val="Frutiger 45 Light"/>
        <family val="2"/>
      </rPr>
      <t>Accidents professionnels et non professionnels</t>
    </r>
  </si>
  <si>
    <r>
      <rPr>
        <sz val="10"/>
        <rFont val="Frutiger 45 Light"/>
        <family val="2"/>
      </rPr>
      <t>Millions de CHF</t>
    </r>
  </si>
  <si>
    <r>
      <rPr>
        <sz val="10"/>
        <rFont val="Frutiger 45 Light"/>
        <family val="2"/>
      </rPr>
      <t>2, 5</t>
    </r>
  </si>
  <si>
    <r>
      <rPr>
        <sz val="10"/>
        <rFont val="Frutiger 45 Light"/>
        <family val="2"/>
      </rPr>
      <t>LA6</t>
    </r>
  </si>
  <si>
    <r>
      <rPr>
        <b/>
        <sz val="10"/>
        <rFont val="Frutiger 45 Light"/>
        <family val="2"/>
      </rPr>
      <t>Absences par suite de maladie ou d’accident</t>
    </r>
  </si>
  <si>
    <r>
      <rPr>
        <sz val="10"/>
        <rFont val="Frutiger 45 Light"/>
        <family val="2"/>
      </rPr>
      <t>Absences pour raisons médicales</t>
    </r>
  </si>
  <si>
    <r>
      <rPr>
        <sz val="10"/>
        <rFont val="Frutiger 45 Light"/>
        <family val="2"/>
      </rPr>
      <t>Jours d’absence par personne</t>
    </r>
  </si>
  <si>
    <r>
      <rPr>
        <sz val="10"/>
        <rFont val="Frutiger 45 Light"/>
        <family val="2"/>
      </rPr>
      <t>2, 6</t>
    </r>
  </si>
  <si>
    <r>
      <rPr>
        <sz val="10"/>
        <rFont val="Frutiger 45 Light"/>
        <family val="2"/>
      </rPr>
      <t>LA6</t>
    </r>
  </si>
  <si>
    <r>
      <rPr>
        <sz val="10"/>
        <rFont val="Frutiger 45 Light"/>
        <family val="2"/>
      </rPr>
      <t>Absences de courte durée</t>
    </r>
  </si>
  <si>
    <r>
      <rPr>
        <sz val="10"/>
        <rFont val="Frutiger 45 Light"/>
        <family val="2"/>
      </rPr>
      <t>Jours d’absence par personne</t>
    </r>
  </si>
  <si>
    <r>
      <rPr>
        <sz val="10"/>
        <rFont val="Frutiger 45 Light"/>
        <family val="2"/>
      </rPr>
      <t>2, 6</t>
    </r>
  </si>
  <si>
    <r>
      <rPr>
        <sz val="10"/>
        <rFont val="Frutiger 45 Light"/>
        <family val="2"/>
      </rPr>
      <t>LA6</t>
    </r>
  </si>
  <si>
    <r>
      <rPr>
        <sz val="10"/>
        <rFont val="Frutiger 45 Light"/>
        <family val="2"/>
      </rPr>
      <t>Maladie</t>
    </r>
  </si>
  <si>
    <r>
      <rPr>
        <sz val="10"/>
        <rFont val="Frutiger 45 Light"/>
        <family val="2"/>
      </rPr>
      <t>Jours d’absence par personne</t>
    </r>
  </si>
  <si>
    <r>
      <rPr>
        <sz val="10"/>
        <rFont val="Frutiger 45 Light"/>
        <family val="2"/>
      </rPr>
      <t>2, 6</t>
    </r>
  </si>
  <si>
    <r>
      <rPr>
        <sz val="10"/>
        <rFont val="Frutiger 45 Light"/>
        <family val="2"/>
      </rPr>
      <t>LA6</t>
    </r>
  </si>
  <si>
    <r>
      <rPr>
        <sz val="10"/>
        <rFont val="Frutiger 45 Light"/>
        <family val="2"/>
      </rPr>
      <t>Accidents professionnels</t>
    </r>
  </si>
  <si>
    <r>
      <rPr>
        <sz val="10"/>
        <rFont val="Frutiger 45 Light"/>
        <family val="2"/>
      </rPr>
      <t>Jours d’absence par personne</t>
    </r>
  </si>
  <si>
    <r>
      <rPr>
        <sz val="10"/>
        <rFont val="Frutiger 45 Light"/>
        <family val="2"/>
      </rPr>
      <t>2, 6</t>
    </r>
  </si>
  <si>
    <r>
      <rPr>
        <sz val="10"/>
        <rFont val="Frutiger 45 Light"/>
        <family val="2"/>
      </rPr>
      <t>LA6</t>
    </r>
  </si>
  <si>
    <r>
      <rPr>
        <sz val="10"/>
        <rFont val="Frutiger 45 Light"/>
        <family val="2"/>
      </rPr>
      <t>Accidents non professionnels</t>
    </r>
  </si>
  <si>
    <r>
      <rPr>
        <sz val="10"/>
        <rFont val="Frutiger 45 Light"/>
        <family val="2"/>
      </rPr>
      <t>Jours d’absence par personne</t>
    </r>
  </si>
  <si>
    <r>
      <rPr>
        <sz val="10"/>
        <rFont val="Frutiger 45 Light"/>
        <family val="2"/>
      </rPr>
      <t>2, 6</t>
    </r>
  </si>
  <si>
    <r>
      <rPr>
        <sz val="10"/>
        <rFont val="Frutiger 45 Light"/>
        <family val="2"/>
      </rPr>
      <t>LA6</t>
    </r>
  </si>
  <si>
    <r>
      <rPr>
        <sz val="10"/>
        <rFont val="Frutiger 45 Light"/>
        <family val="2"/>
      </rPr>
      <t>Absences</t>
    </r>
  </si>
  <si>
    <r>
      <rPr>
        <sz val="10"/>
        <rFont val="Frutiger 45 Light"/>
        <family val="2"/>
      </rPr>
      <t>Jours par an</t>
    </r>
  </si>
  <si>
    <r>
      <rPr>
        <sz val="10"/>
        <rFont val="Frutiger 45 Light"/>
        <family val="2"/>
      </rPr>
      <t>2, 6</t>
    </r>
  </si>
  <si>
    <r>
      <rPr>
        <sz val="10"/>
        <rFont val="Frutiger 45 Light"/>
        <family val="2"/>
      </rPr>
      <t>LA6</t>
    </r>
  </si>
  <si>
    <r>
      <rPr>
        <sz val="10"/>
        <rFont val="Frutiger 45 Light"/>
        <family val="2"/>
      </rPr>
      <t>Coûts salariaux occasionnés par les absences</t>
    </r>
  </si>
  <si>
    <r>
      <rPr>
        <sz val="10"/>
        <rFont val="Frutiger 45 Light"/>
        <family val="2"/>
      </rPr>
      <t>Millions de CHF</t>
    </r>
  </si>
  <si>
    <r>
      <rPr>
        <sz val="10"/>
        <rFont val="Frutiger 45 Light"/>
        <family val="2"/>
      </rPr>
      <t>2, 6</t>
    </r>
  </si>
  <si>
    <r>
      <rPr>
        <sz val="10"/>
        <rFont val="Frutiger 45 Light"/>
        <family val="2"/>
      </rPr>
      <t>LA6</t>
    </r>
  </si>
  <si>
    <r>
      <rPr>
        <b/>
        <sz val="10"/>
        <rFont val="Frutiger 45 Light"/>
        <family val="2"/>
      </rPr>
      <t>Représentation au sein de la commission du personnel pour la surveillance de la protection de la santé / sécurité au travail</t>
    </r>
  </si>
  <si>
    <r>
      <rPr>
        <sz val="10"/>
        <rFont val="Frutiger 45 Light"/>
        <family val="2"/>
      </rPr>
      <t>Représentations au sein de la commission du personnel</t>
    </r>
  </si>
  <si>
    <r>
      <rPr>
        <sz val="10"/>
        <rFont val="Frutiger 45 Light"/>
        <family val="2"/>
      </rPr>
      <t>Nombre pour 100 unités de personnel</t>
    </r>
  </si>
  <si>
    <r>
      <rPr>
        <sz val="10"/>
        <rFont val="Frutiger 45 Light"/>
        <family val="2"/>
      </rPr>
      <t>1, 2, 7</t>
    </r>
  </si>
  <si>
    <r>
      <rPr>
        <sz val="10"/>
        <rFont val="Frutiger 45 Light"/>
        <family val="2"/>
      </rPr>
      <t>LA5</t>
    </r>
  </si>
  <si>
    <r>
      <rPr>
        <sz val="9"/>
        <rFont val="Frutiger 45 Light"/>
        <family val="2"/>
      </rPr>
      <t>1</t>
    </r>
    <r>
      <rPr>
        <sz val="9"/>
        <rFont val="Frutiger 45 Light"/>
        <family val="2"/>
      </rPr>
      <t>) Une unité de personnel correspond à un poste à plein temps.</t>
    </r>
  </si>
  <si>
    <r>
      <rPr>
        <sz val="9"/>
        <rFont val="Frutiger 45 Light"/>
        <family val="2"/>
      </rPr>
      <t>2) Groupe Suisse: données provenant du système du personnel; actuellement sans les données de 1528 unités de personnel ou 6052 personnes des sociétés du groupe Botec Boncourt S.A., health care research institute AG (hcri), Tele-Trans AG, Epsilon SA, Direct Mail Company AG, Direct Mail Logistik AG, IN-Media AG, PubliBike SA et TWINT SA.</t>
    </r>
  </si>
  <si>
    <r>
      <rPr>
        <sz val="9"/>
        <rFont val="Frutiger 45 Light"/>
        <family val="2"/>
      </rPr>
      <t>3) L’unité du groupe Swiss Post Solutions n’existant que depuis le 1</t>
    </r>
    <r>
      <rPr>
        <vertAlign val="superscript"/>
        <sz val="9"/>
        <rFont val="Frutiger 45 Light"/>
        <family val="2"/>
      </rPr>
      <t>er</t>
    </r>
    <r>
      <rPr>
        <sz val="9"/>
        <rFont val="Frutiger 45 Light"/>
        <family val="2"/>
      </rPr>
      <t> octobre 2007, aucune valeur ne peut être présentée pour les années précédentes.</t>
    </r>
  </si>
  <si>
    <r>
      <rPr>
        <sz val="9"/>
        <rFont val="Frutiger 45 Light"/>
        <family val="2"/>
      </rPr>
      <t>4) Depuis 2012, Swiss Post International ne constitue plus un segment autonome. Les valeurs la concernant ont été répercutées sur les unités d'affaires PostMail et PostLogistics à partir du 1</t>
    </r>
    <r>
      <rPr>
        <vertAlign val="superscript"/>
        <sz val="9"/>
        <rFont val="Frutiger 45 Light"/>
        <family val="2"/>
      </rPr>
      <t>er</t>
    </r>
    <r>
      <rPr>
        <sz val="9"/>
        <rFont val="Frutiger 45 Light"/>
        <family val="2"/>
      </rPr>
      <t> janvier 2012.</t>
    </r>
  </si>
  <si>
    <r>
      <rPr>
        <sz val="9"/>
        <rFont val="Frutiger 45 Light"/>
        <family val="2"/>
      </rPr>
      <t>5) Les coûts sont calculés à l’aide des coûts moyens par cas. Nombre d'accidents professionnels et nombre d'accidents-bagatelle, multipliés par les coûts moyens liés aux accidents selon calculs de la SUVA.</t>
    </r>
  </si>
  <si>
    <r>
      <rPr>
        <sz val="9"/>
        <rFont val="Frutiger 45 Light"/>
        <family val="2"/>
      </rPr>
      <t>6) Selon la CCT, les rapports de travail sont maintenus durant 2 ans en cas de maladie ou d’accident. Pour les contrats de travail relevant du Code des obligations, les rapports de travail peuvent être résiliés après 6 mois. Ces chiffres ne peuvent donc pas être comparés avec ceux d’autres entreprises.</t>
    </r>
  </si>
  <si>
    <r>
      <rPr>
        <sz val="10"/>
        <rFont val="Frutiger 45 Light"/>
        <family val="2"/>
      </rPr>
      <t>7) La commission du personnel a été supprimée avec effet au 1</t>
    </r>
    <r>
      <rPr>
        <vertAlign val="superscript"/>
        <sz val="10"/>
        <rFont val="Frutiger 45 Light"/>
        <family val="2"/>
      </rPr>
      <t>er</t>
    </r>
    <r>
      <rPr>
        <sz val="10"/>
        <rFont val="Frutiger 45 Light"/>
        <family val="2"/>
      </rPr>
      <t> janvier 2016.</t>
    </r>
  </si>
  <si>
    <r>
      <rPr>
        <u/>
        <sz val="10"/>
        <color rgb="FF0000FF"/>
        <rFont val="Frutiger 45 Light"/>
        <family val="2"/>
      </rPr>
      <t>Retour</t>
    </r>
  </si>
  <si>
    <r>
      <rPr>
        <b/>
        <sz val="10"/>
        <rFont val="Frutiger 45 Light"/>
        <family val="2"/>
      </rPr>
      <t>Satisfaction du personnel</t>
    </r>
  </si>
  <si>
    <r>
      <rPr>
        <sz val="10"/>
        <rFont val="Frutiger 45 Light"/>
        <family val="2"/>
      </rPr>
      <t>Notes de bas de page</t>
    </r>
  </si>
  <si>
    <r>
      <rPr>
        <sz val="10"/>
        <rFont val="Frutiger 45 Light"/>
        <family val="2"/>
      </rPr>
      <t>Indice GRI</t>
    </r>
  </si>
  <si>
    <r>
      <rPr>
        <sz val="10"/>
        <rFont val="Frutiger 45 Light"/>
        <family val="2"/>
      </rPr>
      <t>Taux de réponse net de l’enquête</t>
    </r>
  </si>
  <si>
    <r>
      <rPr>
        <sz val="10"/>
        <rFont val="Frutiger 45 Light"/>
        <family val="2"/>
      </rPr>
      <t>%</t>
    </r>
  </si>
  <si>
    <r>
      <rPr>
        <sz val="10"/>
        <rFont val="Frutiger 45 Light"/>
        <family val="2"/>
      </rPr>
      <t>Groupe</t>
    </r>
  </si>
  <si>
    <r>
      <rPr>
        <sz val="10"/>
        <rFont val="Frutiger 45 Light"/>
        <family val="2"/>
      </rPr>
      <t>Indice</t>
    </r>
  </si>
  <si>
    <r>
      <rPr>
        <sz val="10"/>
        <rFont val="Frutiger 45 Light"/>
        <family val="2"/>
      </rPr>
      <t>PostMail</t>
    </r>
  </si>
  <si>
    <r>
      <rPr>
        <sz val="10"/>
        <rFont val="Frutiger 45 Light"/>
        <family val="2"/>
      </rPr>
      <t>Indice</t>
    </r>
  </si>
  <si>
    <r>
      <rPr>
        <sz val="10"/>
        <rFont val="Frutiger 45 Light"/>
        <family val="2"/>
      </rPr>
      <t>PostLogistics</t>
    </r>
  </si>
  <si>
    <r>
      <rPr>
        <sz val="10"/>
        <rFont val="Frutiger 45 Light"/>
        <family val="2"/>
      </rPr>
      <t>Indice</t>
    </r>
  </si>
  <si>
    <r>
      <rPr>
        <sz val="10"/>
        <rFont val="Frutiger 45 Light"/>
        <family val="2"/>
      </rPr>
      <t>Swiss Post International</t>
    </r>
  </si>
  <si>
    <r>
      <rPr>
        <sz val="10"/>
        <rFont val="Frutiger 45 Light"/>
        <family val="2"/>
      </rPr>
      <t>Indice</t>
    </r>
  </si>
  <si>
    <r>
      <rPr>
        <sz val="10"/>
        <rFont val="Frutiger 45 Light"/>
        <family val="2"/>
      </rPr>
      <t>1, 3</t>
    </r>
  </si>
  <si>
    <r>
      <rPr>
        <sz val="10"/>
        <rFont val="Frutiger 45 Light"/>
        <family val="2"/>
      </rPr>
      <t>Swiss Post Solutions</t>
    </r>
  </si>
  <si>
    <r>
      <rPr>
        <sz val="10"/>
        <rFont val="Frutiger 45 Light"/>
        <family val="2"/>
      </rPr>
      <t>Indice</t>
    </r>
  </si>
  <si>
    <r>
      <rPr>
        <sz val="10"/>
        <rFont val="Frutiger 45 Light"/>
        <family val="2"/>
      </rPr>
      <t>1, 2</t>
    </r>
  </si>
  <si>
    <r>
      <rPr>
        <sz val="10"/>
        <rFont val="Frutiger 45 Light"/>
        <family val="2"/>
      </rPr>
      <t>Réseau postal et vente</t>
    </r>
  </si>
  <si>
    <r>
      <rPr>
        <sz val="10"/>
        <rFont val="Frutiger 45 Light"/>
        <family val="2"/>
      </rPr>
      <t>Indice</t>
    </r>
  </si>
  <si>
    <r>
      <rPr>
        <sz val="10"/>
        <rFont val="Frutiger 45 Light"/>
        <family val="2"/>
      </rPr>
      <t>PostFinance</t>
    </r>
  </si>
  <si>
    <r>
      <rPr>
        <sz val="10"/>
        <rFont val="Frutiger 45 Light"/>
        <family val="2"/>
      </rPr>
      <t>Indice</t>
    </r>
  </si>
  <si>
    <r>
      <rPr>
        <sz val="10"/>
        <rFont val="Frutiger 45 Light"/>
        <family val="2"/>
      </rPr>
      <t>CarPostal</t>
    </r>
  </si>
  <si>
    <r>
      <rPr>
        <sz val="10"/>
        <rFont val="Frutiger 45 Light"/>
        <family val="2"/>
      </rPr>
      <t>Indice</t>
    </r>
  </si>
  <si>
    <r>
      <rPr>
        <sz val="9"/>
        <rFont val="Frutiger 45 Light"/>
        <family val="2"/>
      </rPr>
      <t>1) L’enquête auprès du personnel a été remaniée en 2009. Les résultats ne peuvent donc pas être comparés avec ceux des années précédentes.</t>
    </r>
  </si>
  <si>
    <r>
      <rPr>
        <sz val="9"/>
        <rFont val="Frutiger 45 Light"/>
        <family val="2"/>
      </rPr>
      <t>2) L’unité du groupe Swiss Post Solutions n’existant que depuis le 1</t>
    </r>
    <r>
      <rPr>
        <vertAlign val="superscript"/>
        <sz val="9"/>
        <rFont val="Frutiger 45 Light"/>
        <family val="2"/>
      </rPr>
      <t>er</t>
    </r>
    <r>
      <rPr>
        <sz val="9"/>
        <rFont val="Frutiger 45 Light"/>
        <family val="2"/>
      </rPr>
      <t> octobre 2007, aucune valeur ne peut être présentée pour les années précédentes.</t>
    </r>
  </si>
  <si>
    <r>
      <rPr>
        <sz val="9"/>
        <rFont val="Frutiger 45 Light"/>
        <family val="2"/>
      </rPr>
      <t>3) Depuis 2012, Swiss Post International ne constitue plus un segment autonome. Les valeurs la concernant ont été répercutées sur les unités d'affaires PostMail et PostLogistics à partir du 1</t>
    </r>
    <r>
      <rPr>
        <vertAlign val="superscript"/>
        <sz val="9"/>
        <rFont val="Frutiger 45 Light"/>
        <family val="2"/>
      </rPr>
      <t>er</t>
    </r>
    <r>
      <rPr>
        <sz val="9"/>
        <rFont val="Frutiger 45 Light"/>
        <family val="2"/>
      </rPr>
      <t> janvier 2012.</t>
    </r>
  </si>
  <si>
    <r>
      <rPr>
        <u/>
        <sz val="10"/>
        <color rgb="FF0000FF"/>
        <rFont val="Frutiger 45 Light"/>
        <family val="2"/>
      </rPr>
      <t>Retour</t>
    </r>
  </si>
  <si>
    <r>
      <rPr>
        <b/>
        <sz val="10"/>
        <rFont val="Frutiger 45 Light"/>
        <family val="2"/>
      </rPr>
      <t>Motivation et engagement</t>
    </r>
  </si>
  <si>
    <r>
      <rPr>
        <sz val="10"/>
        <rFont val="Frutiger 45 Light"/>
        <family val="2"/>
      </rPr>
      <t>Notes de bas de page</t>
    </r>
  </si>
  <si>
    <r>
      <rPr>
        <sz val="10"/>
        <rFont val="Frutiger 45 Light"/>
        <family val="2"/>
      </rPr>
      <t>Indice GRI</t>
    </r>
  </si>
  <si>
    <r>
      <rPr>
        <sz val="10"/>
        <rFont val="Frutiger 45 Light"/>
        <family val="2"/>
      </rPr>
      <t>Engagement</t>
    </r>
  </si>
  <si>
    <r>
      <rPr>
        <sz val="10"/>
        <rFont val="Frutiger 45 Light"/>
        <family val="2"/>
      </rPr>
      <t>Indice</t>
    </r>
  </si>
  <si>
    <r>
      <rPr>
        <sz val="10"/>
        <rFont val="Frutiger 45 Light"/>
        <family val="2"/>
      </rPr>
      <t>1, 2</t>
    </r>
  </si>
  <si>
    <r>
      <rPr>
        <sz val="10"/>
        <rFont val="Frutiger 45 Light"/>
        <family val="2"/>
      </rPr>
      <t>Compétitivité de l’unité</t>
    </r>
  </si>
  <si>
    <r>
      <rPr>
        <sz val="10"/>
        <rFont val="Frutiger 45 Light"/>
        <family val="2"/>
      </rPr>
      <t>Indice</t>
    </r>
  </si>
  <si>
    <r>
      <rPr>
        <sz val="10"/>
        <rFont val="Frutiger 45 Light"/>
        <family val="2"/>
      </rPr>
      <t>1, 2</t>
    </r>
  </si>
  <si>
    <r>
      <rPr>
        <sz val="10"/>
        <rFont val="Frutiger 45 Light"/>
        <family val="2"/>
      </rPr>
      <t>Situation professionnelle</t>
    </r>
  </si>
  <si>
    <r>
      <rPr>
        <sz val="10"/>
        <rFont val="Frutiger 45 Light"/>
        <family val="2"/>
      </rPr>
      <t>Indice</t>
    </r>
  </si>
  <si>
    <r>
      <rPr>
        <sz val="10"/>
        <rFont val="Frutiger 45 Light"/>
        <family val="2"/>
      </rPr>
      <t>1, 2</t>
    </r>
  </si>
  <si>
    <r>
      <rPr>
        <sz val="10"/>
        <rFont val="Frutiger 45 Light"/>
        <family val="2"/>
      </rPr>
      <t>Taux de réponse net de l’enquête</t>
    </r>
  </si>
  <si>
    <r>
      <rPr>
        <sz val="10"/>
        <rFont val="Frutiger 45 Light"/>
        <family val="2"/>
      </rPr>
      <t>%</t>
    </r>
  </si>
  <si>
    <r>
      <rPr>
        <b/>
        <sz val="10"/>
        <rFont val="Frutiger 45 Light"/>
        <family val="2"/>
      </rPr>
      <t>Engagement</t>
    </r>
  </si>
  <si>
    <r>
      <rPr>
        <sz val="10"/>
        <rFont val="Frutiger 45 Light"/>
        <family val="2"/>
      </rPr>
      <t>PostMail</t>
    </r>
  </si>
  <si>
    <r>
      <rPr>
        <sz val="10"/>
        <rFont val="Frutiger 45 Light"/>
        <family val="2"/>
      </rPr>
      <t>Indice</t>
    </r>
  </si>
  <si>
    <r>
      <rPr>
        <sz val="10"/>
        <rFont val="Frutiger 45 Light"/>
        <family val="2"/>
      </rPr>
      <t>1, 2</t>
    </r>
  </si>
  <si>
    <r>
      <rPr>
        <sz val="10"/>
        <rFont val="Frutiger 45 Light"/>
        <family val="2"/>
      </rPr>
      <t>PostLogistics</t>
    </r>
  </si>
  <si>
    <r>
      <rPr>
        <sz val="10"/>
        <rFont val="Frutiger 45 Light"/>
        <family val="2"/>
      </rPr>
      <t>Indice</t>
    </r>
  </si>
  <si>
    <r>
      <rPr>
        <sz val="10"/>
        <rFont val="Frutiger 45 Light"/>
        <family val="2"/>
      </rPr>
      <t>1, 2</t>
    </r>
  </si>
  <si>
    <r>
      <rPr>
        <sz val="10"/>
        <rFont val="Frutiger 45 Light"/>
        <family val="2"/>
      </rPr>
      <t>Swiss Post International</t>
    </r>
  </si>
  <si>
    <r>
      <rPr>
        <sz val="10"/>
        <rFont val="Frutiger 45 Light"/>
        <family val="2"/>
      </rPr>
      <t>Indice</t>
    </r>
  </si>
  <si>
    <r>
      <rPr>
        <sz val="10"/>
        <rFont val="Frutiger 45 Light"/>
        <family val="2"/>
      </rPr>
      <t>1, 2, 5</t>
    </r>
  </si>
  <si>
    <r>
      <rPr>
        <sz val="10"/>
        <rFont val="Frutiger 45 Light"/>
        <family val="2"/>
      </rPr>
      <t>Swiss Post Solutions</t>
    </r>
  </si>
  <si>
    <r>
      <rPr>
        <sz val="10"/>
        <rFont val="Frutiger 45 Light"/>
        <family val="2"/>
      </rPr>
      <t>Indice</t>
    </r>
  </si>
  <si>
    <r>
      <rPr>
        <sz val="10"/>
        <rFont val="Frutiger 45 Light"/>
        <family val="2"/>
      </rPr>
      <t>1, 2, 3</t>
    </r>
  </si>
  <si>
    <r>
      <rPr>
        <sz val="10"/>
        <rFont val="Frutiger 45 Light"/>
        <family val="2"/>
      </rPr>
      <t>Réseau postal et vente</t>
    </r>
  </si>
  <si>
    <r>
      <rPr>
        <sz val="10"/>
        <rFont val="Frutiger 45 Light"/>
        <family val="2"/>
      </rPr>
      <t>Indice</t>
    </r>
  </si>
  <si>
    <r>
      <rPr>
        <sz val="10"/>
        <rFont val="Frutiger 45 Light"/>
        <family val="2"/>
      </rPr>
      <t>1, 2</t>
    </r>
  </si>
  <si>
    <r>
      <rPr>
        <sz val="10"/>
        <rFont val="Frutiger 45 Light"/>
        <family val="2"/>
      </rPr>
      <t>PostFinance</t>
    </r>
  </si>
  <si>
    <r>
      <rPr>
        <sz val="10"/>
        <rFont val="Frutiger 45 Light"/>
        <family val="2"/>
      </rPr>
      <t>Indice</t>
    </r>
  </si>
  <si>
    <r>
      <rPr>
        <sz val="10"/>
        <rFont val="Frutiger 45 Light"/>
        <family val="2"/>
      </rPr>
      <t>1, 2</t>
    </r>
  </si>
  <si>
    <r>
      <rPr>
        <sz val="10"/>
        <rFont val="Frutiger 45 Light"/>
        <family val="2"/>
      </rPr>
      <t>CarPostal</t>
    </r>
  </si>
  <si>
    <r>
      <rPr>
        <sz val="10"/>
        <rFont val="Frutiger 45 Light"/>
        <family val="2"/>
      </rPr>
      <t>Indice</t>
    </r>
  </si>
  <si>
    <r>
      <rPr>
        <sz val="10"/>
        <rFont val="Frutiger 45 Light"/>
        <family val="2"/>
      </rPr>
      <t>1, 2</t>
    </r>
  </si>
  <si>
    <r>
      <rPr>
        <b/>
        <sz val="10"/>
        <rFont val="Frutiger 45 Light"/>
        <family val="2"/>
      </rPr>
      <t>Compétitivité de l’unité</t>
    </r>
  </si>
  <si>
    <r>
      <rPr>
        <sz val="10"/>
        <rFont val="Frutiger 45 Light"/>
        <family val="2"/>
      </rPr>
      <t>Développement</t>
    </r>
  </si>
  <si>
    <r>
      <rPr>
        <sz val="10"/>
        <rFont val="Frutiger 45 Light"/>
        <family val="2"/>
      </rPr>
      <t>Indice</t>
    </r>
  </si>
  <si>
    <r>
      <rPr>
        <sz val="10"/>
        <rFont val="Frutiger 45 Light"/>
        <family val="2"/>
      </rPr>
      <t>Stratégie</t>
    </r>
  </si>
  <si>
    <r>
      <rPr>
        <sz val="10"/>
        <rFont val="Frutiger 45 Light"/>
        <family val="2"/>
      </rPr>
      <t>Indice</t>
    </r>
  </si>
  <si>
    <r>
      <rPr>
        <sz val="10"/>
        <rFont val="Frutiger 45 Light"/>
        <family val="2"/>
      </rPr>
      <t>2, 4</t>
    </r>
  </si>
  <si>
    <r>
      <rPr>
        <sz val="10"/>
        <rFont val="Frutiger 45 Light"/>
        <family val="2"/>
      </rPr>
      <t>Gestion</t>
    </r>
  </si>
  <si>
    <r>
      <rPr>
        <sz val="10"/>
        <rFont val="Frutiger 45 Light"/>
        <family val="2"/>
      </rPr>
      <t>Indice</t>
    </r>
  </si>
  <si>
    <r>
      <rPr>
        <sz val="10"/>
        <rFont val="Frutiger 45 Light"/>
        <family val="2"/>
      </rPr>
      <t>2, 4</t>
    </r>
  </si>
  <si>
    <r>
      <rPr>
        <sz val="10"/>
        <rFont val="Frutiger 45 Light"/>
        <family val="2"/>
      </rPr>
      <t>Information et communication</t>
    </r>
  </si>
  <si>
    <r>
      <rPr>
        <sz val="10"/>
        <rFont val="Frutiger 45 Light"/>
        <family val="2"/>
      </rPr>
      <t>Indice</t>
    </r>
  </si>
  <si>
    <r>
      <rPr>
        <sz val="10"/>
        <rFont val="Frutiger 45 Light"/>
        <family val="2"/>
      </rPr>
      <t>2, 4</t>
    </r>
  </si>
  <si>
    <r>
      <rPr>
        <sz val="10"/>
        <rFont val="Frutiger 45 Light"/>
        <family val="2"/>
      </rPr>
      <t>Changement et innovation</t>
    </r>
  </si>
  <si>
    <r>
      <rPr>
        <sz val="10"/>
        <rFont val="Frutiger 45 Light"/>
        <family val="2"/>
      </rPr>
      <t>Indice</t>
    </r>
  </si>
  <si>
    <r>
      <rPr>
        <sz val="10"/>
        <rFont val="Frutiger 45 Light"/>
        <family val="2"/>
      </rPr>
      <t>2, 4</t>
    </r>
  </si>
  <si>
    <r>
      <rPr>
        <sz val="10"/>
        <rFont val="Frutiger 45 Light"/>
        <family val="2"/>
      </rPr>
      <t xml:space="preserve">Collaboration </t>
    </r>
  </si>
  <si>
    <r>
      <rPr>
        <sz val="10"/>
        <rFont val="Frutiger 45 Light"/>
        <family val="2"/>
      </rPr>
      <t>Indice</t>
    </r>
  </si>
  <si>
    <r>
      <rPr>
        <sz val="10"/>
        <rFont val="Frutiger 45 Light"/>
        <family val="2"/>
      </rPr>
      <t>2, 4</t>
    </r>
  </si>
  <si>
    <r>
      <rPr>
        <b/>
        <sz val="10"/>
        <rFont val="Frutiger 45 Light"/>
        <family val="2"/>
      </rPr>
      <t>Situation professionnelle</t>
    </r>
  </si>
  <si>
    <r>
      <rPr>
        <sz val="10"/>
        <rFont val="Frutiger 45 Light"/>
        <family val="2"/>
      </rPr>
      <t>Contenu du travail</t>
    </r>
  </si>
  <si>
    <r>
      <rPr>
        <sz val="10"/>
        <rFont val="Frutiger 45 Light"/>
        <family val="2"/>
      </rPr>
      <t>Indice</t>
    </r>
  </si>
  <si>
    <r>
      <rPr>
        <sz val="10"/>
        <rFont val="Frutiger 45 Light"/>
        <family val="2"/>
      </rPr>
      <t>Charge de travail</t>
    </r>
  </si>
  <si>
    <r>
      <rPr>
        <sz val="10"/>
        <rFont val="Frutiger 45 Light"/>
        <family val="2"/>
      </rPr>
      <t>Indice</t>
    </r>
  </si>
  <si>
    <r>
      <rPr>
        <sz val="10"/>
        <rFont val="Frutiger 45 Light"/>
        <family val="2"/>
      </rPr>
      <t>Relations au sein de l’équipe</t>
    </r>
  </si>
  <si>
    <r>
      <rPr>
        <sz val="10"/>
        <rFont val="Frutiger 45 Light"/>
        <family val="2"/>
      </rPr>
      <t>Indice</t>
    </r>
  </si>
  <si>
    <r>
      <rPr>
        <sz val="10"/>
        <rFont val="Frutiger 45 Light"/>
        <family val="2"/>
      </rPr>
      <t>Supérieurs directs</t>
    </r>
  </si>
  <si>
    <r>
      <rPr>
        <sz val="10"/>
        <rFont val="Frutiger 45 Light"/>
        <family val="2"/>
      </rPr>
      <t>Indice</t>
    </r>
  </si>
  <si>
    <r>
      <rPr>
        <sz val="10"/>
        <rFont val="Frutiger 45 Light"/>
        <family val="2"/>
      </rPr>
      <t>Conditions d’engagement</t>
    </r>
  </si>
  <si>
    <r>
      <rPr>
        <sz val="10"/>
        <rFont val="Frutiger 45 Light"/>
        <family val="2"/>
      </rPr>
      <t>Indice</t>
    </r>
  </si>
  <si>
    <r>
      <rPr>
        <sz val="10"/>
        <rFont val="Frutiger 45 Light"/>
        <family val="2"/>
      </rPr>
      <t>Déroulement du travail</t>
    </r>
  </si>
  <si>
    <r>
      <rPr>
        <sz val="10"/>
        <rFont val="Frutiger 45 Light"/>
        <family val="2"/>
      </rPr>
      <t>Indice</t>
    </r>
  </si>
  <si>
    <r>
      <rPr>
        <sz val="10"/>
        <rFont val="Frutiger 45 Light"/>
        <family val="2"/>
      </rPr>
      <t>Orientation objectifs</t>
    </r>
  </si>
  <si>
    <r>
      <rPr>
        <sz val="10"/>
        <rFont val="Frutiger 45 Light"/>
        <family val="2"/>
      </rPr>
      <t>Indice</t>
    </r>
  </si>
  <si>
    <r>
      <rPr>
        <sz val="10"/>
        <rFont val="Frutiger 45 Light"/>
        <family val="2"/>
      </rPr>
      <t>2, 4</t>
    </r>
  </si>
  <si>
    <r>
      <rPr>
        <sz val="10"/>
        <rFont val="Frutiger 45 Light"/>
        <family val="2"/>
      </rPr>
      <t>Participation et sens des responsabilités</t>
    </r>
  </si>
  <si>
    <r>
      <rPr>
        <sz val="10"/>
        <rFont val="Frutiger 45 Light"/>
        <family val="2"/>
      </rPr>
      <t>Indice</t>
    </r>
  </si>
  <si>
    <r>
      <rPr>
        <sz val="10"/>
        <rFont val="Frutiger 45 Light"/>
        <family val="2"/>
      </rPr>
      <t>2, 4</t>
    </r>
  </si>
  <si>
    <r>
      <rPr>
        <sz val="10"/>
        <rFont val="Frutiger 45 Light"/>
        <family val="2"/>
      </rPr>
      <t>Conditions de travail</t>
    </r>
  </si>
  <si>
    <r>
      <rPr>
        <sz val="10"/>
        <rFont val="Frutiger 45 Light"/>
        <family val="2"/>
      </rPr>
      <t>Indice</t>
    </r>
  </si>
  <si>
    <r>
      <rPr>
        <sz val="10"/>
        <rFont val="Frutiger 45 Light"/>
        <family val="2"/>
      </rPr>
      <t>2, 4</t>
    </r>
  </si>
  <si>
    <r>
      <rPr>
        <sz val="9"/>
        <rFont val="Frutiger 45 Light"/>
        <family val="2"/>
      </rPr>
      <t>1) Cette dimension a</t>
    </r>
    <r>
      <rPr>
        <sz val="9"/>
        <rFont val="Frutiger 45 Light"/>
        <family val="2"/>
      </rPr>
      <t xml:space="preserve"> été relevée pour la première fois dans l’enquête auprès du personnel 2006.</t>
    </r>
  </si>
  <si>
    <r>
      <rPr>
        <sz val="9"/>
        <rFont val="Frutiger 45 Light"/>
        <family val="2"/>
      </rPr>
      <t>L’enquête auprès du personnel a été remaniée en 2009. Les résultats ne peuvent donc pas être comparés avec ceux des années précédentes.</t>
    </r>
  </si>
  <si>
    <r>
      <rPr>
        <sz val="9"/>
        <rFont val="Frutiger 45 Light"/>
        <family val="2"/>
      </rPr>
      <t>3) L’unité du groupe Swiss Post Solutions n’existant que depuis le 1</t>
    </r>
    <r>
      <rPr>
        <vertAlign val="superscript"/>
        <sz val="9"/>
        <rFont val="Frutiger 45 Light"/>
        <family val="2"/>
      </rPr>
      <t>er</t>
    </r>
    <r>
      <rPr>
        <sz val="9"/>
        <rFont val="Frutiger 45 Light"/>
        <family val="2"/>
      </rPr>
      <t> octobre 2007, aucune valeur ne peut être présentée pour les années précédentes.</t>
    </r>
  </si>
  <si>
    <r>
      <rPr>
        <sz val="9"/>
        <rFont val="Frutiger 45 Light"/>
        <family val="2"/>
      </rPr>
      <t>4) Cette dimension a été relevée pour la première fois dans l’enquête auprès du personnel 2009.</t>
    </r>
  </si>
  <si>
    <r>
      <rPr>
        <sz val="9"/>
        <rFont val="Frutiger 45 Light"/>
        <family val="2"/>
      </rPr>
      <t>5) Depuis 2012, Swiss Post International ne constitue plus un segment autonome. Les valeurs la concernant ont été répercutées sur les unités d'affaires PostMail et PostLogistics à partir du 1</t>
    </r>
    <r>
      <rPr>
        <vertAlign val="superscript"/>
        <sz val="9"/>
        <rFont val="Frutiger 45 Light"/>
        <family val="2"/>
      </rPr>
      <t>er</t>
    </r>
    <r>
      <rPr>
        <sz val="9"/>
        <rFont val="Frutiger 45 Light"/>
        <family val="2"/>
      </rPr>
      <t> janvier 2012.</t>
    </r>
  </si>
  <si>
    <r>
      <rPr>
        <u/>
        <sz val="10"/>
        <color rgb="FF0000FF"/>
        <rFont val="Frutiger 45 Light"/>
        <family val="2"/>
      </rPr>
      <t>Retour</t>
    </r>
  </si>
  <si>
    <r>
      <rPr>
        <b/>
        <sz val="10"/>
        <rFont val="Frutiger 45 Light"/>
        <family val="2"/>
      </rPr>
      <t>Bourse de l’emploi</t>
    </r>
  </si>
  <si>
    <r>
      <rPr>
        <sz val="10"/>
        <rFont val="Frutiger 45 Light"/>
        <family val="2"/>
      </rPr>
      <t>Notes de bas de page</t>
    </r>
  </si>
  <si>
    <r>
      <rPr>
        <sz val="10"/>
        <rFont val="Frutiger 45 Light"/>
        <family val="2"/>
      </rPr>
      <t>Indice GRI</t>
    </r>
  </si>
  <si>
    <r>
      <rPr>
        <sz val="10"/>
        <rFont val="Frutiger 45 Light"/>
        <family val="2"/>
      </rPr>
      <t>Conseils individuels par la Bourse de l’emploi</t>
    </r>
  </si>
  <si>
    <r>
      <rPr>
        <sz val="10"/>
        <rFont val="Frutiger 45 Light"/>
        <family val="2"/>
      </rPr>
      <t>Nombre</t>
    </r>
  </si>
  <si>
    <r>
      <rPr>
        <sz val="10"/>
        <rFont val="Frutiger 45 Light"/>
        <family val="2"/>
      </rPr>
      <t>Séminaires de la Bourse de l’emploi</t>
    </r>
  </si>
  <si>
    <r>
      <rPr>
        <sz val="10"/>
        <rFont val="Frutiger 45 Light"/>
        <family val="2"/>
      </rPr>
      <t>Nombre</t>
    </r>
  </si>
  <si>
    <r>
      <rPr>
        <sz val="10"/>
        <rFont val="Frutiger 45 Light"/>
        <family val="2"/>
      </rPr>
      <t>Séminaires de la Bourse de l’emploi</t>
    </r>
  </si>
  <si>
    <r>
      <rPr>
        <sz val="10"/>
        <rFont val="Frutiger 45 Light"/>
        <family val="2"/>
      </rPr>
      <t>Participants</t>
    </r>
  </si>
  <si>
    <r>
      <rPr>
        <sz val="9"/>
        <rFont val="Frutiger 45 Light"/>
        <family val="2"/>
      </rPr>
      <t>1) Groupe Suisse</t>
    </r>
  </si>
  <si>
    <r>
      <rPr>
        <u/>
        <sz val="10"/>
        <color rgb="FF0000FF"/>
        <rFont val="Frutiger 45 Light"/>
        <family val="2"/>
      </rPr>
      <t>Retour</t>
    </r>
  </si>
  <si>
    <r>
      <rPr>
        <sz val="10"/>
        <rFont val="Frutiger 45 Light"/>
        <family val="2"/>
      </rPr>
      <t>Notes de bas de page</t>
    </r>
  </si>
  <si>
    <r>
      <rPr>
        <sz val="10"/>
        <rFont val="Frutiger 45 Light"/>
        <family val="2"/>
      </rPr>
      <t>Indice GRI</t>
    </r>
  </si>
  <si>
    <r>
      <rPr>
        <b/>
        <sz val="10"/>
        <rFont val="Frutiger 45 Light"/>
        <family val="2"/>
      </rPr>
      <t>Carburants</t>
    </r>
  </si>
  <si>
    <r>
      <rPr>
        <sz val="10"/>
        <rFont val="Frutiger 45 Light"/>
        <family val="2"/>
      </rPr>
      <t>Carburants</t>
    </r>
  </si>
  <si>
    <r>
      <rPr>
        <sz val="10"/>
        <rFont val="Frutiger 45 Light"/>
        <family val="2"/>
      </rPr>
      <t>GJ</t>
    </r>
  </si>
  <si>
    <r>
      <rPr>
        <sz val="10"/>
        <rFont val="Frutiger 45 Light"/>
        <family val="2"/>
      </rPr>
      <t>Carburants, interne</t>
    </r>
  </si>
  <si>
    <r>
      <rPr>
        <sz val="10"/>
        <rFont val="Frutiger 45 Light"/>
        <family val="2"/>
      </rPr>
      <t>GJ</t>
    </r>
  </si>
  <si>
    <r>
      <rPr>
        <sz val="10"/>
        <rFont val="Frutiger 45 Light"/>
        <family val="2"/>
      </rPr>
      <t>EN3</t>
    </r>
  </si>
  <si>
    <r>
      <rPr>
        <sz val="10"/>
        <rFont val="Frutiger 45 Light"/>
        <family val="2"/>
      </rPr>
      <t>Part de carburants renouvelables, total interne</t>
    </r>
  </si>
  <si>
    <r>
      <rPr>
        <sz val="10"/>
        <rFont val="Frutiger 45 Light"/>
        <family val="2"/>
      </rPr>
      <t>%</t>
    </r>
  </si>
  <si>
    <r>
      <rPr>
        <sz val="10"/>
        <rFont val="Frutiger 45 Light"/>
        <family val="2"/>
      </rPr>
      <t>EN3</t>
    </r>
  </si>
  <si>
    <r>
      <rPr>
        <sz val="10"/>
        <rFont val="Frutiger 45 Light"/>
        <family val="2"/>
      </rPr>
      <t>GJ</t>
    </r>
  </si>
  <si>
    <r>
      <rPr>
        <sz val="10"/>
        <rFont val="Frutiger 45 Light"/>
        <family val="2"/>
      </rPr>
      <t>EN3</t>
    </r>
  </si>
  <si>
    <r>
      <rPr>
        <sz val="10"/>
        <rFont val="Frutiger 45 Light"/>
        <family val="2"/>
      </rPr>
      <t>Part de biodiesel renouvelable, interne</t>
    </r>
  </si>
  <si>
    <r>
      <rPr>
        <sz val="10"/>
        <rFont val="Frutiger 45 Light"/>
        <family val="2"/>
      </rPr>
      <t>%</t>
    </r>
  </si>
  <si>
    <r>
      <rPr>
        <sz val="10"/>
        <rFont val="Frutiger 45 Light"/>
        <family val="2"/>
      </rPr>
      <t>EN3</t>
    </r>
  </si>
  <si>
    <r>
      <rPr>
        <sz val="10"/>
        <rFont val="Frutiger 45 Light"/>
        <family val="2"/>
      </rPr>
      <t>GJ</t>
    </r>
  </si>
  <si>
    <r>
      <rPr>
        <sz val="10"/>
        <rFont val="Frutiger 45 Light"/>
        <family val="2"/>
      </rPr>
      <t>EN3</t>
    </r>
  </si>
  <si>
    <r>
      <rPr>
        <sz val="10"/>
        <rFont val="Frutiger 45 Light"/>
        <family val="2"/>
      </rPr>
      <t>Gaz naturel, interne</t>
    </r>
  </si>
  <si>
    <r>
      <rPr>
        <sz val="10"/>
        <rFont val="Frutiger 45 Light"/>
        <family val="2"/>
      </rPr>
      <t>GJ</t>
    </r>
  </si>
  <si>
    <r>
      <rPr>
        <sz val="10"/>
        <rFont val="Frutiger 45 Light"/>
        <family val="2"/>
      </rPr>
      <t>1,2</t>
    </r>
  </si>
  <si>
    <r>
      <rPr>
        <sz val="10"/>
        <rFont val="Frutiger 45 Light"/>
        <family val="2"/>
      </rPr>
      <t>EN3</t>
    </r>
  </si>
  <si>
    <r>
      <rPr>
        <sz val="10"/>
        <rFont val="Frutiger 45 Light"/>
        <family val="2"/>
      </rPr>
      <t>Part de biogaz renouvelable, interne</t>
    </r>
  </si>
  <si>
    <r>
      <rPr>
        <sz val="10"/>
        <rFont val="Frutiger 45 Light"/>
        <family val="2"/>
      </rPr>
      <t>%</t>
    </r>
  </si>
  <si>
    <r>
      <rPr>
        <sz val="10"/>
        <rFont val="Frutiger 45 Light"/>
        <family val="2"/>
      </rPr>
      <t>1,2</t>
    </r>
  </si>
  <si>
    <r>
      <rPr>
        <sz val="10"/>
        <rFont val="Frutiger 45 Light"/>
        <family val="2"/>
      </rPr>
      <t>EN3</t>
    </r>
  </si>
  <si>
    <r>
      <rPr>
        <sz val="10"/>
        <rFont val="Frutiger 45 Light"/>
        <family val="2"/>
      </rPr>
      <t>Electricité comme carburant, interne</t>
    </r>
  </si>
  <si>
    <r>
      <rPr>
        <sz val="10"/>
        <rFont val="Frutiger 45 Light"/>
        <family val="2"/>
      </rPr>
      <t>GJ</t>
    </r>
  </si>
  <si>
    <r>
      <rPr>
        <sz val="10"/>
        <rFont val="Frutiger 45 Light"/>
        <family val="2"/>
      </rPr>
      <t>1,2</t>
    </r>
  </si>
  <si>
    <r>
      <rPr>
        <sz val="10"/>
        <rFont val="Frutiger 45 Light"/>
        <family val="2"/>
      </rPr>
      <t>EN3</t>
    </r>
  </si>
  <si>
    <r>
      <rPr>
        <sz val="10"/>
        <rFont val="Frutiger 45 Light"/>
        <family val="2"/>
      </rPr>
      <t>Part d’électricité renouvelable comme carburant, interne</t>
    </r>
  </si>
  <si>
    <r>
      <rPr>
        <sz val="10"/>
        <rFont val="Frutiger 45 Light"/>
        <family val="2"/>
      </rPr>
      <t>%</t>
    </r>
  </si>
  <si>
    <r>
      <rPr>
        <sz val="10"/>
        <rFont val="Frutiger 45 Light"/>
        <family val="2"/>
      </rPr>
      <t>1,2</t>
    </r>
  </si>
  <si>
    <r>
      <rPr>
        <sz val="10"/>
        <rFont val="Frutiger 45 Light"/>
        <family val="2"/>
      </rPr>
      <t>EN3</t>
    </r>
  </si>
  <si>
    <r>
      <rPr>
        <sz val="10"/>
        <rFont val="Frutiger 45 Light"/>
        <family val="2"/>
      </rPr>
      <t>Carburants, externe</t>
    </r>
  </si>
  <si>
    <r>
      <rPr>
        <sz val="10"/>
        <rFont val="Frutiger 45 Light"/>
        <family val="2"/>
      </rPr>
      <t>GJ</t>
    </r>
  </si>
  <si>
    <r>
      <rPr>
        <sz val="10"/>
        <rFont val="Frutiger 45 Light"/>
        <family val="2"/>
      </rPr>
      <t>EN4</t>
    </r>
  </si>
  <si>
    <r>
      <rPr>
        <b/>
        <sz val="10"/>
        <rFont val="Frutiger 45 Light"/>
        <family val="2"/>
      </rPr>
      <t>Combustibles (chaleur)</t>
    </r>
  </si>
  <si>
    <r>
      <rPr>
        <sz val="10"/>
        <rFont val="Frutiger 45 Light"/>
        <family val="2"/>
      </rPr>
      <t>Combustibles (chaleur)</t>
    </r>
  </si>
  <si>
    <r>
      <rPr>
        <sz val="10"/>
        <rFont val="Frutiger 45 Light"/>
        <family val="2"/>
      </rPr>
      <t>GJ</t>
    </r>
  </si>
  <si>
    <r>
      <rPr>
        <sz val="10"/>
        <rFont val="Frutiger 45 Light"/>
        <family val="2"/>
      </rPr>
      <t>Combustibles, interne</t>
    </r>
  </si>
  <si>
    <r>
      <rPr>
        <sz val="10"/>
        <rFont val="Frutiger 45 Light"/>
        <family val="2"/>
      </rPr>
      <t>GJ</t>
    </r>
  </si>
  <si>
    <r>
      <rPr>
        <sz val="10"/>
        <rFont val="Frutiger 45 Light"/>
        <family val="2"/>
      </rPr>
      <t>EN3</t>
    </r>
  </si>
  <si>
    <r>
      <rPr>
        <sz val="10"/>
        <rFont val="Frutiger 45 Light"/>
        <family val="2"/>
      </rPr>
      <t>Part de combustibles renouvelables, total interne</t>
    </r>
  </si>
  <si>
    <r>
      <rPr>
        <sz val="10"/>
        <rFont val="Frutiger 45 Light"/>
        <family val="2"/>
      </rPr>
      <t>%</t>
    </r>
  </si>
  <si>
    <r>
      <rPr>
        <sz val="10"/>
        <rFont val="Frutiger 45 Light"/>
        <family val="2"/>
      </rPr>
      <t>EN3</t>
    </r>
  </si>
  <si>
    <r>
      <rPr>
        <sz val="10"/>
        <rFont val="Frutiger 45 Light"/>
        <family val="2"/>
      </rPr>
      <t>Mazout extra-léger, interne</t>
    </r>
  </si>
  <si>
    <r>
      <rPr>
        <sz val="10"/>
        <rFont val="Frutiger 45 Light"/>
        <family val="2"/>
      </rPr>
      <t>GJ</t>
    </r>
  </si>
  <si>
    <r>
      <rPr>
        <sz val="10"/>
        <rFont val="Frutiger 45 Light"/>
        <family val="2"/>
      </rPr>
      <t>EN3</t>
    </r>
  </si>
  <si>
    <r>
      <rPr>
        <sz val="10"/>
        <rFont val="Frutiger 45 Light"/>
        <family val="2"/>
      </rPr>
      <t>GJ</t>
    </r>
  </si>
  <si>
    <r>
      <rPr>
        <sz val="10"/>
        <rFont val="Frutiger 45 Light"/>
        <family val="2"/>
      </rPr>
      <t>EN3</t>
    </r>
  </si>
  <si>
    <r>
      <rPr>
        <sz val="10"/>
        <rFont val="Frutiger 45 Light"/>
        <family val="2"/>
      </rPr>
      <t>%</t>
    </r>
  </si>
  <si>
    <r>
      <rPr>
        <sz val="10"/>
        <rFont val="Frutiger 45 Light"/>
        <family val="2"/>
      </rPr>
      <t>1, 2</t>
    </r>
  </si>
  <si>
    <r>
      <rPr>
        <sz val="10"/>
        <rFont val="Frutiger 45 Light"/>
        <family val="2"/>
      </rPr>
      <t>EN3</t>
    </r>
  </si>
  <si>
    <r>
      <rPr>
        <sz val="10"/>
        <rFont val="Frutiger 45 Light"/>
        <family val="2"/>
      </rPr>
      <t>Chaleur à distance, interne</t>
    </r>
  </si>
  <si>
    <r>
      <rPr>
        <sz val="10"/>
        <rFont val="Frutiger 45 Light"/>
        <family val="2"/>
      </rPr>
      <t>GJ</t>
    </r>
  </si>
  <si>
    <r>
      <rPr>
        <sz val="10"/>
        <rFont val="Frutiger 45 Light"/>
        <family val="2"/>
      </rPr>
      <t>EN3</t>
    </r>
  </si>
  <si>
    <r>
      <rPr>
        <sz val="10"/>
        <rFont val="Frutiger 45 Light"/>
        <family val="2"/>
      </rPr>
      <t>Part de chaleur à distance renouvelable, interne</t>
    </r>
  </si>
  <si>
    <r>
      <rPr>
        <sz val="10"/>
        <rFont val="Frutiger 45 Light"/>
        <family val="2"/>
      </rPr>
      <t>%</t>
    </r>
  </si>
  <si>
    <r>
      <rPr>
        <sz val="10"/>
        <rFont val="Frutiger 45 Light"/>
        <family val="2"/>
      </rPr>
      <t>EN3</t>
    </r>
  </si>
  <si>
    <r>
      <rPr>
        <sz val="10"/>
        <rFont val="Frutiger 45 Light"/>
        <family val="2"/>
      </rPr>
      <t>Electricité de chauffage, interne</t>
    </r>
  </si>
  <si>
    <r>
      <rPr>
        <sz val="10"/>
        <rFont val="Frutiger 45 Light"/>
        <family val="2"/>
      </rPr>
      <t>GJ</t>
    </r>
  </si>
  <si>
    <r>
      <rPr>
        <sz val="10"/>
        <rFont val="Frutiger 45 Light"/>
        <family val="2"/>
      </rPr>
      <t>1, 3, 4</t>
    </r>
  </si>
  <si>
    <r>
      <rPr>
        <sz val="10"/>
        <rFont val="Frutiger 45 Light"/>
        <family val="2"/>
      </rPr>
      <t>EN3</t>
    </r>
  </si>
  <si>
    <r>
      <rPr>
        <sz val="10"/>
        <rFont val="Frutiger 45 Light"/>
        <family val="2"/>
      </rPr>
      <t>Aérothermie, géothermie et héliothermie, interne</t>
    </r>
  </si>
  <si>
    <r>
      <rPr>
        <sz val="10"/>
        <rFont val="Frutiger 45 Light"/>
        <family val="2"/>
      </rPr>
      <t>GJ</t>
    </r>
  </si>
  <si>
    <r>
      <rPr>
        <sz val="10"/>
        <rFont val="Frutiger 45 Light"/>
        <family val="2"/>
      </rPr>
      <t>EN3</t>
    </r>
  </si>
  <si>
    <r>
      <rPr>
        <sz val="10"/>
        <rFont val="Frutiger 45 Light"/>
        <family val="2"/>
      </rPr>
      <t>Combustibles, externe</t>
    </r>
  </si>
  <si>
    <r>
      <rPr>
        <sz val="10"/>
        <rFont val="Frutiger 45 Light"/>
        <family val="2"/>
      </rPr>
      <t>GJ</t>
    </r>
  </si>
  <si>
    <r>
      <rPr>
        <sz val="10"/>
        <rFont val="Frutiger 45 Light"/>
        <family val="2"/>
      </rPr>
      <t>EN4</t>
    </r>
  </si>
  <si>
    <r>
      <rPr>
        <b/>
        <sz val="10"/>
        <rFont val="Frutiger 45 Light"/>
        <family val="2"/>
      </rPr>
      <t>Electricité</t>
    </r>
  </si>
  <si>
    <r>
      <rPr>
        <sz val="10"/>
        <rFont val="Frutiger 45 Light"/>
        <family val="2"/>
      </rPr>
      <t>Electricité (sans carburant, ni chaleur)</t>
    </r>
  </si>
  <si>
    <r>
      <rPr>
        <sz val="10"/>
        <rFont val="Frutiger 45 Light"/>
        <family val="2"/>
      </rPr>
      <t>GJ</t>
    </r>
  </si>
  <si>
    <r>
      <rPr>
        <sz val="10"/>
        <rFont val="Frutiger 45 Light"/>
        <family val="2"/>
      </rPr>
      <t>Electricité (sans carburant, ni chaleur), interne</t>
    </r>
  </si>
  <si>
    <r>
      <rPr>
        <sz val="10"/>
        <rFont val="Frutiger 45 Light"/>
        <family val="2"/>
      </rPr>
      <t>GJ</t>
    </r>
  </si>
  <si>
    <r>
      <rPr>
        <sz val="10"/>
        <rFont val="Frutiger 45 Light"/>
        <family val="2"/>
      </rPr>
      <t>1 3</t>
    </r>
  </si>
  <si>
    <r>
      <rPr>
        <sz val="10"/>
        <rFont val="Frutiger 45 Light"/>
        <family val="2"/>
      </rPr>
      <t>EN3</t>
    </r>
  </si>
  <si>
    <r>
      <rPr>
        <sz val="10"/>
        <rFont val="Frutiger 45 Light"/>
        <family val="2"/>
      </rPr>
      <t>Part d’électricité renouvelable (sans carburant, ni chaleur), interne</t>
    </r>
  </si>
  <si>
    <r>
      <rPr>
        <sz val="10"/>
        <rFont val="Frutiger 45 Light"/>
        <family val="2"/>
      </rPr>
      <t>%</t>
    </r>
  </si>
  <si>
    <r>
      <rPr>
        <sz val="10"/>
        <rFont val="Frutiger 45 Light"/>
        <family val="2"/>
      </rPr>
      <t>EN3</t>
    </r>
  </si>
  <si>
    <r>
      <rPr>
        <sz val="10"/>
        <rFont val="Frutiger 45 Light"/>
        <family val="2"/>
      </rPr>
      <t>Electricité (sans carburant, ni chaleur), externe</t>
    </r>
  </si>
  <si>
    <r>
      <rPr>
        <sz val="10"/>
        <rFont val="Frutiger 45 Light"/>
        <family val="2"/>
      </rPr>
      <t>GJ</t>
    </r>
  </si>
  <si>
    <r>
      <rPr>
        <sz val="10"/>
        <rFont val="Frutiger 45 Light"/>
        <family val="2"/>
      </rPr>
      <t>EN4</t>
    </r>
  </si>
  <si>
    <r>
      <rPr>
        <b/>
        <sz val="10"/>
        <rFont val="Frutiger 45 Light"/>
        <family val="2"/>
      </rPr>
      <t>Total</t>
    </r>
  </si>
  <si>
    <r>
      <rPr>
        <sz val="10"/>
        <rFont val="Frutiger 45 Light"/>
        <family val="2"/>
      </rPr>
      <t>Total des besoins énergétiques</t>
    </r>
  </si>
  <si>
    <r>
      <rPr>
        <sz val="10"/>
        <rFont val="Frutiger 45 Light"/>
        <family val="2"/>
      </rPr>
      <t>GJ</t>
    </r>
  </si>
  <si>
    <r>
      <rPr>
        <sz val="10"/>
        <rFont val="Frutiger 45 Light"/>
        <family val="2"/>
      </rPr>
      <t>EN3</t>
    </r>
  </si>
  <si>
    <r>
      <rPr>
        <sz val="10"/>
        <rFont val="Frutiger 45 Light"/>
        <family val="2"/>
      </rPr>
      <t>Total des besoins énergétiques, interne</t>
    </r>
  </si>
  <si>
    <r>
      <rPr>
        <sz val="10"/>
        <rFont val="Frutiger 45 Light"/>
        <family val="2"/>
      </rPr>
      <t>GJ</t>
    </r>
  </si>
  <si>
    <r>
      <rPr>
        <sz val="10"/>
        <rFont val="Frutiger 45 Light"/>
        <family val="2"/>
      </rPr>
      <t>EN3</t>
    </r>
  </si>
  <si>
    <r>
      <rPr>
        <sz val="10"/>
        <rFont val="Frutiger 45 Light"/>
        <family val="2"/>
      </rPr>
      <t>Part d’énergie renouvelable dans les besoins énergétiques, interne</t>
    </r>
  </si>
  <si>
    <r>
      <rPr>
        <sz val="10"/>
        <rFont val="Frutiger 45 Light"/>
        <family val="2"/>
      </rPr>
      <t>%</t>
    </r>
  </si>
  <si>
    <r>
      <rPr>
        <sz val="10"/>
        <rFont val="Frutiger 45 Light"/>
        <family val="2"/>
      </rPr>
      <t>EN3</t>
    </r>
  </si>
  <si>
    <r>
      <rPr>
        <sz val="10"/>
        <rFont val="Frutiger 45 Light"/>
        <family val="2"/>
      </rPr>
      <t>Total des besoins énergétiques, externe</t>
    </r>
  </si>
  <si>
    <r>
      <rPr>
        <sz val="10"/>
        <rFont val="Frutiger 45 Light"/>
        <family val="2"/>
      </rPr>
      <t>GJ</t>
    </r>
  </si>
  <si>
    <r>
      <rPr>
        <sz val="10"/>
        <rFont val="Frutiger 45 Light"/>
        <family val="2"/>
      </rPr>
      <t>EN4</t>
    </r>
  </si>
  <si>
    <r>
      <rPr>
        <b/>
        <sz val="10"/>
        <rFont val="Frutiger 45 Light"/>
        <family val="2"/>
      </rPr>
      <t>Autres indicateurs énergétiques</t>
    </r>
  </si>
  <si>
    <r>
      <rPr>
        <sz val="10"/>
        <rFont val="Frutiger 45 Light"/>
        <family val="2"/>
      </rPr>
      <t>%</t>
    </r>
  </si>
  <si>
    <r>
      <rPr>
        <sz val="10"/>
        <rFont val="Frutiger 45 Light"/>
        <family val="2"/>
      </rPr>
      <t>EN5</t>
    </r>
  </si>
  <si>
    <r>
      <rPr>
        <sz val="10"/>
        <rFont val="Frutiger 45 Light"/>
        <family val="2"/>
      </rPr>
      <t>Electricité achetée certifiée «naturemade basic»</t>
    </r>
  </si>
  <si>
    <r>
      <rPr>
        <sz val="10"/>
        <rFont val="Frutiger 45 Light"/>
        <family val="2"/>
      </rPr>
      <t>GJ</t>
    </r>
  </si>
  <si>
    <r>
      <rPr>
        <sz val="10"/>
        <rFont val="Frutiger 45 Light"/>
        <family val="2"/>
      </rPr>
      <t>Biogaz acheté certifié «naturemade basic»</t>
    </r>
  </si>
  <si>
    <r>
      <rPr>
        <sz val="10"/>
        <rFont val="Frutiger 45 Light"/>
        <family val="2"/>
      </rPr>
      <t>GJ</t>
    </r>
  </si>
  <si>
    <r>
      <rPr>
        <sz val="10"/>
        <rFont val="Frutiger 45 Light"/>
        <family val="2"/>
      </rPr>
      <t>1) Normes, méthodes et coefficients de conversion: protocole GHG, Revised Edition (2004). Les coefficients de conversion sont tirés d’ecoinvent 2.2.</t>
    </r>
  </si>
  <si>
    <r>
      <rPr>
        <sz val="10"/>
        <rFont val="Frutiger 45 Light"/>
        <family val="2"/>
      </rPr>
      <t>2) Electricité verte / biogaz certifiés «naturemade star».</t>
    </r>
  </si>
  <si>
    <r>
      <rPr>
        <sz val="10"/>
        <rFont val="Frutiger 45 Light"/>
        <family val="2"/>
      </rPr>
      <t>4) L’électricité thermique est comprise dans l’électricité des bâtiments.</t>
    </r>
  </si>
  <si>
    <r>
      <rPr>
        <sz val="10"/>
        <rFont val="Frutiger 45 Light"/>
        <family val="2"/>
      </rPr>
      <t>5) Amélioration de l’efficacité énergétique selon le modèle énergétique de la Confédération: est mesurée en tant que variation des besoins énergétiques par prestation de base au cours de l'exercice en comparaison avec l'année de référence. La prestation de base est définie de manière différente selon les unités du groupe (envoi, transaction, kilomètre-voyageur/kilomètre, unité de personnel, etc.).</t>
    </r>
  </si>
  <si>
    <r>
      <rPr>
        <u/>
        <sz val="10"/>
        <color rgb="FF0000FF"/>
        <rFont val="Frutiger 45 Light"/>
        <family val="2"/>
      </rPr>
      <t>Retour</t>
    </r>
  </si>
  <si>
    <r>
      <rPr>
        <sz val="10"/>
        <rFont val="Frutiger 45 Light"/>
        <family val="2"/>
      </rPr>
      <t>Notes de bas de page</t>
    </r>
  </si>
  <si>
    <r>
      <rPr>
        <sz val="10"/>
        <rFont val="Frutiger 45 Light"/>
        <family val="2"/>
      </rPr>
      <t>Indice GRI</t>
    </r>
  </si>
  <si>
    <r>
      <rPr>
        <b/>
        <sz val="10"/>
        <rFont val="Frutiger 45 Light"/>
        <family val="2"/>
      </rPr>
      <t>Emissions de gaz à effet de serre</t>
    </r>
  </si>
  <si>
    <r>
      <rPr>
        <i/>
        <sz val="10"/>
        <rFont val="Frutiger 45 Light"/>
        <family val="2"/>
      </rPr>
      <t>Par processus</t>
    </r>
  </si>
  <si>
    <r>
      <rPr>
        <sz val="10"/>
        <rFont val="Frutiger 45 Light"/>
        <family val="2"/>
      </rPr>
      <t>Fourniture de prestations</t>
    </r>
  </si>
  <si>
    <r>
      <rPr>
        <sz val="10"/>
        <rFont val="Frutiger 45 Light"/>
        <family val="2"/>
      </rPr>
      <t>Equivalent t CO2</t>
    </r>
  </si>
  <si>
    <r>
      <rPr>
        <sz val="10"/>
        <rFont val="Frutiger 45 Light"/>
        <family val="2"/>
      </rPr>
      <t>Bâtiments</t>
    </r>
  </si>
  <si>
    <r>
      <rPr>
        <sz val="10"/>
        <rFont val="Frutiger 45 Light"/>
        <family val="2"/>
      </rPr>
      <t>Equivalent t CO2</t>
    </r>
  </si>
  <si>
    <r>
      <rPr>
        <sz val="10"/>
        <rFont val="Frutiger 45 Light"/>
        <family val="2"/>
      </rPr>
      <t>Chaleur</t>
    </r>
  </si>
  <si>
    <r>
      <rPr>
        <sz val="10"/>
        <rFont val="Frutiger 45 Light"/>
        <family val="2"/>
      </rPr>
      <t>Equivalent t CO2</t>
    </r>
  </si>
  <si>
    <r>
      <rPr>
        <sz val="10"/>
        <rFont val="Frutiger 45 Light"/>
        <family val="2"/>
      </rPr>
      <t>Electricité</t>
    </r>
  </si>
  <si>
    <r>
      <rPr>
        <sz val="10"/>
        <rFont val="Frutiger 45 Light"/>
        <family val="2"/>
      </rPr>
      <t>Equivalent t CO2</t>
    </r>
  </si>
  <si>
    <r>
      <rPr>
        <sz val="10"/>
        <rFont val="Frutiger 45 Light"/>
        <family val="2"/>
      </rPr>
      <t>1, 2</t>
    </r>
  </si>
  <si>
    <r>
      <rPr>
        <sz val="10"/>
        <rFont val="Frutiger 45 Light"/>
        <family val="2"/>
      </rPr>
      <t>Climatisation, ressources et déchets</t>
    </r>
  </si>
  <si>
    <r>
      <rPr>
        <sz val="10"/>
        <rFont val="Frutiger 45 Light"/>
        <family val="2"/>
      </rPr>
      <t>Equivalent t CO2</t>
    </r>
  </si>
  <si>
    <r>
      <rPr>
        <sz val="10"/>
        <rFont val="Frutiger 45 Light"/>
        <family val="2"/>
      </rPr>
      <t>Mobilité</t>
    </r>
  </si>
  <si>
    <r>
      <rPr>
        <sz val="10"/>
        <rFont val="Frutiger 45 Light"/>
        <family val="2"/>
      </rPr>
      <t>Equivalent t CO2</t>
    </r>
  </si>
  <si>
    <r>
      <rPr>
        <sz val="10"/>
        <rFont val="Frutiger 45 Light"/>
        <family val="2"/>
      </rPr>
      <t>Transport de voyageurs</t>
    </r>
  </si>
  <si>
    <r>
      <rPr>
        <sz val="10"/>
        <rFont val="Frutiger 45 Light"/>
        <family val="2"/>
      </rPr>
      <t>Equivalent t CO2</t>
    </r>
  </si>
  <si>
    <r>
      <rPr>
        <sz val="10"/>
        <rFont val="Frutiger 45 Light"/>
        <family val="2"/>
      </rPr>
      <t>Transport de marchandises</t>
    </r>
  </si>
  <si>
    <r>
      <rPr>
        <sz val="10"/>
        <rFont val="Frutiger 45 Light"/>
        <family val="2"/>
      </rPr>
      <t>Equivalent t CO2</t>
    </r>
  </si>
  <si>
    <r>
      <rPr>
        <sz val="10"/>
        <rFont val="Frutiger 45 Light"/>
        <family val="2"/>
      </rPr>
      <t>Sites d’entreprise</t>
    </r>
  </si>
  <si>
    <r>
      <rPr>
        <sz val="10"/>
        <rFont val="Frutiger 45 Light"/>
        <family val="2"/>
      </rPr>
      <t>Equivalent t CO2</t>
    </r>
  </si>
  <si>
    <r>
      <rPr>
        <sz val="10"/>
        <rFont val="Frutiger 45 Light"/>
        <family val="2"/>
      </rPr>
      <t>Route</t>
    </r>
  </si>
  <si>
    <r>
      <rPr>
        <sz val="10"/>
        <rFont val="Frutiger 45 Light"/>
        <family val="2"/>
      </rPr>
      <t>Equivalent t CO2</t>
    </r>
  </si>
  <si>
    <r>
      <rPr>
        <sz val="10"/>
        <rFont val="Frutiger 45 Light"/>
        <family val="2"/>
      </rPr>
      <t>Rail</t>
    </r>
  </si>
  <si>
    <r>
      <rPr>
        <sz val="10"/>
        <rFont val="Frutiger 45 Light"/>
        <family val="2"/>
      </rPr>
      <t>Equivalent t CO2</t>
    </r>
  </si>
  <si>
    <r>
      <rPr>
        <sz val="10"/>
        <rFont val="Frutiger 45 Light"/>
        <family val="2"/>
      </rPr>
      <t>Transport aérien</t>
    </r>
  </si>
  <si>
    <r>
      <rPr>
        <sz val="10"/>
        <rFont val="Frutiger 45 Light"/>
        <family val="2"/>
      </rPr>
      <t>Equivalent t CO2</t>
    </r>
  </si>
  <si>
    <r>
      <rPr>
        <sz val="10"/>
        <rFont val="Frutiger 45 Light"/>
        <family val="2"/>
      </rPr>
      <t>2, 4</t>
    </r>
  </si>
  <si>
    <r>
      <rPr>
        <sz val="10"/>
        <rFont val="Frutiger 45 Light"/>
        <family val="2"/>
      </rPr>
      <t>Transport naval</t>
    </r>
  </si>
  <si>
    <r>
      <rPr>
        <sz val="10"/>
        <rFont val="Frutiger 45 Light"/>
        <family val="2"/>
      </rPr>
      <t>Equivalent t CO2</t>
    </r>
  </si>
  <si>
    <r>
      <rPr>
        <sz val="10"/>
        <rFont val="Frutiger 45 Light"/>
        <family val="2"/>
      </rPr>
      <t>Déplacements professionnels</t>
    </r>
  </si>
  <si>
    <r>
      <rPr>
        <sz val="10"/>
        <rFont val="Frutiger 45 Light"/>
        <family val="2"/>
      </rPr>
      <t>Equivalent t CO2</t>
    </r>
  </si>
  <si>
    <r>
      <rPr>
        <sz val="10"/>
        <rFont val="Frutiger 45 Light"/>
        <family val="2"/>
      </rPr>
      <t>Trafic pendulaire</t>
    </r>
  </si>
  <si>
    <r>
      <rPr>
        <sz val="10"/>
        <rFont val="Frutiger 45 Light"/>
        <family val="2"/>
      </rPr>
      <t>Equivalent t CO2</t>
    </r>
  </si>
  <si>
    <r>
      <rPr>
        <i/>
        <sz val="10"/>
        <rFont val="Frutiger 45 Light"/>
        <family val="2"/>
      </rPr>
      <t>Par champ d'application et source d'énergie</t>
    </r>
  </si>
  <si>
    <r>
      <rPr>
        <sz val="10"/>
        <rFont val="Frutiger 45 Light"/>
        <family val="2"/>
      </rPr>
      <t>Emissions de gaz à effet de serre (domaines 1</t>
    </r>
    <r>
      <rPr>
        <sz val="10"/>
        <rFont val="Symbol"/>
        <family val="1"/>
        <charset val="2"/>
      </rPr>
      <t>-3)</t>
    </r>
  </si>
  <si>
    <r>
      <rPr>
        <sz val="10"/>
        <rFont val="Frutiger 45 Light"/>
        <family val="2"/>
      </rPr>
      <t>Equivalent t CO2</t>
    </r>
  </si>
  <si>
    <r>
      <rPr>
        <sz val="10"/>
        <rFont val="Frutiger 45 Light"/>
        <family val="2"/>
      </rPr>
      <t>Equivalent t CO2</t>
    </r>
  </si>
  <si>
    <r>
      <rPr>
        <sz val="10"/>
        <rFont val="Frutiger 45 Light"/>
        <family val="2"/>
      </rPr>
      <t>EN15</t>
    </r>
  </si>
  <si>
    <r>
      <rPr>
        <sz val="10"/>
        <rFont val="Frutiger 45 Light"/>
        <family val="2"/>
      </rPr>
      <t>Consommation de combustibles dans des sources stationnaires</t>
    </r>
  </si>
  <si>
    <r>
      <rPr>
        <sz val="10"/>
        <rFont val="Frutiger 45 Light"/>
        <family val="2"/>
      </rPr>
      <t>Equivalent t CO2</t>
    </r>
  </si>
  <si>
    <r>
      <rPr>
        <sz val="10"/>
        <rFont val="Frutiger 45 Light"/>
        <family val="2"/>
      </rPr>
      <t>Mazout</t>
    </r>
  </si>
  <si>
    <r>
      <rPr>
        <sz val="10"/>
        <rFont val="Frutiger 45 Light"/>
        <family val="2"/>
      </rPr>
      <t>Equivalent t CO2</t>
    </r>
  </si>
  <si>
    <r>
      <rPr>
        <sz val="10"/>
        <rFont val="Frutiger 45 Light"/>
        <family val="2"/>
      </rPr>
      <t>Gaz naturel</t>
    </r>
  </si>
  <si>
    <r>
      <rPr>
        <sz val="10"/>
        <rFont val="Frutiger 45 Light"/>
        <family val="2"/>
      </rPr>
      <t>Equivalent t CO2</t>
    </r>
  </si>
  <si>
    <r>
      <rPr>
        <sz val="10"/>
        <rFont val="Frutiger 45 Light"/>
        <family val="2"/>
      </rPr>
      <t>Equivalent t CO2</t>
    </r>
  </si>
  <si>
    <r>
      <rPr>
        <sz val="10"/>
        <rFont val="Frutiger 45 Light"/>
        <family val="2"/>
      </rPr>
      <t>Equivalent t CO2</t>
    </r>
  </si>
  <si>
    <r>
      <rPr>
        <sz val="10"/>
        <rFont val="Frutiger 45 Light"/>
        <family val="2"/>
      </rPr>
      <t>Consommation de combustibles dans des sources mobiles</t>
    </r>
  </si>
  <si>
    <r>
      <rPr>
        <sz val="10"/>
        <rFont val="Frutiger 45 Light"/>
        <family val="2"/>
      </rPr>
      <t>Equivalent t CO2</t>
    </r>
  </si>
  <si>
    <r>
      <rPr>
        <sz val="10"/>
        <rFont val="Frutiger 45 Light"/>
        <family val="2"/>
      </rPr>
      <t>Diesel</t>
    </r>
  </si>
  <si>
    <r>
      <rPr>
        <sz val="10"/>
        <rFont val="Frutiger 45 Light"/>
        <family val="2"/>
      </rPr>
      <t>Equivalent t CO2</t>
    </r>
  </si>
  <si>
    <r>
      <rPr>
        <sz val="10"/>
        <rFont val="Frutiger 45 Light"/>
        <family val="2"/>
      </rPr>
      <t>Equivalent t CO2</t>
    </r>
  </si>
  <si>
    <r>
      <rPr>
        <sz val="10"/>
        <rFont val="Frutiger 45 Light"/>
        <family val="2"/>
      </rPr>
      <t>Essence</t>
    </r>
  </si>
  <si>
    <r>
      <rPr>
        <sz val="10"/>
        <rFont val="Frutiger 45 Light"/>
        <family val="2"/>
      </rPr>
      <t>Equivalent t CO2</t>
    </r>
  </si>
  <si>
    <r>
      <rPr>
        <sz val="10"/>
        <rFont val="Frutiger 45 Light"/>
        <family val="2"/>
      </rPr>
      <t>Equivalent t CO2</t>
    </r>
  </si>
  <si>
    <r>
      <rPr>
        <sz val="10"/>
        <rFont val="Frutiger 45 Light"/>
        <family val="2"/>
      </rPr>
      <t>Equivalent t CO2</t>
    </r>
  </si>
  <si>
    <r>
      <rPr>
        <sz val="10"/>
        <rFont val="Frutiger 45 Light"/>
        <family val="2"/>
      </rPr>
      <t>Hydrogène</t>
    </r>
  </si>
  <si>
    <r>
      <rPr>
        <sz val="10"/>
        <rFont val="Frutiger 45 Light"/>
        <family val="2"/>
      </rPr>
      <t>Equivalent t CO2</t>
    </r>
  </si>
  <si>
    <r>
      <rPr>
        <sz val="10"/>
        <rFont val="Frutiger 45 Light"/>
        <family val="2"/>
      </rPr>
      <t>Emissions fugitives</t>
    </r>
  </si>
  <si>
    <r>
      <rPr>
        <sz val="10"/>
        <rFont val="Frutiger 45 Light"/>
        <family val="2"/>
      </rPr>
      <t>Equivalent t CO2</t>
    </r>
  </si>
  <si>
    <r>
      <rPr>
        <sz val="10"/>
        <rFont val="Frutiger 45 Light"/>
        <family val="2"/>
      </rPr>
      <t>Climatisation</t>
    </r>
  </si>
  <si>
    <r>
      <rPr>
        <sz val="10"/>
        <rFont val="Frutiger 45 Light"/>
        <family val="2"/>
      </rPr>
      <t>Equivalent t CO2</t>
    </r>
  </si>
  <si>
    <r>
      <rPr>
        <sz val="10"/>
        <rFont val="Frutiger 45 Light"/>
        <family val="2"/>
      </rPr>
      <t>Emissions indirectes de gaz à effet de serre liées à l’énergie (domaine 2)</t>
    </r>
  </si>
  <si>
    <r>
      <rPr>
        <sz val="10"/>
        <rFont val="Frutiger 45 Light"/>
        <family val="2"/>
      </rPr>
      <t>Equivalent t CO2</t>
    </r>
  </si>
  <si>
    <r>
      <rPr>
        <sz val="10"/>
        <rFont val="Frutiger 45 Light"/>
        <family val="2"/>
      </rPr>
      <t>EN16</t>
    </r>
  </si>
  <si>
    <r>
      <rPr>
        <sz val="10"/>
        <rFont val="Frutiger 45 Light"/>
        <family val="2"/>
      </rPr>
      <t>Equivalent t CO2</t>
    </r>
  </si>
  <si>
    <r>
      <rPr>
        <sz val="10"/>
        <rFont val="Frutiger 45 Light"/>
        <family val="2"/>
      </rPr>
      <t>1, 2</t>
    </r>
  </si>
  <si>
    <r>
      <rPr>
        <sz val="10"/>
        <rFont val="Frutiger 45 Light"/>
        <family val="2"/>
      </rPr>
      <t>Emissions liées à des sites</t>
    </r>
  </si>
  <si>
    <r>
      <rPr>
        <sz val="10"/>
        <rFont val="Frutiger 45 Light"/>
        <family val="2"/>
      </rPr>
      <t>Equivalent t CO2</t>
    </r>
  </si>
  <si>
    <r>
      <rPr>
        <sz val="10"/>
        <rFont val="Frutiger 45 Light"/>
        <family val="2"/>
      </rPr>
      <t>Emissions basées sur le marché</t>
    </r>
  </si>
  <si>
    <r>
      <rPr>
        <sz val="10"/>
        <rFont val="Frutiger 45 Light"/>
        <family val="2"/>
      </rPr>
      <t>Equivalent t CO2</t>
    </r>
  </si>
  <si>
    <r>
      <rPr>
        <sz val="10"/>
        <rFont val="Frutiger 45 Light"/>
        <family val="2"/>
      </rPr>
      <t>Chaleur à distance</t>
    </r>
  </si>
  <si>
    <r>
      <rPr>
        <sz val="10"/>
        <rFont val="Frutiger 45 Light"/>
        <family val="2"/>
      </rPr>
      <t>Equivalent t CO2</t>
    </r>
  </si>
  <si>
    <r>
      <rPr>
        <sz val="10"/>
        <rFont val="Frutiger 45 Light"/>
        <family val="2"/>
      </rPr>
      <t>Autres émissions indirectes importantes de gaz à effet de serre (domaine 3)</t>
    </r>
  </si>
  <si>
    <r>
      <rPr>
        <sz val="10"/>
        <rFont val="Frutiger 45 Light"/>
        <family val="2"/>
      </rPr>
      <t>Equivalent t CO2</t>
    </r>
  </si>
  <si>
    <r>
      <rPr>
        <sz val="10"/>
        <rFont val="Frutiger 45 Light"/>
        <family val="2"/>
      </rPr>
      <t>EN17</t>
    </r>
  </si>
  <si>
    <r>
      <rPr>
        <sz val="10"/>
        <rFont val="Frutiger 45 Light"/>
        <family val="2"/>
      </rPr>
      <t>Marchandises et prestations achetées</t>
    </r>
  </si>
  <si>
    <r>
      <rPr>
        <sz val="10"/>
        <rFont val="Frutiger 45 Light"/>
        <family val="2"/>
      </rPr>
      <t>Equivalent t CO2</t>
    </r>
  </si>
  <si>
    <r>
      <rPr>
        <sz val="10"/>
        <rFont val="Frutiger 45 Light"/>
        <family val="2"/>
      </rPr>
      <t>EN17</t>
    </r>
  </si>
  <si>
    <r>
      <rPr>
        <sz val="10"/>
        <rFont val="Frutiger 45 Light"/>
        <family val="2"/>
      </rPr>
      <t>Activités liées aux carburants et à l’énergie</t>
    </r>
  </si>
  <si>
    <r>
      <rPr>
        <sz val="10"/>
        <rFont val="Frutiger 45 Light"/>
        <family val="2"/>
      </rPr>
      <t>Equivalent t CO2</t>
    </r>
  </si>
  <si>
    <r>
      <rPr>
        <sz val="10"/>
        <rFont val="Frutiger 45 Light"/>
        <family val="2"/>
      </rPr>
      <t>EN17</t>
    </r>
  </si>
  <si>
    <r>
      <rPr>
        <sz val="10"/>
        <rFont val="Frutiger 45 Light"/>
        <family val="2"/>
      </rPr>
      <t>Transport et tri en amont</t>
    </r>
  </si>
  <si>
    <r>
      <rPr>
        <sz val="10"/>
        <rFont val="Frutiger 45 Light"/>
        <family val="2"/>
      </rPr>
      <t>Equivalent t CO2</t>
    </r>
  </si>
  <si>
    <r>
      <rPr>
        <sz val="10"/>
        <rFont val="Frutiger 45 Light"/>
        <family val="2"/>
      </rPr>
      <t>EN17</t>
    </r>
  </si>
  <si>
    <r>
      <rPr>
        <sz val="10"/>
        <rFont val="Frutiger 45 Light"/>
        <family val="2"/>
      </rPr>
      <t>Déchets produits dans le cadre d’activités opérationnelles</t>
    </r>
  </si>
  <si>
    <r>
      <rPr>
        <sz val="10"/>
        <rFont val="Frutiger 45 Light"/>
        <family val="2"/>
      </rPr>
      <t>Equivalent t CO2</t>
    </r>
  </si>
  <si>
    <r>
      <rPr>
        <sz val="10"/>
        <rFont val="Frutiger 45 Light"/>
        <family val="2"/>
      </rPr>
      <t>EN17</t>
    </r>
  </si>
  <si>
    <r>
      <rPr>
        <sz val="10"/>
        <rFont val="Frutiger 45 Light"/>
        <family val="2"/>
      </rPr>
      <t>Equivalent t CO2</t>
    </r>
  </si>
  <si>
    <r>
      <rPr>
        <sz val="10"/>
        <rFont val="Frutiger 45 Light"/>
        <family val="2"/>
      </rPr>
      <t>EN17</t>
    </r>
  </si>
  <si>
    <r>
      <rPr>
        <sz val="10"/>
        <rFont val="Frutiger 45 Light"/>
        <family val="2"/>
      </rPr>
      <t>Equivalent t CO2</t>
    </r>
  </si>
  <si>
    <r>
      <rPr>
        <sz val="10"/>
        <rFont val="Frutiger 45 Light"/>
        <family val="2"/>
      </rPr>
      <t>EN17</t>
    </r>
  </si>
  <si>
    <r>
      <rPr>
        <sz val="10"/>
        <rFont val="Frutiger 45 Light"/>
        <family val="2"/>
      </rPr>
      <t>Biens économiques loués en amont</t>
    </r>
  </si>
  <si>
    <r>
      <rPr>
        <sz val="10"/>
        <rFont val="Frutiger 45 Light"/>
        <family val="2"/>
      </rPr>
      <t>Equivalent t CO2</t>
    </r>
  </si>
  <si>
    <r>
      <rPr>
        <sz val="10"/>
        <rFont val="Frutiger 45 Light"/>
        <family val="2"/>
      </rPr>
      <t>EN17</t>
    </r>
  </si>
  <si>
    <r>
      <rPr>
        <b/>
        <sz val="10"/>
        <rFont val="Frutiger 45 Light"/>
        <family val="2"/>
      </rPr>
      <t>Intensité de gaz à effet de serre</t>
    </r>
  </si>
  <si>
    <r>
      <rPr>
        <sz val="10"/>
        <rFont val="Frutiger 45 Light"/>
        <family val="2"/>
      </rPr>
      <t>Intensité en CO2 de la création de valeur</t>
    </r>
  </si>
  <si>
    <r>
      <rPr>
        <sz val="10"/>
        <rFont val="Frutiger 45 Light"/>
        <family val="2"/>
      </rPr>
      <t>Equivalent t CO2 par million de CHF de valeur ajoutée</t>
    </r>
  </si>
  <si>
    <r>
      <rPr>
        <sz val="10"/>
        <rFont val="Frutiger 45 Light"/>
        <family val="2"/>
      </rPr>
      <t>EN18</t>
    </r>
  </si>
  <si>
    <r>
      <rPr>
        <sz val="10"/>
        <rFont val="Frutiger 45 Light"/>
        <family val="2"/>
      </rPr>
      <t>Intensité en CO2 des produits d’exploitation</t>
    </r>
  </si>
  <si>
    <r>
      <rPr>
        <sz val="10"/>
        <rFont val="Frutiger 45 Light"/>
        <family val="2"/>
      </rPr>
      <t>Equivalent t CO2 par million de CHF de produits d’exploitation</t>
    </r>
  </si>
  <si>
    <r>
      <rPr>
        <sz val="10"/>
        <rFont val="Frutiger 45 Light"/>
        <family val="2"/>
      </rPr>
      <t>EN18</t>
    </r>
  </si>
  <si>
    <r>
      <rPr>
        <sz val="10"/>
        <rFont val="Frutiger 45 Light"/>
        <family val="2"/>
      </rPr>
      <t xml:space="preserve">Equivalent t CO2 par unité de personnel </t>
    </r>
  </si>
  <si>
    <r>
      <rPr>
        <sz val="10"/>
        <rFont val="Frutiger 45 Light"/>
        <family val="2"/>
      </rPr>
      <t>EN18</t>
    </r>
  </si>
  <si>
    <r>
      <rPr>
        <b/>
        <sz val="10"/>
        <rFont val="Frutiger 45 Light"/>
        <family val="2"/>
      </rPr>
      <t>Emissions de gaz à effet de serre compensées</t>
    </r>
  </si>
  <si>
    <r>
      <rPr>
        <sz val="10"/>
        <rFont val="Frutiger 45 Light"/>
        <family val="2"/>
      </rPr>
      <t>Compensations des émissions de CO2</t>
    </r>
  </si>
  <si>
    <r>
      <rPr>
        <sz val="10"/>
        <rFont val="Frutiger 45 Light"/>
        <family val="2"/>
      </rPr>
      <t>Equivalent t CO2</t>
    </r>
  </si>
  <si>
    <r>
      <rPr>
        <sz val="10"/>
        <rFont val="Frutiger 45 Light"/>
        <family val="2"/>
      </rPr>
      <t>Envois compensés</t>
    </r>
  </si>
  <si>
    <r>
      <rPr>
        <sz val="10"/>
        <rFont val="Frutiger 45 Light"/>
        <family val="2"/>
      </rPr>
      <t>Millions</t>
    </r>
  </si>
  <si>
    <r>
      <rPr>
        <b/>
        <sz val="10"/>
        <rFont val="Frutiger 45 Light"/>
        <family val="2"/>
      </rPr>
      <t>Autres indicateurs des gaz à effet de serre</t>
    </r>
  </si>
  <si>
    <r>
      <rPr>
        <sz val="10"/>
        <rFont val="Frutiger 45 Light"/>
        <family val="2"/>
      </rPr>
      <t>Amélioration de l'efficacité en matière de CO2 depuis 2010</t>
    </r>
  </si>
  <si>
    <r>
      <rPr>
        <sz val="10"/>
        <rFont val="Frutiger 45 Light"/>
        <family val="2"/>
      </rPr>
      <t xml:space="preserve">1) L’électricité renouvelable est inscrite au bilan des émissions de gaz à effet de serre avec le mix énergétique acheté en Suisse. L’électricité certifiée «naturemade star» est inscrite au bilan sans impact sur le climat. </t>
    </r>
  </si>
  <si>
    <r>
      <rPr>
        <sz val="10"/>
        <rFont val="Frutiger 45 Light"/>
        <family val="2"/>
      </rPr>
      <t>2) Normes, méthodes et coefficients d’émission: protocole GHG, Revised Edition (2004), ISO 14064–1. L’approche du contrôle financier (</t>
    </r>
    <r>
      <rPr>
        <i/>
        <sz val="10"/>
        <rFont val="Frutiger 45 Light"/>
        <family val="2"/>
      </rPr>
      <t>Financial Control Approach</t>
    </r>
    <r>
      <rPr>
        <sz val="10"/>
        <rFont val="Frutiger 45 Light"/>
        <family val="2"/>
      </rPr>
      <t>) a été choisie comme approche de consolidation. Les coefficients d'émission sont tirés d’ecoinvent 2.2.</t>
    </r>
  </si>
  <si>
    <r>
      <rPr>
        <sz val="10"/>
        <rFont val="Frutiger 45 Light"/>
        <family val="2"/>
      </rPr>
      <t xml:space="preserve">3) Le volume de CO2 compensé varie en fonction du prix des certificats de CO2 sur le marché. Les suppléments «pro clima» versés par les clients sont intégralement investis dans des projets de compensation. </t>
    </r>
  </si>
  <si>
    <r>
      <rPr>
        <sz val="10"/>
        <rFont val="Frutiger 45 Light"/>
        <family val="2"/>
      </rPr>
      <t>5) L’amélioration de l’efficacité en matière de CO2 est mesurée en tant que variation des équivalents de CO2 par prestation de base au cours de l'exercice en comparaison avec l'année de référence.  La prestation de base est définie de manière différente selon les unités du groupe (envoi, transaction, kilomètre-voyageur/kilomètre, unité de personnel, etc.).</t>
    </r>
  </si>
  <si>
    <r>
      <rPr>
        <u/>
        <sz val="10"/>
        <color rgb="FF0000FF"/>
        <rFont val="Frutiger 45 Light"/>
        <family val="2"/>
      </rPr>
      <t>Retour</t>
    </r>
  </si>
  <si>
    <r>
      <rPr>
        <b/>
        <sz val="10"/>
        <rFont val="Frutiger 45 Light"/>
        <family val="2"/>
      </rPr>
      <t>Matériel</t>
    </r>
  </si>
  <si>
    <r>
      <rPr>
        <sz val="10"/>
        <rFont val="Frutiger 45 Light"/>
        <family val="2"/>
      </rPr>
      <t>Notes de bas de page</t>
    </r>
  </si>
  <si>
    <r>
      <rPr>
        <sz val="10"/>
        <rFont val="Frutiger 45 Light"/>
        <family val="2"/>
      </rPr>
      <t>Indice GRI</t>
    </r>
  </si>
  <si>
    <r>
      <rPr>
        <b/>
        <sz val="10"/>
        <rFont val="Frutiger 45 Light"/>
        <family val="2"/>
      </rPr>
      <t>Consommation de papier</t>
    </r>
  </si>
  <si>
    <r>
      <rPr>
        <sz val="10"/>
        <rFont val="Frutiger 45 Light"/>
        <family val="2"/>
      </rPr>
      <t>Papier</t>
    </r>
  </si>
  <si>
    <r>
      <rPr>
        <sz val="10"/>
        <rFont val="Frutiger 45 Light"/>
        <family val="2"/>
      </rPr>
      <t>Tonnes</t>
    </r>
  </si>
  <si>
    <r>
      <rPr>
        <sz val="10"/>
        <rFont val="Frutiger 45 Light"/>
        <family val="2"/>
      </rPr>
      <t>EN1</t>
    </r>
  </si>
  <si>
    <r>
      <rPr>
        <sz val="10"/>
        <rFont val="Frutiger 45 Light"/>
        <family val="2"/>
      </rPr>
      <t>Part du papier recyclé</t>
    </r>
  </si>
  <si>
    <r>
      <rPr>
        <sz val="10"/>
        <rFont val="Frutiger 45 Light"/>
        <family val="2"/>
      </rPr>
      <t>%</t>
    </r>
  </si>
  <si>
    <r>
      <rPr>
        <sz val="10"/>
        <rFont val="Frutiger 45 Light"/>
        <family val="2"/>
      </rPr>
      <t>EN2</t>
    </r>
  </si>
  <si>
    <r>
      <rPr>
        <u/>
        <sz val="10"/>
        <color rgb="FF0000FF"/>
        <rFont val="Frutiger 45 Light"/>
        <family val="2"/>
      </rPr>
      <t>Retour</t>
    </r>
  </si>
  <si>
    <r>
      <rPr>
        <b/>
        <sz val="10"/>
        <rFont val="Frutiger 45 Light"/>
        <family val="2"/>
      </rPr>
      <t>Pollution atmosphérique</t>
    </r>
  </si>
  <si>
    <r>
      <rPr>
        <sz val="10"/>
        <rFont val="Frutiger 45 Light"/>
        <family val="2"/>
      </rPr>
      <t>Notes de bas de page</t>
    </r>
  </si>
  <si>
    <r>
      <rPr>
        <sz val="10"/>
        <rFont val="Frutiger 45 Light"/>
        <family val="2"/>
      </rPr>
      <t>Indice GRI</t>
    </r>
  </si>
  <si>
    <r>
      <rPr>
        <b/>
        <sz val="10"/>
        <rFont val="Frutiger 45 Light"/>
        <family val="2"/>
      </rPr>
      <t>Emission de substances polluantes</t>
    </r>
  </si>
  <si>
    <r>
      <rPr>
        <sz val="10"/>
        <rFont val="Frutiger 45 Light"/>
        <family val="2"/>
      </rPr>
      <t>Oxydes d’azote (NOx)</t>
    </r>
  </si>
  <si>
    <r>
      <rPr>
        <sz val="10"/>
        <rFont val="Frutiger 45 Light"/>
        <family val="2"/>
      </rPr>
      <t>Tonnes</t>
    </r>
  </si>
  <si>
    <r>
      <rPr>
        <sz val="10"/>
        <rFont val="Frutiger 45 Light"/>
        <family val="2"/>
      </rPr>
      <t>1,2</t>
    </r>
  </si>
  <si>
    <r>
      <rPr>
        <sz val="10"/>
        <rFont val="Frutiger 45 Light"/>
        <family val="2"/>
      </rPr>
      <t>EN21</t>
    </r>
  </si>
  <si>
    <r>
      <rPr>
        <sz val="10"/>
        <rFont val="Frutiger 45 Light"/>
        <family val="2"/>
      </rPr>
      <t>Dioxyde de soufre (SO2)</t>
    </r>
  </si>
  <si>
    <r>
      <rPr>
        <sz val="10"/>
        <rFont val="Frutiger 45 Light"/>
        <family val="2"/>
      </rPr>
      <t>Tonnes</t>
    </r>
  </si>
  <si>
    <r>
      <rPr>
        <sz val="10"/>
        <rFont val="Frutiger 45 Light"/>
        <family val="2"/>
      </rPr>
      <t>1,2</t>
    </r>
  </si>
  <si>
    <r>
      <rPr>
        <sz val="10"/>
        <rFont val="Frutiger 45 Light"/>
        <family val="2"/>
      </rPr>
      <t>EN21</t>
    </r>
  </si>
  <si>
    <r>
      <rPr>
        <sz val="10"/>
        <rFont val="Frutiger 45 Light"/>
        <family val="2"/>
      </rPr>
      <t>Hydrocarbures non méthaniques (HCNM)</t>
    </r>
  </si>
  <si>
    <r>
      <rPr>
        <sz val="10"/>
        <rFont val="Frutiger 45 Light"/>
        <family val="2"/>
      </rPr>
      <t>Tonnes</t>
    </r>
  </si>
  <si>
    <r>
      <rPr>
        <sz val="10"/>
        <rFont val="Frutiger 45 Light"/>
        <family val="2"/>
      </rPr>
      <t>1,2</t>
    </r>
  </si>
  <si>
    <r>
      <rPr>
        <sz val="10"/>
        <rFont val="Frutiger 45 Light"/>
        <family val="2"/>
      </rPr>
      <t>EN21</t>
    </r>
  </si>
  <si>
    <r>
      <rPr>
        <sz val="10"/>
        <rFont val="Frutiger 45 Light"/>
        <family val="2"/>
      </rPr>
      <t>Particules (PM10)</t>
    </r>
  </si>
  <si>
    <r>
      <rPr>
        <sz val="10"/>
        <rFont val="Frutiger 45 Light"/>
        <family val="2"/>
      </rPr>
      <t>Tonnes</t>
    </r>
  </si>
  <si>
    <r>
      <rPr>
        <sz val="10"/>
        <rFont val="Frutiger 45 Light"/>
        <family val="2"/>
      </rPr>
      <t>1,2</t>
    </r>
  </si>
  <si>
    <r>
      <rPr>
        <sz val="10"/>
        <rFont val="Frutiger 45 Light"/>
        <family val="2"/>
      </rPr>
      <t>EN21</t>
    </r>
  </si>
  <si>
    <r>
      <rPr>
        <b/>
        <sz val="10"/>
        <rFont val="Frutiger 45 Light"/>
        <family val="2"/>
      </rPr>
      <t>Emissions de substances nuisibles à l’ozone</t>
    </r>
  </si>
  <si>
    <r>
      <rPr>
        <sz val="10"/>
        <rFont val="Frutiger 45 Light"/>
        <family val="2"/>
      </rPr>
      <t>Equivalents chlorofluorocarbones (équivalent CFC 11)</t>
    </r>
  </si>
  <si>
    <r>
      <rPr>
        <sz val="10"/>
        <rFont val="Frutiger 45 Light"/>
        <family val="2"/>
      </rPr>
      <t>Kilos</t>
    </r>
  </si>
  <si>
    <r>
      <rPr>
        <sz val="10"/>
        <rFont val="Frutiger 45 Light"/>
        <family val="2"/>
      </rPr>
      <t>1,2</t>
    </r>
  </si>
  <si>
    <r>
      <rPr>
        <sz val="10"/>
        <rFont val="Frutiger 45 Light"/>
        <family val="2"/>
      </rPr>
      <t>EN20</t>
    </r>
  </si>
  <si>
    <r>
      <rPr>
        <sz val="10"/>
        <rFont val="Frutiger 45 Light"/>
        <family val="2"/>
      </rPr>
      <t>1) Les chiffres des émissions sont calculés à l’aide de coefficients d’émission propres aux prestations de transport et aux différentes sources d’énergie. Ils englobent les étapes préalables de la production d’énergie.</t>
    </r>
  </si>
  <si>
    <r>
      <rPr>
        <sz val="10"/>
        <rFont val="Frutiger 45 Light"/>
        <family val="2"/>
      </rPr>
      <t xml:space="preserve">2) Normes, méthodes et coefficients d’émission: les coefficients d’émission sont tirés de HBEFA 3.1, Mobitool Version 2010, ecoinvent 2.2 et d’autres sources statistiques. </t>
    </r>
  </si>
  <si>
    <r>
      <rPr>
        <u/>
        <sz val="10"/>
        <color rgb="FF0000FF"/>
        <rFont val="Frutiger 45 Light"/>
        <family val="2"/>
      </rPr>
      <t>Retour</t>
    </r>
  </si>
  <si>
    <r>
      <rPr>
        <b/>
        <sz val="10"/>
        <rFont val="Frutiger 45 Light"/>
        <family val="2"/>
      </rPr>
      <t>Chaîne de livraison</t>
    </r>
  </si>
  <si>
    <r>
      <rPr>
        <sz val="10"/>
        <rFont val="Frutiger 45 Light"/>
        <family val="2"/>
      </rPr>
      <t>Notes de bas de page</t>
    </r>
  </si>
  <si>
    <r>
      <rPr>
        <sz val="10"/>
        <rFont val="Frutiger 45 Light"/>
        <family val="2"/>
      </rPr>
      <t>Indice GRI</t>
    </r>
  </si>
  <si>
    <r>
      <rPr>
        <sz val="10"/>
        <rFont val="Frutiger 45 Light"/>
        <family val="2"/>
      </rPr>
      <t>Nombre de fournisseurs Suisse</t>
    </r>
  </si>
  <si>
    <r>
      <rPr>
        <sz val="10"/>
        <rFont val="Frutiger 45 Light"/>
        <family val="2"/>
      </rPr>
      <t>Nombre</t>
    </r>
  </si>
  <si>
    <r>
      <rPr>
        <sz val="10"/>
        <rFont val="Frutiger 45 Light"/>
        <family val="2"/>
      </rPr>
      <t>G4-12</t>
    </r>
  </si>
  <si>
    <r>
      <rPr>
        <sz val="10"/>
        <rFont val="Frutiger 45 Light"/>
        <family val="2"/>
      </rPr>
      <t>Nombre de fournisseurs Etranger</t>
    </r>
  </si>
  <si>
    <r>
      <rPr>
        <sz val="10"/>
        <rFont val="Frutiger 45 Light"/>
        <family val="2"/>
      </rPr>
      <t>Nombre</t>
    </r>
  </si>
  <si>
    <r>
      <rPr>
        <sz val="10"/>
        <rFont val="Frutiger 45 Light"/>
        <family val="2"/>
      </rPr>
      <t>G4-12</t>
    </r>
  </si>
  <si>
    <r>
      <rPr>
        <sz val="10"/>
        <rFont val="Frutiger 45 Light"/>
        <family val="2"/>
      </rPr>
      <t>Volume d'achats du groupe</t>
    </r>
  </si>
  <si>
    <r>
      <rPr>
        <sz val="10"/>
        <rFont val="Frutiger 45 Light"/>
        <family val="2"/>
      </rPr>
      <t>Millions de CHF</t>
    </r>
  </si>
  <si>
    <r>
      <rPr>
        <sz val="10"/>
        <rFont val="Frutiger 45 Light"/>
        <family val="2"/>
      </rPr>
      <t>G4-12</t>
    </r>
  </si>
  <si>
    <r>
      <rPr>
        <sz val="9"/>
        <rFont val="Frutiger 45 Light"/>
        <family val="2"/>
      </rPr>
      <t>1) Une nouvelle méthode de calcul a été adoptée au 1</t>
    </r>
    <r>
      <rPr>
        <vertAlign val="superscript"/>
        <sz val="9"/>
        <rFont val="Frutiger 45 Light"/>
        <family val="2"/>
      </rPr>
      <t>er</t>
    </r>
    <r>
      <rPr>
        <sz val="9"/>
        <rFont val="Frutiger 45 Light"/>
        <family val="2"/>
      </rPr>
      <t> janvier 2016, suite à la consolidation du système. Les valeurs ne peuvent donc pas être comparées avec celles des années précédentes.</t>
    </r>
  </si>
  <si>
    <r>
      <rPr>
        <u/>
        <sz val="10"/>
        <color rgb="FF0000FF"/>
        <rFont val="Frutiger 45 Light"/>
        <family val="2"/>
      </rPr>
      <t>Retour</t>
    </r>
  </si>
  <si>
    <r>
      <rPr>
        <b/>
        <sz val="10"/>
        <rFont val="Frutiger 45 Light"/>
        <family val="2"/>
      </rPr>
      <t>Actions de bienfaisance et sponsoring</t>
    </r>
  </si>
  <si>
    <r>
      <rPr>
        <sz val="10"/>
        <rFont val="Frutiger 45 Light"/>
        <family val="2"/>
      </rPr>
      <t>Notes de bas de page</t>
    </r>
  </si>
  <si>
    <r>
      <rPr>
        <sz val="10"/>
        <rFont val="Frutiger 45 Light"/>
        <family val="2"/>
      </rPr>
      <t>Indice GRI</t>
    </r>
  </si>
  <si>
    <r>
      <rPr>
        <b/>
        <sz val="10"/>
        <rFont val="Frutiger 45 Light"/>
        <family val="2"/>
      </rPr>
      <t>Contributions</t>
    </r>
  </si>
  <si>
    <r>
      <rPr>
        <sz val="10"/>
        <rFont val="Frutiger 45 Light"/>
        <family val="2"/>
      </rPr>
      <t>Millions de CHF</t>
    </r>
  </si>
  <si>
    <r>
      <rPr>
        <sz val="10"/>
        <rFont val="Frutiger 45 Light"/>
        <family val="2"/>
      </rPr>
      <t>EC8</t>
    </r>
  </si>
  <si>
    <r>
      <rPr>
        <sz val="10"/>
        <rFont val="Frutiger 45 Light"/>
        <family val="2"/>
      </rPr>
      <t>Sponsoring économique</t>
    </r>
  </si>
  <si>
    <r>
      <rPr>
        <sz val="10"/>
        <rFont val="Frutiger 45 Light"/>
        <family val="2"/>
      </rPr>
      <t>Millions de CHF</t>
    </r>
  </si>
  <si>
    <r>
      <rPr>
        <sz val="10"/>
        <rFont val="Frutiger 45 Light"/>
        <family val="2"/>
      </rPr>
      <t>EC8</t>
    </r>
  </si>
  <si>
    <r>
      <rPr>
        <sz val="10"/>
        <rFont val="Frutiger 45 Light"/>
        <family val="2"/>
      </rPr>
      <t>Sponsoring sportif</t>
    </r>
  </si>
  <si>
    <r>
      <rPr>
        <sz val="10"/>
        <rFont val="Frutiger 45 Light"/>
        <family val="2"/>
      </rPr>
      <t>Millions de CHF</t>
    </r>
  </si>
  <si>
    <r>
      <rPr>
        <sz val="10"/>
        <rFont val="Frutiger 45 Light"/>
        <family val="2"/>
      </rPr>
      <t>EC8</t>
    </r>
  </si>
  <si>
    <r>
      <rPr>
        <sz val="10"/>
        <rFont val="Frutiger 45 Light"/>
        <family val="2"/>
      </rPr>
      <t>Sponsoring culturel</t>
    </r>
  </si>
  <si>
    <r>
      <rPr>
        <sz val="10"/>
        <rFont val="Frutiger 45 Light"/>
        <family val="2"/>
      </rPr>
      <t>Millions de CHF</t>
    </r>
  </si>
  <si>
    <r>
      <rPr>
        <sz val="10"/>
        <rFont val="Frutiger 45 Light"/>
        <family val="2"/>
      </rPr>
      <t>EC8</t>
    </r>
  </si>
  <si>
    <r>
      <rPr>
        <sz val="10"/>
        <rFont val="Frutiger 45 Light"/>
        <family val="2"/>
      </rPr>
      <t>Engagements sociaux / cadeaux / dons</t>
    </r>
  </si>
  <si>
    <r>
      <rPr>
        <sz val="10"/>
        <rFont val="Frutiger 45 Light"/>
        <family val="2"/>
      </rPr>
      <t>Millions de CHF</t>
    </r>
  </si>
  <si>
    <r>
      <rPr>
        <sz val="10"/>
        <rFont val="Frutiger 45 Light"/>
        <family val="2"/>
      </rPr>
      <t>EC8</t>
    </r>
  </si>
  <si>
    <r>
      <rPr>
        <sz val="10"/>
        <rFont val="Frutiger 45 Light"/>
        <family val="2"/>
      </rPr>
      <t>Dons à des partis politiques</t>
    </r>
  </si>
  <si>
    <r>
      <rPr>
        <sz val="10"/>
        <rFont val="Frutiger 45 Light"/>
        <family val="2"/>
      </rPr>
      <t>Millions de CHF</t>
    </r>
  </si>
  <si>
    <r>
      <rPr>
        <sz val="10"/>
        <rFont val="Frutiger 45 Light"/>
        <family val="2"/>
      </rPr>
      <t>SO6</t>
    </r>
  </si>
  <si>
    <r>
      <rPr>
        <sz val="10"/>
        <rFont val="Frutiger 45 Light"/>
        <family val="2"/>
      </rPr>
      <t>1) Depuis le 1</t>
    </r>
    <r>
      <rPr>
        <vertAlign val="superscript"/>
        <sz val="10"/>
        <rFont val="Frutiger 45 Light"/>
        <family val="2"/>
      </rPr>
      <t>er</t>
    </r>
    <r>
      <rPr>
        <sz val="10"/>
        <rFont val="Frutiger 45 Light"/>
        <family val="2"/>
      </rPr>
      <t> janvier 2015, le sponsoring économique fait explicitement partie du sponsoring de la Poste.</t>
    </r>
  </si>
  <si>
    <r>
      <rPr>
        <u/>
        <sz val="10"/>
        <color rgb="FF0000FF"/>
        <rFont val="Frutiger 45 Light"/>
        <family val="2"/>
      </rPr>
      <t>Retour</t>
    </r>
  </si>
  <si>
    <r>
      <rPr>
        <b/>
        <sz val="10"/>
        <rFont val="Frutiger 45 Light"/>
        <family val="2"/>
      </rPr>
      <t>Infractions à la loi</t>
    </r>
  </si>
  <si>
    <r>
      <rPr>
        <sz val="10"/>
        <rFont val="Frutiger 45 Light"/>
        <family val="2"/>
      </rPr>
      <t>Notes de bas de page</t>
    </r>
  </si>
  <si>
    <r>
      <rPr>
        <sz val="10"/>
        <rFont val="Frutiger 45 Light"/>
        <family val="2"/>
      </rPr>
      <t>Indice GRI</t>
    </r>
  </si>
  <si>
    <r>
      <rPr>
        <sz val="10"/>
        <rFont val="Frutiger 45 Light"/>
        <family val="2"/>
      </rPr>
      <t>Infractions à des dispositions du droit du travail ayant fait l’objet d’une sanction</t>
    </r>
  </si>
  <si>
    <r>
      <rPr>
        <sz val="10"/>
        <rFont val="Frutiger 45 Light"/>
        <family val="2"/>
      </rPr>
      <t>Nombre de cas</t>
    </r>
  </si>
  <si>
    <r>
      <rPr>
        <sz val="10"/>
        <rFont val="Frutiger 45 Light"/>
        <family val="2"/>
      </rPr>
      <t>SO8</t>
    </r>
  </si>
  <si>
    <r>
      <rPr>
        <sz val="9"/>
        <rFont val="Frutiger 45 Light"/>
        <family val="2"/>
      </rPr>
      <t>1</t>
    </r>
    <r>
      <rPr>
        <sz val="9"/>
        <rFont val="Frutiger 45 Light"/>
        <family val="2"/>
      </rPr>
      <t>) Les infractions à la loi sanctionnées ne sont pas systématiquement relevées.</t>
    </r>
  </si>
  <si>
    <r>
      <rPr>
        <u/>
        <sz val="10"/>
        <color rgb="FF0000FF"/>
        <rFont val="Frutiger 45 Light"/>
        <family val="2"/>
      </rPr>
      <t>Retour</t>
    </r>
  </si>
  <si>
    <r>
      <rPr>
        <b/>
        <sz val="10"/>
        <rFont val="Frutiger 45 Light"/>
        <family val="2"/>
      </rPr>
      <t>Emplois dans les régions</t>
    </r>
  </si>
  <si>
    <r>
      <rPr>
        <sz val="10"/>
        <rFont val="Frutiger 45 Light"/>
        <family val="2"/>
      </rPr>
      <t>Notes de bas de page</t>
    </r>
  </si>
  <si>
    <r>
      <rPr>
        <sz val="10"/>
        <rFont val="Frutiger 45 Light"/>
        <family val="2"/>
      </rPr>
      <t>Indice GRI</t>
    </r>
  </si>
  <si>
    <r>
      <rPr>
        <b/>
        <sz val="10"/>
        <rFont val="Frutiger 45 Light"/>
        <family val="2"/>
      </rPr>
      <t>Emplois par canton</t>
    </r>
  </si>
  <si>
    <r>
      <rPr>
        <sz val="10"/>
        <rFont val="Frutiger 45 Light"/>
        <family val="2"/>
      </rPr>
      <t>Argovie</t>
    </r>
  </si>
  <si>
    <r>
      <rPr>
        <sz val="10"/>
        <rFont val="Frutiger 45 Light"/>
        <family val="2"/>
      </rPr>
      <t>Unités de personnel</t>
    </r>
  </si>
  <si>
    <r>
      <rPr>
        <sz val="10"/>
        <rFont val="Frutiger 45 Light"/>
        <family val="2"/>
      </rPr>
      <t>1, 2, 3, 4</t>
    </r>
  </si>
  <si>
    <r>
      <rPr>
        <sz val="10"/>
        <rFont val="Frutiger 45 Light"/>
        <family val="2"/>
      </rPr>
      <t>G4-10</t>
    </r>
  </si>
  <si>
    <r>
      <rPr>
        <sz val="10"/>
        <rFont val="Frutiger 45 Light"/>
        <family val="2"/>
      </rPr>
      <t>Appenzell Rh.-Int.</t>
    </r>
  </si>
  <si>
    <r>
      <rPr>
        <sz val="10"/>
        <rFont val="Frutiger 45 Light"/>
        <family val="2"/>
      </rPr>
      <t>Unités de personnel</t>
    </r>
  </si>
  <si>
    <r>
      <rPr>
        <sz val="10"/>
        <rFont val="Frutiger 45 Light"/>
        <family val="2"/>
      </rPr>
      <t>1, 2, 3, 4</t>
    </r>
  </si>
  <si>
    <r>
      <rPr>
        <sz val="10"/>
        <rFont val="Frutiger 45 Light"/>
        <family val="2"/>
      </rPr>
      <t>G4-10</t>
    </r>
  </si>
  <si>
    <r>
      <rPr>
        <sz val="10"/>
        <rFont val="Frutiger 45 Light"/>
        <family val="2"/>
      </rPr>
      <t>Appenzell Rh.-Ext.</t>
    </r>
  </si>
  <si>
    <r>
      <rPr>
        <sz val="10"/>
        <rFont val="Frutiger 45 Light"/>
        <family val="2"/>
      </rPr>
      <t>Unités de personnel</t>
    </r>
  </si>
  <si>
    <r>
      <rPr>
        <sz val="10"/>
        <rFont val="Frutiger 45 Light"/>
        <family val="2"/>
      </rPr>
      <t>1, 2, 3, 4</t>
    </r>
  </si>
  <si>
    <r>
      <rPr>
        <sz val="10"/>
        <rFont val="Frutiger 45 Light"/>
        <family val="2"/>
      </rPr>
      <t>G4-10</t>
    </r>
  </si>
  <si>
    <r>
      <rPr>
        <sz val="10"/>
        <rFont val="Frutiger 45 Light"/>
        <family val="2"/>
      </rPr>
      <t>Berne</t>
    </r>
  </si>
  <si>
    <r>
      <rPr>
        <sz val="10"/>
        <rFont val="Frutiger 45 Light"/>
        <family val="2"/>
      </rPr>
      <t>Unités de personnel</t>
    </r>
  </si>
  <si>
    <r>
      <rPr>
        <sz val="10"/>
        <rFont val="Frutiger 45 Light"/>
        <family val="2"/>
      </rPr>
      <t>1, 2, 3, 4</t>
    </r>
  </si>
  <si>
    <r>
      <rPr>
        <sz val="10"/>
        <rFont val="Frutiger 45 Light"/>
        <family val="2"/>
      </rPr>
      <t>G4-10</t>
    </r>
  </si>
  <si>
    <r>
      <rPr>
        <sz val="10"/>
        <rFont val="Frutiger 45 Light"/>
        <family val="2"/>
      </rPr>
      <t>Bâle-Campagne</t>
    </r>
  </si>
  <si>
    <r>
      <rPr>
        <sz val="10"/>
        <rFont val="Frutiger 45 Light"/>
        <family val="2"/>
      </rPr>
      <t>Unités de personnel</t>
    </r>
  </si>
  <si>
    <r>
      <rPr>
        <sz val="10"/>
        <rFont val="Frutiger 45 Light"/>
        <family val="2"/>
      </rPr>
      <t>1, 2, 3, 4</t>
    </r>
  </si>
  <si>
    <r>
      <rPr>
        <sz val="10"/>
        <rFont val="Frutiger 45 Light"/>
        <family val="2"/>
      </rPr>
      <t>G4-10</t>
    </r>
  </si>
  <si>
    <r>
      <rPr>
        <sz val="10"/>
        <rFont val="Frutiger 45 Light"/>
        <family val="2"/>
      </rPr>
      <t>Bâle-Ville</t>
    </r>
  </si>
  <si>
    <r>
      <rPr>
        <sz val="10"/>
        <rFont val="Frutiger 45 Light"/>
        <family val="2"/>
      </rPr>
      <t>Unités de personnel</t>
    </r>
  </si>
  <si>
    <r>
      <rPr>
        <sz val="10"/>
        <rFont val="Frutiger 45 Light"/>
        <family val="2"/>
      </rPr>
      <t>1, 2, 3, 4</t>
    </r>
  </si>
  <si>
    <r>
      <rPr>
        <sz val="10"/>
        <rFont val="Frutiger 45 Light"/>
        <family val="2"/>
      </rPr>
      <t>G4-10</t>
    </r>
  </si>
  <si>
    <r>
      <rPr>
        <sz val="10"/>
        <rFont val="Frutiger 45 Light"/>
        <family val="2"/>
      </rPr>
      <t>Fribourg</t>
    </r>
  </si>
  <si>
    <r>
      <rPr>
        <sz val="10"/>
        <rFont val="Frutiger 45 Light"/>
        <family val="2"/>
      </rPr>
      <t>Unités de personnel</t>
    </r>
  </si>
  <si>
    <r>
      <rPr>
        <sz val="10"/>
        <rFont val="Frutiger 45 Light"/>
        <family val="2"/>
      </rPr>
      <t>1, 2, 3, 4</t>
    </r>
  </si>
  <si>
    <r>
      <rPr>
        <sz val="10"/>
        <rFont val="Frutiger 45 Light"/>
        <family val="2"/>
      </rPr>
      <t>G4-10</t>
    </r>
  </si>
  <si>
    <r>
      <rPr>
        <sz val="10"/>
        <rFont val="Frutiger 45 Light"/>
        <family val="2"/>
      </rPr>
      <t>Genève</t>
    </r>
  </si>
  <si>
    <r>
      <rPr>
        <sz val="10"/>
        <rFont val="Frutiger 45 Light"/>
        <family val="2"/>
      </rPr>
      <t>Unités de personnel</t>
    </r>
  </si>
  <si>
    <r>
      <rPr>
        <sz val="10"/>
        <rFont val="Frutiger 45 Light"/>
        <family val="2"/>
      </rPr>
      <t>1, 2, 3, 4</t>
    </r>
  </si>
  <si>
    <r>
      <rPr>
        <sz val="10"/>
        <rFont val="Frutiger 45 Light"/>
        <family val="2"/>
      </rPr>
      <t>G4-10</t>
    </r>
  </si>
  <si>
    <r>
      <rPr>
        <sz val="10"/>
        <rFont val="Frutiger 45 Light"/>
        <family val="2"/>
      </rPr>
      <t>Glaris</t>
    </r>
  </si>
  <si>
    <r>
      <rPr>
        <sz val="10"/>
        <rFont val="Frutiger 45 Light"/>
        <family val="2"/>
      </rPr>
      <t>Unités de personnel</t>
    </r>
  </si>
  <si>
    <r>
      <rPr>
        <sz val="10"/>
        <rFont val="Frutiger 45 Light"/>
        <family val="2"/>
      </rPr>
      <t>1, 2, 3, 4</t>
    </r>
  </si>
  <si>
    <r>
      <rPr>
        <sz val="10"/>
        <rFont val="Frutiger 45 Light"/>
        <family val="2"/>
      </rPr>
      <t>G4-10</t>
    </r>
  </si>
  <si>
    <r>
      <rPr>
        <sz val="10"/>
        <rFont val="Frutiger 45 Light"/>
        <family val="2"/>
      </rPr>
      <t>Grisons</t>
    </r>
  </si>
  <si>
    <r>
      <rPr>
        <sz val="10"/>
        <rFont val="Frutiger 45 Light"/>
        <family val="2"/>
      </rPr>
      <t>Unités de personnel</t>
    </r>
  </si>
  <si>
    <r>
      <rPr>
        <sz val="10"/>
        <rFont val="Frutiger 45 Light"/>
        <family val="2"/>
      </rPr>
      <t>1, 2, 3, 4</t>
    </r>
  </si>
  <si>
    <r>
      <rPr>
        <sz val="10"/>
        <rFont val="Frutiger 45 Light"/>
        <family val="2"/>
      </rPr>
      <t>G4-10</t>
    </r>
  </si>
  <si>
    <r>
      <rPr>
        <sz val="10"/>
        <rFont val="Frutiger 45 Light"/>
        <family val="2"/>
      </rPr>
      <t>Jura</t>
    </r>
  </si>
  <si>
    <r>
      <rPr>
        <sz val="10"/>
        <rFont val="Frutiger 45 Light"/>
        <family val="2"/>
      </rPr>
      <t>Unités de personnel</t>
    </r>
  </si>
  <si>
    <r>
      <rPr>
        <sz val="10"/>
        <rFont val="Frutiger 45 Light"/>
        <family val="2"/>
      </rPr>
      <t>1, 2, 3, 4</t>
    </r>
  </si>
  <si>
    <r>
      <rPr>
        <sz val="10"/>
        <rFont val="Frutiger 45 Light"/>
        <family val="2"/>
      </rPr>
      <t>G4-10</t>
    </r>
  </si>
  <si>
    <r>
      <rPr>
        <sz val="10"/>
        <rFont val="Frutiger 45 Light"/>
        <family val="2"/>
      </rPr>
      <t>Lucerne</t>
    </r>
  </si>
  <si>
    <r>
      <rPr>
        <sz val="10"/>
        <rFont val="Frutiger 45 Light"/>
        <family val="2"/>
      </rPr>
      <t>Unités de personnel</t>
    </r>
  </si>
  <si>
    <r>
      <rPr>
        <sz val="10"/>
        <rFont val="Frutiger 45 Light"/>
        <family val="2"/>
      </rPr>
      <t>1, 2, 3, 4</t>
    </r>
  </si>
  <si>
    <r>
      <rPr>
        <sz val="10"/>
        <rFont val="Frutiger 45 Light"/>
        <family val="2"/>
      </rPr>
      <t>G4-10</t>
    </r>
  </si>
  <si>
    <r>
      <rPr>
        <sz val="10"/>
        <rFont val="Frutiger 45 Light"/>
        <family val="2"/>
      </rPr>
      <t>Neuchâtel</t>
    </r>
  </si>
  <si>
    <r>
      <rPr>
        <sz val="10"/>
        <rFont val="Frutiger 45 Light"/>
        <family val="2"/>
      </rPr>
      <t>Unités de personnel</t>
    </r>
  </si>
  <si>
    <r>
      <rPr>
        <sz val="10"/>
        <rFont val="Frutiger 45 Light"/>
        <family val="2"/>
      </rPr>
      <t>1, 2, 3, 4</t>
    </r>
  </si>
  <si>
    <r>
      <rPr>
        <sz val="10"/>
        <rFont val="Frutiger 45 Light"/>
        <family val="2"/>
      </rPr>
      <t>G4-10</t>
    </r>
  </si>
  <si>
    <r>
      <rPr>
        <sz val="10"/>
        <rFont val="Frutiger 45 Light"/>
        <family val="2"/>
      </rPr>
      <t>Nidwald</t>
    </r>
  </si>
  <si>
    <r>
      <rPr>
        <sz val="10"/>
        <rFont val="Frutiger 45 Light"/>
        <family val="2"/>
      </rPr>
      <t>Unités de personnel</t>
    </r>
  </si>
  <si>
    <r>
      <rPr>
        <sz val="10"/>
        <rFont val="Frutiger 45 Light"/>
        <family val="2"/>
      </rPr>
      <t>1, 2, 3, 4</t>
    </r>
  </si>
  <si>
    <r>
      <rPr>
        <sz val="10"/>
        <rFont val="Frutiger 45 Light"/>
        <family val="2"/>
      </rPr>
      <t>G4-10</t>
    </r>
  </si>
  <si>
    <r>
      <rPr>
        <sz val="10"/>
        <rFont val="Frutiger 45 Light"/>
        <family val="2"/>
      </rPr>
      <t>Obwald</t>
    </r>
  </si>
  <si>
    <r>
      <rPr>
        <sz val="10"/>
        <rFont val="Frutiger 45 Light"/>
        <family val="2"/>
      </rPr>
      <t>Unités de personnel</t>
    </r>
  </si>
  <si>
    <r>
      <rPr>
        <sz val="10"/>
        <rFont val="Frutiger 45 Light"/>
        <family val="2"/>
      </rPr>
      <t>1, 2, 3, 4</t>
    </r>
  </si>
  <si>
    <r>
      <rPr>
        <sz val="10"/>
        <rFont val="Frutiger 45 Light"/>
        <family val="2"/>
      </rPr>
      <t>G4-10</t>
    </r>
  </si>
  <si>
    <r>
      <rPr>
        <sz val="10"/>
        <rFont val="Frutiger 45 Light"/>
        <family val="2"/>
      </rPr>
      <t>Saint-Gall</t>
    </r>
  </si>
  <si>
    <r>
      <rPr>
        <sz val="10"/>
        <rFont val="Frutiger 45 Light"/>
        <family val="2"/>
      </rPr>
      <t>Unités de personnel</t>
    </r>
  </si>
  <si>
    <r>
      <rPr>
        <sz val="10"/>
        <rFont val="Frutiger 45 Light"/>
        <family val="2"/>
      </rPr>
      <t>1, 2, 3, 4</t>
    </r>
  </si>
  <si>
    <r>
      <rPr>
        <sz val="10"/>
        <rFont val="Frutiger 45 Light"/>
        <family val="2"/>
      </rPr>
      <t>G4-10</t>
    </r>
  </si>
  <si>
    <r>
      <rPr>
        <sz val="10"/>
        <rFont val="Frutiger 45 Light"/>
        <family val="2"/>
      </rPr>
      <t>Schaffhouse</t>
    </r>
  </si>
  <si>
    <r>
      <rPr>
        <sz val="10"/>
        <rFont val="Frutiger 45 Light"/>
        <family val="2"/>
      </rPr>
      <t>Unités de personnel</t>
    </r>
  </si>
  <si>
    <r>
      <rPr>
        <sz val="10"/>
        <rFont val="Frutiger 45 Light"/>
        <family val="2"/>
      </rPr>
      <t>1, 2, 3, 4</t>
    </r>
  </si>
  <si>
    <r>
      <rPr>
        <sz val="10"/>
        <rFont val="Frutiger 45 Light"/>
        <family val="2"/>
      </rPr>
      <t>G4-10</t>
    </r>
  </si>
  <si>
    <r>
      <rPr>
        <sz val="10"/>
        <rFont val="Frutiger 45 Light"/>
        <family val="2"/>
      </rPr>
      <t>Soleure</t>
    </r>
  </si>
  <si>
    <r>
      <rPr>
        <sz val="10"/>
        <rFont val="Frutiger 45 Light"/>
        <family val="2"/>
      </rPr>
      <t>Unités de personnel</t>
    </r>
  </si>
  <si>
    <r>
      <rPr>
        <sz val="10"/>
        <rFont val="Frutiger 45 Light"/>
        <family val="2"/>
      </rPr>
      <t>1, 2, 3, 4</t>
    </r>
  </si>
  <si>
    <r>
      <rPr>
        <sz val="10"/>
        <rFont val="Frutiger 45 Light"/>
        <family val="2"/>
      </rPr>
      <t>G4-10</t>
    </r>
  </si>
  <si>
    <r>
      <rPr>
        <sz val="10"/>
        <rFont val="Frutiger 45 Light"/>
        <family val="2"/>
      </rPr>
      <t>Schwyz</t>
    </r>
  </si>
  <si>
    <r>
      <rPr>
        <sz val="10"/>
        <rFont val="Frutiger 45 Light"/>
        <family val="2"/>
      </rPr>
      <t>Unités de personnel</t>
    </r>
  </si>
  <si>
    <r>
      <rPr>
        <sz val="10"/>
        <rFont val="Frutiger 45 Light"/>
        <family val="2"/>
      </rPr>
      <t>1, 2, 3, 4</t>
    </r>
  </si>
  <si>
    <r>
      <rPr>
        <sz val="10"/>
        <rFont val="Frutiger 45 Light"/>
        <family val="2"/>
      </rPr>
      <t>G4-10</t>
    </r>
  </si>
  <si>
    <r>
      <rPr>
        <sz val="10"/>
        <rFont val="Frutiger 45 Light"/>
        <family val="2"/>
      </rPr>
      <t>Thurgovie</t>
    </r>
  </si>
  <si>
    <r>
      <rPr>
        <sz val="10"/>
        <rFont val="Frutiger 45 Light"/>
        <family val="2"/>
      </rPr>
      <t>Unités de personnel</t>
    </r>
  </si>
  <si>
    <r>
      <rPr>
        <sz val="10"/>
        <rFont val="Frutiger 45 Light"/>
        <family val="2"/>
      </rPr>
      <t>1, 2, 3, 4</t>
    </r>
  </si>
  <si>
    <r>
      <rPr>
        <sz val="10"/>
        <rFont val="Frutiger 45 Light"/>
        <family val="2"/>
      </rPr>
      <t>G4-10</t>
    </r>
  </si>
  <si>
    <r>
      <rPr>
        <sz val="10"/>
        <rFont val="Frutiger 45 Light"/>
        <family val="2"/>
      </rPr>
      <t>Tessin</t>
    </r>
  </si>
  <si>
    <r>
      <rPr>
        <sz val="10"/>
        <rFont val="Frutiger 45 Light"/>
        <family val="2"/>
      </rPr>
      <t>Unités de personnel</t>
    </r>
  </si>
  <si>
    <r>
      <rPr>
        <sz val="10"/>
        <rFont val="Frutiger 45 Light"/>
        <family val="2"/>
      </rPr>
      <t>1, 2, 3, 4</t>
    </r>
  </si>
  <si>
    <r>
      <rPr>
        <sz val="10"/>
        <rFont val="Frutiger 45 Light"/>
        <family val="2"/>
      </rPr>
      <t>G4-10</t>
    </r>
  </si>
  <si>
    <r>
      <rPr>
        <sz val="10"/>
        <rFont val="Frutiger 45 Light"/>
        <family val="2"/>
      </rPr>
      <t>Uri</t>
    </r>
  </si>
  <si>
    <r>
      <rPr>
        <sz val="10"/>
        <rFont val="Frutiger 45 Light"/>
        <family val="2"/>
      </rPr>
      <t>Unités de personnel</t>
    </r>
  </si>
  <si>
    <r>
      <rPr>
        <sz val="10"/>
        <rFont val="Frutiger 45 Light"/>
        <family val="2"/>
      </rPr>
      <t>1, 2, 3, 4</t>
    </r>
  </si>
  <si>
    <r>
      <rPr>
        <sz val="10"/>
        <rFont val="Frutiger 45 Light"/>
        <family val="2"/>
      </rPr>
      <t>G4-10</t>
    </r>
  </si>
  <si>
    <r>
      <rPr>
        <sz val="10"/>
        <rFont val="Frutiger 45 Light"/>
        <family val="2"/>
      </rPr>
      <t>Vaud</t>
    </r>
  </si>
  <si>
    <r>
      <rPr>
        <sz val="10"/>
        <rFont val="Frutiger 45 Light"/>
        <family val="2"/>
      </rPr>
      <t>Unités de personnel</t>
    </r>
  </si>
  <si>
    <r>
      <rPr>
        <sz val="10"/>
        <rFont val="Frutiger 45 Light"/>
        <family val="2"/>
      </rPr>
      <t>1, 2, 3, 4</t>
    </r>
  </si>
  <si>
    <r>
      <rPr>
        <sz val="10"/>
        <rFont val="Frutiger 45 Light"/>
        <family val="2"/>
      </rPr>
      <t>G4-10</t>
    </r>
  </si>
  <si>
    <r>
      <rPr>
        <sz val="10"/>
        <rFont val="Frutiger 45 Light"/>
        <family val="2"/>
      </rPr>
      <t>Valais</t>
    </r>
  </si>
  <si>
    <r>
      <rPr>
        <sz val="10"/>
        <rFont val="Frutiger 45 Light"/>
        <family val="2"/>
      </rPr>
      <t>Unités de personnel</t>
    </r>
  </si>
  <si>
    <r>
      <rPr>
        <sz val="10"/>
        <rFont val="Frutiger 45 Light"/>
        <family val="2"/>
      </rPr>
      <t>1, 2, 3, 4</t>
    </r>
  </si>
  <si>
    <r>
      <rPr>
        <sz val="10"/>
        <rFont val="Frutiger 45 Light"/>
        <family val="2"/>
      </rPr>
      <t>G4-10</t>
    </r>
  </si>
  <si>
    <r>
      <rPr>
        <sz val="10"/>
        <rFont val="Frutiger 45 Light"/>
        <family val="2"/>
      </rPr>
      <t>Zoug</t>
    </r>
  </si>
  <si>
    <r>
      <rPr>
        <sz val="10"/>
        <rFont val="Frutiger 45 Light"/>
        <family val="2"/>
      </rPr>
      <t>Unités de personnel</t>
    </r>
  </si>
  <si>
    <r>
      <rPr>
        <sz val="10"/>
        <rFont val="Frutiger 45 Light"/>
        <family val="2"/>
      </rPr>
      <t>1, 2, 3, 4</t>
    </r>
  </si>
  <si>
    <r>
      <rPr>
        <sz val="10"/>
        <rFont val="Frutiger 45 Light"/>
        <family val="2"/>
      </rPr>
      <t>G4-10</t>
    </r>
  </si>
  <si>
    <r>
      <rPr>
        <sz val="10"/>
        <rFont val="Frutiger 45 Light"/>
        <family val="2"/>
      </rPr>
      <t>Zurich</t>
    </r>
  </si>
  <si>
    <r>
      <rPr>
        <sz val="10"/>
        <rFont val="Frutiger 45 Light"/>
        <family val="2"/>
      </rPr>
      <t>Unités de personnel</t>
    </r>
  </si>
  <si>
    <r>
      <rPr>
        <sz val="10"/>
        <rFont val="Frutiger 45 Light"/>
        <family val="2"/>
      </rPr>
      <t>1, 2, 3, 4</t>
    </r>
  </si>
  <si>
    <r>
      <rPr>
        <sz val="10"/>
        <rFont val="Frutiger 45 Light"/>
        <family val="2"/>
      </rPr>
      <t>G4-10</t>
    </r>
  </si>
  <si>
    <r>
      <rPr>
        <sz val="10"/>
        <rFont val="Frutiger 45 Light"/>
        <family val="2"/>
      </rPr>
      <t>Suisse</t>
    </r>
  </si>
  <si>
    <r>
      <rPr>
        <sz val="10"/>
        <rFont val="Frutiger 45 Light"/>
        <family val="2"/>
      </rPr>
      <t>Unités de personnel</t>
    </r>
  </si>
  <si>
    <r>
      <rPr>
        <sz val="10"/>
        <rFont val="Frutiger 45 Light"/>
        <family val="2"/>
      </rPr>
      <t>1, 2, 3, 4</t>
    </r>
  </si>
  <si>
    <r>
      <rPr>
        <sz val="10"/>
        <rFont val="Frutiger 45 Light"/>
        <family val="2"/>
      </rPr>
      <t>G4-10</t>
    </r>
  </si>
  <si>
    <r>
      <rPr>
        <sz val="10"/>
        <rFont val="Frutiger 45 Light"/>
        <family val="2"/>
      </rPr>
      <t>Suisse</t>
    </r>
  </si>
  <si>
    <r>
      <rPr>
        <sz val="10"/>
        <rFont val="Frutiger 45 Light"/>
        <family val="2"/>
      </rPr>
      <t>Employés</t>
    </r>
  </si>
  <si>
    <r>
      <rPr>
        <sz val="10"/>
        <rFont val="Frutiger 45 Light"/>
        <family val="2"/>
      </rPr>
      <t>1, 2, 3, 4</t>
    </r>
  </si>
  <si>
    <r>
      <rPr>
        <sz val="10"/>
        <rFont val="Frutiger 45 Light"/>
        <family val="2"/>
      </rPr>
      <t>G4-10</t>
    </r>
  </si>
  <si>
    <r>
      <rPr>
        <b/>
        <sz val="10"/>
        <rFont val="Frutiger 45 Light"/>
        <family val="2"/>
      </rPr>
      <t>Emplois par canton</t>
    </r>
  </si>
  <si>
    <r>
      <rPr>
        <sz val="10"/>
        <rFont val="Frutiger 45 Light"/>
        <family val="2"/>
      </rPr>
      <t>Argovie</t>
    </r>
  </si>
  <si>
    <r>
      <rPr>
        <sz val="10"/>
        <rFont val="Frutiger 45 Light"/>
        <family val="2"/>
      </rPr>
      <t>Personnel Poste sur 100 employés</t>
    </r>
  </si>
  <si>
    <r>
      <rPr>
        <sz val="10"/>
        <rFont val="Frutiger 45 Light"/>
        <family val="2"/>
      </rPr>
      <t>3, 5</t>
    </r>
  </si>
  <si>
    <r>
      <rPr>
        <sz val="10"/>
        <rFont val="Frutiger 45 Light"/>
        <family val="2"/>
      </rPr>
      <t>G410</t>
    </r>
  </si>
  <si>
    <r>
      <rPr>
        <sz val="10"/>
        <rFont val="Frutiger 45 Light"/>
        <family val="2"/>
      </rPr>
      <t>Appenzell Rh.-Int.</t>
    </r>
  </si>
  <si>
    <r>
      <rPr>
        <sz val="10"/>
        <rFont val="Frutiger 45 Light"/>
        <family val="2"/>
      </rPr>
      <t>Personnel Poste sur 100 employés</t>
    </r>
  </si>
  <si>
    <r>
      <rPr>
        <sz val="10"/>
        <rFont val="Frutiger 45 Light"/>
        <family val="2"/>
      </rPr>
      <t>3, 5</t>
    </r>
  </si>
  <si>
    <r>
      <rPr>
        <sz val="10"/>
        <rFont val="Frutiger 45 Light"/>
        <family val="2"/>
      </rPr>
      <t>G410</t>
    </r>
  </si>
  <si>
    <r>
      <rPr>
        <sz val="10"/>
        <rFont val="Frutiger 45 Light"/>
        <family val="2"/>
      </rPr>
      <t>Appenzell Rh.-Ext.</t>
    </r>
  </si>
  <si>
    <r>
      <rPr>
        <sz val="10"/>
        <rFont val="Frutiger 45 Light"/>
        <family val="2"/>
      </rPr>
      <t>Personnel Poste sur 100 employés</t>
    </r>
  </si>
  <si>
    <r>
      <rPr>
        <sz val="10"/>
        <rFont val="Frutiger 45 Light"/>
        <family val="2"/>
      </rPr>
      <t>3, 5</t>
    </r>
  </si>
  <si>
    <r>
      <rPr>
        <sz val="10"/>
        <rFont val="Frutiger 45 Light"/>
        <family val="2"/>
      </rPr>
      <t>G410</t>
    </r>
  </si>
  <si>
    <r>
      <rPr>
        <sz val="10"/>
        <rFont val="Frutiger 45 Light"/>
        <family val="2"/>
      </rPr>
      <t>Berne</t>
    </r>
  </si>
  <si>
    <r>
      <rPr>
        <sz val="10"/>
        <rFont val="Frutiger 45 Light"/>
        <family val="2"/>
      </rPr>
      <t>Personnel Poste sur 100 employés</t>
    </r>
  </si>
  <si>
    <r>
      <rPr>
        <sz val="10"/>
        <rFont val="Frutiger 45 Light"/>
        <family val="2"/>
      </rPr>
      <t>3, 5</t>
    </r>
  </si>
  <si>
    <r>
      <rPr>
        <sz val="10"/>
        <rFont val="Frutiger 45 Light"/>
        <family val="2"/>
      </rPr>
      <t>G410</t>
    </r>
  </si>
  <si>
    <r>
      <rPr>
        <sz val="10"/>
        <rFont val="Frutiger 45 Light"/>
        <family val="2"/>
      </rPr>
      <t>Bâle-Campagne</t>
    </r>
  </si>
  <si>
    <r>
      <rPr>
        <sz val="10"/>
        <rFont val="Frutiger 45 Light"/>
        <family val="2"/>
      </rPr>
      <t>Personnel Poste sur 100 employés</t>
    </r>
  </si>
  <si>
    <r>
      <rPr>
        <sz val="10"/>
        <rFont val="Frutiger 45 Light"/>
        <family val="2"/>
      </rPr>
      <t>3, 5</t>
    </r>
  </si>
  <si>
    <r>
      <rPr>
        <sz val="10"/>
        <rFont val="Frutiger 45 Light"/>
        <family val="2"/>
      </rPr>
      <t>G410</t>
    </r>
  </si>
  <si>
    <r>
      <rPr>
        <sz val="10"/>
        <rFont val="Frutiger 45 Light"/>
        <family val="2"/>
      </rPr>
      <t>Bâle-Ville</t>
    </r>
  </si>
  <si>
    <r>
      <rPr>
        <sz val="10"/>
        <rFont val="Frutiger 45 Light"/>
        <family val="2"/>
      </rPr>
      <t>Personnel Poste sur 100 employés</t>
    </r>
  </si>
  <si>
    <r>
      <rPr>
        <sz val="10"/>
        <rFont val="Frutiger 45 Light"/>
        <family val="2"/>
      </rPr>
      <t>3, 5</t>
    </r>
  </si>
  <si>
    <r>
      <rPr>
        <sz val="10"/>
        <rFont val="Frutiger 45 Light"/>
        <family val="2"/>
      </rPr>
      <t>G410</t>
    </r>
  </si>
  <si>
    <r>
      <rPr>
        <sz val="10"/>
        <rFont val="Frutiger 45 Light"/>
        <family val="2"/>
      </rPr>
      <t>Fribourg</t>
    </r>
  </si>
  <si>
    <r>
      <rPr>
        <sz val="10"/>
        <rFont val="Frutiger 45 Light"/>
        <family val="2"/>
      </rPr>
      <t>Personnel Poste sur 100 employés</t>
    </r>
  </si>
  <si>
    <r>
      <rPr>
        <sz val="10"/>
        <rFont val="Frutiger 45 Light"/>
        <family val="2"/>
      </rPr>
      <t>3, 5</t>
    </r>
  </si>
  <si>
    <r>
      <rPr>
        <sz val="10"/>
        <rFont val="Frutiger 45 Light"/>
        <family val="2"/>
      </rPr>
      <t>G410</t>
    </r>
  </si>
  <si>
    <r>
      <rPr>
        <sz val="10"/>
        <rFont val="Frutiger 45 Light"/>
        <family val="2"/>
      </rPr>
      <t>Genève</t>
    </r>
  </si>
  <si>
    <r>
      <rPr>
        <sz val="10"/>
        <rFont val="Frutiger 45 Light"/>
        <family val="2"/>
      </rPr>
      <t>Personnel Poste sur 100 employés</t>
    </r>
  </si>
  <si>
    <r>
      <rPr>
        <sz val="10"/>
        <rFont val="Frutiger 45 Light"/>
        <family val="2"/>
      </rPr>
      <t>3, 5</t>
    </r>
  </si>
  <si>
    <r>
      <rPr>
        <sz val="10"/>
        <rFont val="Frutiger 45 Light"/>
        <family val="2"/>
      </rPr>
      <t>G410</t>
    </r>
  </si>
  <si>
    <r>
      <rPr>
        <sz val="10"/>
        <rFont val="Frutiger 45 Light"/>
        <family val="2"/>
      </rPr>
      <t>Glaris</t>
    </r>
  </si>
  <si>
    <r>
      <rPr>
        <sz val="10"/>
        <rFont val="Frutiger 45 Light"/>
        <family val="2"/>
      </rPr>
      <t>Personnel Poste sur 100 employés</t>
    </r>
  </si>
  <si>
    <r>
      <rPr>
        <sz val="10"/>
        <rFont val="Frutiger 45 Light"/>
        <family val="2"/>
      </rPr>
      <t>3, 5</t>
    </r>
  </si>
  <si>
    <r>
      <rPr>
        <sz val="10"/>
        <rFont val="Frutiger 45 Light"/>
        <family val="2"/>
      </rPr>
      <t>G410</t>
    </r>
  </si>
  <si>
    <r>
      <rPr>
        <sz val="10"/>
        <rFont val="Frutiger 45 Light"/>
        <family val="2"/>
      </rPr>
      <t>Grisons</t>
    </r>
  </si>
  <si>
    <r>
      <rPr>
        <sz val="10"/>
        <rFont val="Frutiger 45 Light"/>
        <family val="2"/>
      </rPr>
      <t>Personnel Poste sur 100 employés</t>
    </r>
  </si>
  <si>
    <r>
      <rPr>
        <sz val="10"/>
        <rFont val="Frutiger 45 Light"/>
        <family val="2"/>
      </rPr>
      <t>3, 5</t>
    </r>
  </si>
  <si>
    <r>
      <rPr>
        <sz val="10"/>
        <rFont val="Frutiger 45 Light"/>
        <family val="2"/>
      </rPr>
      <t>G410</t>
    </r>
  </si>
  <si>
    <r>
      <rPr>
        <sz val="10"/>
        <rFont val="Frutiger 45 Light"/>
        <family val="2"/>
      </rPr>
      <t>Jura</t>
    </r>
  </si>
  <si>
    <r>
      <rPr>
        <sz val="10"/>
        <rFont val="Frutiger 45 Light"/>
        <family val="2"/>
      </rPr>
      <t>Personnel Poste sur 100 employés</t>
    </r>
  </si>
  <si>
    <r>
      <rPr>
        <sz val="10"/>
        <rFont val="Frutiger 45 Light"/>
        <family val="2"/>
      </rPr>
      <t>3, 5</t>
    </r>
  </si>
  <si>
    <r>
      <rPr>
        <sz val="10"/>
        <rFont val="Frutiger 45 Light"/>
        <family val="2"/>
      </rPr>
      <t>G410</t>
    </r>
  </si>
  <si>
    <r>
      <rPr>
        <sz val="10"/>
        <rFont val="Frutiger 45 Light"/>
        <family val="2"/>
      </rPr>
      <t>Lucerne</t>
    </r>
  </si>
  <si>
    <r>
      <rPr>
        <sz val="10"/>
        <rFont val="Frutiger 45 Light"/>
        <family val="2"/>
      </rPr>
      <t>Personnel Poste sur 100 employés</t>
    </r>
  </si>
  <si>
    <r>
      <rPr>
        <sz val="10"/>
        <rFont val="Frutiger 45 Light"/>
        <family val="2"/>
      </rPr>
      <t>3, 5</t>
    </r>
  </si>
  <si>
    <r>
      <rPr>
        <sz val="10"/>
        <rFont val="Frutiger 45 Light"/>
        <family val="2"/>
      </rPr>
      <t>G410</t>
    </r>
  </si>
  <si>
    <r>
      <rPr>
        <sz val="10"/>
        <rFont val="Frutiger 45 Light"/>
        <family val="2"/>
      </rPr>
      <t>Neuchâtel</t>
    </r>
  </si>
  <si>
    <r>
      <rPr>
        <sz val="10"/>
        <rFont val="Frutiger 45 Light"/>
        <family val="2"/>
      </rPr>
      <t>Personnel Poste sur 100 employés</t>
    </r>
  </si>
  <si>
    <r>
      <rPr>
        <sz val="10"/>
        <rFont val="Frutiger 45 Light"/>
        <family val="2"/>
      </rPr>
      <t>3, 5</t>
    </r>
  </si>
  <si>
    <r>
      <rPr>
        <sz val="10"/>
        <rFont val="Frutiger 45 Light"/>
        <family val="2"/>
      </rPr>
      <t>G410</t>
    </r>
  </si>
  <si>
    <r>
      <rPr>
        <sz val="10"/>
        <rFont val="Frutiger 45 Light"/>
        <family val="2"/>
      </rPr>
      <t>Nidwald</t>
    </r>
  </si>
  <si>
    <r>
      <rPr>
        <sz val="10"/>
        <rFont val="Frutiger 45 Light"/>
        <family val="2"/>
      </rPr>
      <t>Personnel Poste sur 100 employés</t>
    </r>
  </si>
  <si>
    <r>
      <rPr>
        <sz val="10"/>
        <rFont val="Frutiger 45 Light"/>
        <family val="2"/>
      </rPr>
      <t>3, 5</t>
    </r>
  </si>
  <si>
    <r>
      <rPr>
        <sz val="10"/>
        <rFont val="Frutiger 45 Light"/>
        <family val="2"/>
      </rPr>
      <t>G410</t>
    </r>
  </si>
  <si>
    <r>
      <rPr>
        <sz val="10"/>
        <rFont val="Frutiger 45 Light"/>
        <family val="2"/>
      </rPr>
      <t>Obwald</t>
    </r>
  </si>
  <si>
    <r>
      <rPr>
        <sz val="10"/>
        <rFont val="Frutiger 45 Light"/>
        <family val="2"/>
      </rPr>
      <t>Personnel Poste sur 100 employés</t>
    </r>
  </si>
  <si>
    <r>
      <rPr>
        <sz val="10"/>
        <rFont val="Frutiger 45 Light"/>
        <family val="2"/>
      </rPr>
      <t>3, 5</t>
    </r>
  </si>
  <si>
    <r>
      <rPr>
        <sz val="10"/>
        <rFont val="Frutiger 45 Light"/>
        <family val="2"/>
      </rPr>
      <t>G410</t>
    </r>
  </si>
  <si>
    <r>
      <rPr>
        <sz val="10"/>
        <rFont val="Frutiger 45 Light"/>
        <family val="2"/>
      </rPr>
      <t>Saint-Gall</t>
    </r>
  </si>
  <si>
    <r>
      <rPr>
        <sz val="10"/>
        <rFont val="Frutiger 45 Light"/>
        <family val="2"/>
      </rPr>
      <t>Personnel Poste sur 100 employés</t>
    </r>
  </si>
  <si>
    <r>
      <rPr>
        <sz val="10"/>
        <rFont val="Frutiger 45 Light"/>
        <family val="2"/>
      </rPr>
      <t>3, 5</t>
    </r>
  </si>
  <si>
    <r>
      <rPr>
        <sz val="10"/>
        <rFont val="Frutiger 45 Light"/>
        <family val="2"/>
      </rPr>
      <t>G410</t>
    </r>
  </si>
  <si>
    <r>
      <rPr>
        <sz val="10"/>
        <rFont val="Frutiger 45 Light"/>
        <family val="2"/>
      </rPr>
      <t>Schaffhouse</t>
    </r>
  </si>
  <si>
    <r>
      <rPr>
        <sz val="10"/>
        <rFont val="Frutiger 45 Light"/>
        <family val="2"/>
      </rPr>
      <t>Personnel Poste sur 100 employés</t>
    </r>
  </si>
  <si>
    <r>
      <rPr>
        <sz val="10"/>
        <rFont val="Frutiger 45 Light"/>
        <family val="2"/>
      </rPr>
      <t>3, 5</t>
    </r>
  </si>
  <si>
    <r>
      <rPr>
        <sz val="10"/>
        <rFont val="Frutiger 45 Light"/>
        <family val="2"/>
      </rPr>
      <t>G410</t>
    </r>
  </si>
  <si>
    <r>
      <rPr>
        <sz val="10"/>
        <rFont val="Frutiger 45 Light"/>
        <family val="2"/>
      </rPr>
      <t>Soleure</t>
    </r>
  </si>
  <si>
    <r>
      <rPr>
        <sz val="10"/>
        <rFont val="Frutiger 45 Light"/>
        <family val="2"/>
      </rPr>
      <t>Personnel Poste sur 100 employés</t>
    </r>
  </si>
  <si>
    <r>
      <rPr>
        <sz val="10"/>
        <rFont val="Frutiger 45 Light"/>
        <family val="2"/>
      </rPr>
      <t>3, 5</t>
    </r>
  </si>
  <si>
    <r>
      <rPr>
        <sz val="10"/>
        <rFont val="Frutiger 45 Light"/>
        <family val="2"/>
      </rPr>
      <t>G410</t>
    </r>
  </si>
  <si>
    <r>
      <rPr>
        <sz val="10"/>
        <rFont val="Frutiger 45 Light"/>
        <family val="2"/>
      </rPr>
      <t>Schwyz</t>
    </r>
  </si>
  <si>
    <r>
      <rPr>
        <sz val="10"/>
        <rFont val="Frutiger 45 Light"/>
        <family val="2"/>
      </rPr>
      <t>Personnel Poste sur 100 employés</t>
    </r>
  </si>
  <si>
    <r>
      <rPr>
        <sz val="10"/>
        <rFont val="Frutiger 45 Light"/>
        <family val="2"/>
      </rPr>
      <t>3, 5</t>
    </r>
  </si>
  <si>
    <r>
      <rPr>
        <sz val="10"/>
        <rFont val="Frutiger 45 Light"/>
        <family val="2"/>
      </rPr>
      <t>G410</t>
    </r>
  </si>
  <si>
    <r>
      <rPr>
        <sz val="10"/>
        <rFont val="Frutiger 45 Light"/>
        <family val="2"/>
      </rPr>
      <t>Thurgovie</t>
    </r>
  </si>
  <si>
    <r>
      <rPr>
        <sz val="10"/>
        <rFont val="Frutiger 45 Light"/>
        <family val="2"/>
      </rPr>
      <t>Personnel Poste sur 100 employés</t>
    </r>
  </si>
  <si>
    <r>
      <rPr>
        <sz val="10"/>
        <rFont val="Frutiger 45 Light"/>
        <family val="2"/>
      </rPr>
      <t>3, 5</t>
    </r>
  </si>
  <si>
    <r>
      <rPr>
        <sz val="10"/>
        <rFont val="Frutiger 45 Light"/>
        <family val="2"/>
      </rPr>
      <t>G410</t>
    </r>
  </si>
  <si>
    <r>
      <rPr>
        <sz val="10"/>
        <rFont val="Frutiger 45 Light"/>
        <family val="2"/>
      </rPr>
      <t>Tessin</t>
    </r>
  </si>
  <si>
    <r>
      <rPr>
        <sz val="10"/>
        <rFont val="Frutiger 45 Light"/>
        <family val="2"/>
      </rPr>
      <t>Personnel Poste sur 100 employés</t>
    </r>
  </si>
  <si>
    <r>
      <rPr>
        <sz val="10"/>
        <rFont val="Frutiger 45 Light"/>
        <family val="2"/>
      </rPr>
      <t>3, 5</t>
    </r>
  </si>
  <si>
    <r>
      <rPr>
        <sz val="10"/>
        <rFont val="Frutiger 45 Light"/>
        <family val="2"/>
      </rPr>
      <t>G410</t>
    </r>
  </si>
  <si>
    <r>
      <rPr>
        <sz val="10"/>
        <rFont val="Frutiger 45 Light"/>
        <family val="2"/>
      </rPr>
      <t>Uri</t>
    </r>
  </si>
  <si>
    <r>
      <rPr>
        <sz val="10"/>
        <rFont val="Frutiger 45 Light"/>
        <family val="2"/>
      </rPr>
      <t>Personnel Poste sur 100 employés</t>
    </r>
  </si>
  <si>
    <r>
      <rPr>
        <sz val="10"/>
        <rFont val="Frutiger 45 Light"/>
        <family val="2"/>
      </rPr>
      <t>3, 5</t>
    </r>
  </si>
  <si>
    <r>
      <rPr>
        <sz val="10"/>
        <rFont val="Frutiger 45 Light"/>
        <family val="2"/>
      </rPr>
      <t>G410</t>
    </r>
  </si>
  <si>
    <r>
      <rPr>
        <sz val="10"/>
        <rFont val="Frutiger 45 Light"/>
        <family val="2"/>
      </rPr>
      <t>Vaud</t>
    </r>
  </si>
  <si>
    <r>
      <rPr>
        <sz val="10"/>
        <rFont val="Frutiger 45 Light"/>
        <family val="2"/>
      </rPr>
      <t>Personnel Poste sur 100 employés</t>
    </r>
  </si>
  <si>
    <r>
      <rPr>
        <sz val="10"/>
        <rFont val="Frutiger 45 Light"/>
        <family val="2"/>
      </rPr>
      <t>3, 5</t>
    </r>
  </si>
  <si>
    <r>
      <rPr>
        <sz val="10"/>
        <rFont val="Frutiger 45 Light"/>
        <family val="2"/>
      </rPr>
      <t>G410</t>
    </r>
  </si>
  <si>
    <r>
      <rPr>
        <sz val="10"/>
        <rFont val="Frutiger 45 Light"/>
        <family val="2"/>
      </rPr>
      <t>Valais</t>
    </r>
  </si>
  <si>
    <r>
      <rPr>
        <sz val="10"/>
        <rFont val="Frutiger 45 Light"/>
        <family val="2"/>
      </rPr>
      <t>Personnel Poste sur 100 employés</t>
    </r>
  </si>
  <si>
    <r>
      <rPr>
        <sz val="10"/>
        <rFont val="Frutiger 45 Light"/>
        <family val="2"/>
      </rPr>
      <t>3, 5</t>
    </r>
  </si>
  <si>
    <r>
      <rPr>
        <sz val="10"/>
        <rFont val="Frutiger 45 Light"/>
        <family val="2"/>
      </rPr>
      <t>G410</t>
    </r>
  </si>
  <si>
    <r>
      <rPr>
        <sz val="10"/>
        <rFont val="Frutiger 45 Light"/>
        <family val="2"/>
      </rPr>
      <t>Zoug</t>
    </r>
  </si>
  <si>
    <r>
      <rPr>
        <sz val="10"/>
        <rFont val="Frutiger 45 Light"/>
        <family val="2"/>
      </rPr>
      <t>Personnel Poste sur 100 employés</t>
    </r>
  </si>
  <si>
    <r>
      <rPr>
        <sz val="10"/>
        <rFont val="Frutiger 45 Light"/>
        <family val="2"/>
      </rPr>
      <t>3, 5</t>
    </r>
  </si>
  <si>
    <r>
      <rPr>
        <sz val="10"/>
        <rFont val="Frutiger 45 Light"/>
        <family val="2"/>
      </rPr>
      <t>G410</t>
    </r>
  </si>
  <si>
    <r>
      <rPr>
        <sz val="10"/>
        <rFont val="Frutiger 45 Light"/>
        <family val="2"/>
      </rPr>
      <t>Zurich</t>
    </r>
  </si>
  <si>
    <r>
      <rPr>
        <sz val="10"/>
        <rFont val="Frutiger 45 Light"/>
        <family val="2"/>
      </rPr>
      <t>Personnel Poste sur 100 employés</t>
    </r>
  </si>
  <si>
    <r>
      <rPr>
        <sz val="10"/>
        <rFont val="Frutiger 45 Light"/>
        <family val="2"/>
      </rPr>
      <t>3, 5</t>
    </r>
  </si>
  <si>
    <r>
      <rPr>
        <sz val="10"/>
        <rFont val="Frutiger 45 Light"/>
        <family val="2"/>
      </rPr>
      <t>G410</t>
    </r>
  </si>
  <si>
    <r>
      <rPr>
        <sz val="10"/>
        <rFont val="Frutiger 45 Light"/>
        <family val="2"/>
      </rPr>
      <t>Suisse</t>
    </r>
  </si>
  <si>
    <r>
      <rPr>
        <sz val="10"/>
        <rFont val="Frutiger 45 Light"/>
        <family val="2"/>
      </rPr>
      <t>Personnel Poste sur 100 employés</t>
    </r>
  </si>
  <si>
    <r>
      <rPr>
        <sz val="10"/>
        <rFont val="Frutiger 45 Light"/>
        <family val="2"/>
      </rPr>
      <t>3, 5</t>
    </r>
  </si>
  <si>
    <r>
      <rPr>
        <sz val="10"/>
        <rFont val="Frutiger 45 Light"/>
        <family val="2"/>
      </rPr>
      <t>G410</t>
    </r>
  </si>
  <si>
    <r>
      <rPr>
        <b/>
        <sz val="10"/>
        <rFont val="Frutiger 45 Light"/>
        <family val="2"/>
      </rPr>
      <t>Emplois régions périphériques</t>
    </r>
  </si>
  <si>
    <r>
      <rPr>
        <sz val="10"/>
        <rFont val="Frutiger 45 Light"/>
        <family val="2"/>
      </rPr>
      <t>Région OPR 7)</t>
    </r>
  </si>
  <si>
    <r>
      <rPr>
        <sz val="10"/>
        <rFont val="Frutiger 45 Light"/>
        <family val="2"/>
      </rPr>
      <t>Unités de personnel</t>
    </r>
  </si>
  <si>
    <r>
      <rPr>
        <sz val="10"/>
        <rFont val="Frutiger 45 Light"/>
        <family val="2"/>
      </rPr>
      <t>1, 2, 6, 8</t>
    </r>
  </si>
  <si>
    <r>
      <rPr>
        <sz val="10"/>
        <rFont val="Frutiger 45 Light"/>
        <family val="2"/>
      </rPr>
      <t>G410</t>
    </r>
  </si>
  <si>
    <r>
      <rPr>
        <sz val="10"/>
        <rFont val="Frutiger 45 Light"/>
        <family val="2"/>
      </rPr>
      <t>Part des unités de personnel</t>
    </r>
  </si>
  <si>
    <r>
      <rPr>
        <sz val="10"/>
        <rFont val="Frutiger 45 Light"/>
        <family val="2"/>
      </rPr>
      <t>G410</t>
    </r>
  </si>
  <si>
    <r>
      <rPr>
        <sz val="10"/>
        <rFont val="Frutiger 45 Light"/>
        <family val="2"/>
      </rPr>
      <t>Employés</t>
    </r>
  </si>
  <si>
    <r>
      <rPr>
        <sz val="10"/>
        <rFont val="Frutiger 45 Light"/>
        <family val="2"/>
      </rPr>
      <t>6, 8</t>
    </r>
  </si>
  <si>
    <r>
      <rPr>
        <sz val="10"/>
        <rFont val="Frutiger 45 Light"/>
        <family val="2"/>
      </rPr>
      <t>G410</t>
    </r>
  </si>
  <si>
    <r>
      <rPr>
        <sz val="10"/>
        <rFont val="Frutiger 45 Light"/>
        <family val="2"/>
      </rPr>
      <t>Part des employés</t>
    </r>
  </si>
  <si>
    <r>
      <rPr>
        <sz val="10"/>
        <rFont val="Frutiger 45 Light"/>
        <family val="2"/>
      </rPr>
      <t>G410</t>
    </r>
  </si>
  <si>
    <r>
      <rPr>
        <sz val="9"/>
        <rFont val="Frutiger 45 Light"/>
        <family val="2"/>
      </rPr>
      <t>1) Sans les apprentis</t>
    </r>
  </si>
  <si>
    <r>
      <rPr>
        <sz val="9"/>
        <rFont val="Frutiger 45 Light"/>
        <family val="2"/>
      </rPr>
      <t>2) Une unité de personnel correspond à un poste à plein temps.</t>
    </r>
  </si>
  <si>
    <r>
      <rPr>
        <sz val="9"/>
        <rFont val="Frutiger 45 Light"/>
        <family val="2"/>
      </rPr>
      <t>3) Groupe Suisse</t>
    </r>
  </si>
  <si>
    <r>
      <rPr>
        <sz val="9"/>
        <rFont val="Frutiger 45 Light"/>
        <family val="2"/>
      </rPr>
      <t>4) Valeurs annuelles moyennes</t>
    </r>
  </si>
  <si>
    <r>
      <rPr>
        <sz val="9"/>
        <rFont val="Frutiger 45 Light"/>
        <family val="2"/>
      </rPr>
      <t>5) Depuis 2015, le nombre d’employés dans les cantons se fonde sur l’analyse STATENT 2013.</t>
    </r>
  </si>
  <si>
    <r>
      <rPr>
        <sz val="9"/>
        <rFont val="Frutiger 45 Light"/>
        <family val="2"/>
      </rPr>
      <t>6) La définition de région périphérique repose sur l’ordonnance du 28 novembre 2007 sur la politique régionale (OPR), en vigueur depuis le 1</t>
    </r>
    <r>
      <rPr>
        <vertAlign val="superscript"/>
        <sz val="9"/>
        <rFont val="Frutiger 45 Light"/>
        <family val="2"/>
      </rPr>
      <t> er</t>
    </r>
    <r>
      <rPr>
        <sz val="9"/>
        <rFont val="Frutiger 45 Light"/>
        <family val="2"/>
      </rPr>
      <t xml:space="preserve"> janvier 2008.</t>
    </r>
  </si>
  <si>
    <r>
      <rPr>
        <sz val="9"/>
        <rFont val="Frutiger 45 Light"/>
        <family val="2"/>
      </rPr>
      <t>7) Ordonnance sur la politique régionale</t>
    </r>
  </si>
  <si>
    <r>
      <rPr>
        <sz val="9"/>
        <rFont val="Frutiger 45 Light"/>
        <family val="2"/>
      </rPr>
      <t>8) Groupe Suisse: données provenant du système du personnel; actuellement sans les données de 1528 unités de personnel ou 6052 personnes des sociétés du groupe Botec Boncourt S.A., health care research institute AG (hcri), Tele-Trans AG, Epsilon SA, Direct Mail Company AG, Direct Mail Logistik AG, IN-Media AG, PubliBike SA et TWINT SA.</t>
    </r>
  </si>
  <si>
    <r>
      <rPr>
        <u/>
        <sz val="10"/>
        <color rgb="FF0000FF"/>
        <rFont val="Frutiger 45 Light"/>
        <family val="2"/>
      </rPr>
      <t>Retour</t>
    </r>
  </si>
  <si>
    <r>
      <rPr>
        <b/>
        <sz val="10"/>
        <rFont val="Frutiger 45 Light"/>
        <family val="2"/>
      </rPr>
      <t>Répartition de la valeur ajoutée</t>
    </r>
  </si>
  <si>
    <r>
      <rPr>
        <sz val="10"/>
        <rFont val="Frutiger 45 Light"/>
        <family val="2"/>
      </rPr>
      <t>Notes de bas de page</t>
    </r>
  </si>
  <si>
    <r>
      <rPr>
        <sz val="10"/>
        <rFont val="Frutiger 45 Light"/>
        <family val="2"/>
      </rPr>
      <t>Indice GRI</t>
    </r>
  </si>
  <si>
    <r>
      <rPr>
        <sz val="10"/>
        <rFont val="Frutiger 45 Light"/>
        <family val="2"/>
      </rPr>
      <t>Valeur ajoutée</t>
    </r>
  </si>
  <si>
    <r>
      <rPr>
        <sz val="10"/>
        <rFont val="Frutiger 45 Light"/>
        <family val="2"/>
      </rPr>
      <t>Millions de CHF</t>
    </r>
  </si>
  <si>
    <r>
      <rPr>
        <sz val="10"/>
        <rFont val="Frutiger 45 Light"/>
        <family val="2"/>
      </rPr>
      <t>EC1</t>
    </r>
  </si>
  <si>
    <r>
      <rPr>
        <sz val="10"/>
        <rFont val="Frutiger 45 Light"/>
        <family val="2"/>
      </rPr>
      <t>dont aux collaborateurs</t>
    </r>
  </si>
  <si>
    <r>
      <rPr>
        <sz val="10"/>
        <rFont val="Frutiger 45 Light"/>
        <family val="2"/>
      </rPr>
      <t>Millions de CHF</t>
    </r>
  </si>
  <si>
    <r>
      <rPr>
        <sz val="10"/>
        <rFont val="Frutiger 45 Light"/>
        <family val="2"/>
      </rPr>
      <t>EC1</t>
    </r>
  </si>
  <si>
    <r>
      <rPr>
        <sz val="10"/>
        <rFont val="Frutiger 45 Light"/>
        <family val="2"/>
      </rPr>
      <t>dont aux bailleurs de fonds externes</t>
    </r>
  </si>
  <si>
    <r>
      <rPr>
        <sz val="10"/>
        <rFont val="Frutiger 45 Light"/>
        <family val="2"/>
      </rPr>
      <t>Millions de CHF</t>
    </r>
  </si>
  <si>
    <r>
      <rPr>
        <sz val="10"/>
        <rFont val="Frutiger 45 Light"/>
        <family val="2"/>
      </rPr>
      <t>EC1</t>
    </r>
  </si>
  <si>
    <r>
      <rPr>
        <sz val="10"/>
        <rFont val="Frutiger 45 Light"/>
        <family val="2"/>
      </rPr>
      <t>dont aux pouvoirs publics</t>
    </r>
  </si>
  <si>
    <r>
      <rPr>
        <sz val="10"/>
        <rFont val="Frutiger 45 Light"/>
        <family val="2"/>
      </rPr>
      <t>Millions de CHF</t>
    </r>
  </si>
  <si>
    <r>
      <rPr>
        <sz val="10"/>
        <rFont val="Frutiger 45 Light"/>
        <family val="2"/>
      </rPr>
      <t>EC1</t>
    </r>
  </si>
  <si>
    <r>
      <rPr>
        <sz val="10"/>
        <rFont val="Frutiger 45 Light"/>
        <family val="2"/>
      </rPr>
      <t>dont au propriétaire</t>
    </r>
  </si>
  <si>
    <r>
      <rPr>
        <sz val="10"/>
        <rFont val="Frutiger 45 Light"/>
        <family val="2"/>
      </rPr>
      <t>Millions de CHF</t>
    </r>
  </si>
  <si>
    <r>
      <rPr>
        <sz val="10"/>
        <rFont val="Frutiger 45 Light"/>
        <family val="2"/>
      </rPr>
      <t>EC1</t>
    </r>
  </si>
  <si>
    <r>
      <rPr>
        <sz val="10"/>
        <rFont val="Frutiger 45 Light"/>
        <family val="2"/>
      </rPr>
      <t>dont à l’entreprise</t>
    </r>
  </si>
  <si>
    <r>
      <rPr>
        <sz val="10"/>
        <rFont val="Frutiger 45 Light"/>
        <family val="2"/>
      </rPr>
      <t>Millions de CHF</t>
    </r>
  </si>
  <si>
    <r>
      <rPr>
        <sz val="10"/>
        <rFont val="Frutiger 45 Light"/>
        <family val="2"/>
      </rPr>
      <t>EC1</t>
    </r>
  </si>
  <si>
    <r>
      <rPr>
        <sz val="10"/>
        <rFont val="Frutiger 45 Light"/>
        <family val="2"/>
      </rPr>
      <t>dont pour amortissements</t>
    </r>
  </si>
  <si>
    <r>
      <rPr>
        <sz val="10"/>
        <rFont val="Frutiger 45 Light"/>
        <family val="2"/>
      </rPr>
      <t>Millions de CHF</t>
    </r>
  </si>
  <si>
    <r>
      <rPr>
        <sz val="10"/>
        <rFont val="Frutiger 45 Light"/>
        <family val="2"/>
      </rPr>
      <t>EC1</t>
    </r>
  </si>
  <si>
    <r>
      <rPr>
        <sz val="10"/>
        <rFont val="Frutiger 45 Light"/>
        <family val="2"/>
      </rPr>
      <t>dont pour renforcement de la Caisse de pensions Poste</t>
    </r>
  </si>
  <si>
    <r>
      <rPr>
        <sz val="10"/>
        <rFont val="Frutiger 45 Light"/>
        <family val="2"/>
      </rPr>
      <t>Millions de CHF</t>
    </r>
  </si>
  <si>
    <r>
      <rPr>
        <sz val="10"/>
        <rFont val="Frutiger 45 Light"/>
        <family val="2"/>
      </rPr>
      <t>EC1</t>
    </r>
  </si>
  <si>
    <r>
      <rPr>
        <sz val="10"/>
        <rFont val="Frutiger 45 Light"/>
        <family val="2"/>
      </rPr>
      <t>dont pour constitution de fonds propres</t>
    </r>
  </si>
  <si>
    <r>
      <rPr>
        <sz val="10"/>
        <rFont val="Frutiger 45 Light"/>
        <family val="2"/>
      </rPr>
      <t>Millions de CHF</t>
    </r>
  </si>
  <si>
    <r>
      <rPr>
        <sz val="10"/>
        <rFont val="Frutiger 45 Light"/>
        <family val="2"/>
      </rPr>
      <t>EC1</t>
    </r>
  </si>
  <si>
    <r>
      <rPr>
        <sz val="10"/>
        <rFont val="Frutiger 45 Light"/>
        <family val="2"/>
      </rPr>
      <t>dont pour Autres</t>
    </r>
  </si>
  <si>
    <r>
      <rPr>
        <sz val="10"/>
        <rFont val="Frutiger 45 Light"/>
        <family val="2"/>
      </rPr>
      <t>Millions de CHF</t>
    </r>
  </si>
  <si>
    <r>
      <rPr>
        <sz val="10"/>
        <rFont val="Frutiger 45 Light"/>
        <family val="2"/>
      </rPr>
      <t>EC1</t>
    </r>
  </si>
  <si>
    <r>
      <rPr>
        <sz val="9"/>
        <rFont val="Frutiger 45 Light"/>
        <family val="2"/>
      </rPr>
      <t>1) Valeur ajoutée = résultat d’exploitation + charges de personnel + amortissements – résultat de la vente d’immobilisations corporelles, d’immobilisations incorporelles et de participations</t>
    </r>
  </si>
  <si>
    <r>
      <rPr>
        <sz val="9"/>
        <rFont val="Frutiger 45 Light"/>
        <family val="2"/>
      </rPr>
      <t>2) Salaires, appointements, charges sociales légales et volontaires, prestations de prévoyance en faveur du personnel, formation et perfectionnement</t>
    </r>
  </si>
  <si>
    <r>
      <rPr>
        <sz val="9"/>
        <rFont val="Frutiger 45 Light"/>
        <family val="2"/>
      </rPr>
      <t>3) Intérêts et charges similaires</t>
    </r>
  </si>
  <si>
    <r>
      <rPr>
        <sz val="9"/>
        <rFont val="Frutiger 45 Light"/>
        <family val="2"/>
      </rPr>
      <t>4) Impôts sur le bénéfice</t>
    </r>
  </si>
  <si>
    <r>
      <rPr>
        <sz val="9"/>
        <rFont val="Frutiger 45 Light"/>
        <family val="2"/>
      </rPr>
      <t>5) Versement du bénéfice à la Confédération</t>
    </r>
  </si>
  <si>
    <r>
      <rPr>
        <sz val="9"/>
        <rFont val="Frutiger 45 Light"/>
        <family val="2"/>
      </rPr>
      <t>6) Conformément à la proposition du Conseil d’administration concernant l’utilisation du bénéfice 2007, une somme de 250 millions de francs doit être affectée à la Caisse de pensions Poste en tant que réserve de contributions de l’employeur et la même somme doit être versée à la Confédération suisse en sa qualité de propriétaire.</t>
    </r>
  </si>
  <si>
    <r>
      <rPr>
        <sz val="9"/>
        <rFont val="Frutiger 45 Light"/>
        <family val="2"/>
      </rPr>
      <t>7) Le poste «Autres» comprend le bénéfice de la vente d’immobilisations corporelles, les produits des sociétés associées, les produits financiers et les impôts latents.</t>
    </r>
  </si>
  <si>
    <r>
      <rPr>
        <sz val="9"/>
        <rFont val="Frutiger 45 Light"/>
        <family val="2"/>
      </rPr>
      <t>8) Proposition d’affectation des bénéfices de la Poste (voir aussi le rapport de gestion, comptes annuels de La Poste Suisse SA).</t>
    </r>
  </si>
  <si>
    <t>Anteil</t>
  </si>
  <si>
    <t>8)</t>
  </si>
  <si>
    <t>Le rapport de gestion 2016 est le dixième rapport intégré de la Poste. Il inclut un rapport annuel qui couvre les aspects non seulement économiques mais également sociaux et environnementaux de nos activités (rapport de développement durable).</t>
  </si>
  <si>
    <t>3) Valeurs de l’exercice précédent partiellement adaptées.</t>
  </si>
  <si>
    <r>
      <t>2) L’indice du prix des colis repose sur les catégories «PostPac Priority» et «PostPac Economy» de 1 à 20 kg (sans les prestations complémentaires). Les colis de chaque catégorie sont pondérés selon la fréquence avec laquelle les consommateurs suisses les expédient. Pour la comparaison, on se fonde dans chaque pays sur les prix de l’actuel (ou ancien) opérateur national (jour de référence: 1</t>
    </r>
    <r>
      <rPr>
        <vertAlign val="superscript"/>
        <sz val="9"/>
        <rFont val="Frutiger 45 Light"/>
        <family val="2"/>
      </rPr>
      <t>er</t>
    </r>
    <r>
      <rPr>
        <sz val="9"/>
        <rFont val="Frutiger 45 Light"/>
        <family val="2"/>
      </rPr>
      <t> novembre 2016). Suisse = 100 (par définition).</t>
    </r>
  </si>
  <si>
    <r>
      <t>2013</t>
    </r>
    <r>
      <rPr>
        <b/>
        <vertAlign val="superscript"/>
        <sz val="10"/>
        <rFont val="Frutiger 45 Light"/>
        <family val="2"/>
      </rPr>
      <t>6)</t>
    </r>
  </si>
  <si>
    <r>
      <t>2015</t>
    </r>
    <r>
      <rPr>
        <b/>
        <vertAlign val="superscript"/>
        <sz val="10"/>
        <rFont val="Frutiger 45 Light"/>
        <family val="2"/>
      </rPr>
      <t>6)</t>
    </r>
  </si>
  <si>
    <r>
      <t>8371</t>
    </r>
    <r>
      <rPr>
        <vertAlign val="superscript"/>
        <sz val="10"/>
        <rFont val="Frutiger 45 Light"/>
        <family val="2"/>
      </rPr>
      <t>4)</t>
    </r>
  </si>
  <si>
    <r>
      <t>1'132</t>
    </r>
    <r>
      <rPr>
        <vertAlign val="superscript"/>
        <sz val="10"/>
        <rFont val="Frutiger 45 Light"/>
        <family val="2"/>
      </rPr>
      <t>4)</t>
    </r>
  </si>
  <si>
    <r>
      <t>60</t>
    </r>
    <r>
      <rPr>
        <vertAlign val="superscript"/>
        <sz val="10"/>
        <rFont val="Frutiger 45 Light"/>
        <family val="2"/>
      </rPr>
      <t>4)</t>
    </r>
  </si>
  <si>
    <r>
      <t>125</t>
    </r>
    <r>
      <rPr>
        <vertAlign val="superscript"/>
        <sz val="10"/>
        <rFont val="Frutiger 45 Light"/>
        <family val="2"/>
      </rPr>
      <t>4)</t>
    </r>
  </si>
  <si>
    <t>-</t>
    <phoneticPr fontId="15" type="noConversion"/>
  </si>
  <si>
    <t>n.a.</t>
  </si>
  <si>
    <r>
      <t>2175</t>
    </r>
    <r>
      <rPr>
        <vertAlign val="superscript"/>
        <sz val="10"/>
        <rFont val="Frutiger 45 Light"/>
        <family val="2"/>
      </rPr>
      <t>4)</t>
    </r>
  </si>
  <si>
    <t>-</t>
  </si>
  <si>
    <t>über 600</t>
  </si>
  <si>
    <t>über 500</t>
  </si>
  <si>
    <t>rund 500</t>
  </si>
  <si>
    <t>rund 550</t>
  </si>
  <si>
    <t>rund 650</t>
  </si>
  <si>
    <t>rund 750</t>
  </si>
  <si>
    <t>rund 700</t>
  </si>
  <si>
    <t>429‘705‘810</t>
  </si>
  <si>
    <t>170‘345‘986</t>
  </si>
  <si>
    <t>25‘160‘127</t>
  </si>
  <si>
    <t>22‘603‘811</t>
  </si>
  <si>
    <t>177‘891‘042</t>
  </si>
  <si>
    <t>825‘706‘776</t>
  </si>
  <si>
    <t>61‘474‘959</t>
  </si>
  <si>
    <t>20‘806‘490</t>
  </si>
  <si>
    <t>992‘040</t>
  </si>
  <si>
    <t>708‘088</t>
  </si>
  <si>
    <t>174‘951</t>
  </si>
  <si>
    <t>2‘537</t>
  </si>
  <si>
    <t>84‘159‘065</t>
  </si>
  <si>
    <t>1, 3</t>
  </si>
  <si>
    <t>2, 3</t>
  </si>
  <si>
    <t>6)</t>
  </si>
  <si>
    <t>7)</t>
  </si>
  <si>
    <t>9)</t>
  </si>
  <si>
    <t>3)</t>
  </si>
  <si>
    <t xml:space="preserve"> -</t>
  </si>
  <si>
    <t>n.a.</t>
    <phoneticPr fontId="12" type="noConversion"/>
  </si>
  <si>
    <r>
      <t xml:space="preserve">2016 </t>
    </r>
    <r>
      <rPr>
        <sz val="10"/>
        <rFont val="Frutiger 45 Light"/>
        <family val="2"/>
      </rPr>
      <t>1)</t>
    </r>
  </si>
  <si>
    <t>n.a</t>
    <phoneticPr fontId="15" type="noConversion"/>
  </si>
  <si>
    <t>n.a</t>
  </si>
  <si>
    <t>Besoins énergétiques internes et externes à la Poste</t>
  </si>
  <si>
    <r>
      <rPr>
        <sz val="10"/>
        <rFont val="Frutiger 45 Light"/>
        <family val="2"/>
      </rPr>
      <t>Diesel interne</t>
    </r>
  </si>
  <si>
    <r>
      <rPr>
        <sz val="10"/>
        <rFont val="Frutiger 45 Light"/>
        <family val="2"/>
      </rPr>
      <t>Essence interne</t>
    </r>
  </si>
  <si>
    <r>
      <rPr>
        <sz val="10"/>
        <rFont val="Frutiger 45 Light"/>
        <family val="2"/>
      </rPr>
      <t>Gaz naturel interne</t>
    </r>
  </si>
  <si>
    <r>
      <rPr>
        <sz val="10"/>
        <rFont val="Frutiger 45 Light"/>
        <family val="2"/>
      </rPr>
      <t>Hydrogène, interne</t>
    </r>
  </si>
  <si>
    <r>
      <rPr>
        <sz val="10"/>
        <rFont val="Frutiger 45 Light"/>
        <family val="2"/>
      </rPr>
      <t>Part d’hydrogène renouvelable, interne</t>
    </r>
  </si>
  <si>
    <r>
      <rPr>
        <sz val="10"/>
        <rFont val="Frutiger 45 Light"/>
        <family val="2"/>
      </rPr>
      <t>Amélioration de l'efficacité énergétique depuis 2006</t>
    </r>
  </si>
  <si>
    <r>
      <rPr>
        <sz val="10"/>
        <rFont val="Frutiger 45 Light"/>
        <family val="2"/>
      </rPr>
      <t>3) Electricité certifiée «naturemade basic» provenant d'énergies renouvelables.</t>
    </r>
  </si>
  <si>
    <r>
      <rPr>
        <sz val="10"/>
        <rFont val="Frutiger 45 Light"/>
        <family val="2"/>
      </rPr>
      <t>Emissions directes de gaz à effet de serre (domaine 1)</t>
    </r>
  </si>
  <si>
    <r>
      <rPr>
        <sz val="10"/>
        <rFont val="Frutiger 45 Light"/>
        <family val="2"/>
      </rPr>
      <t>Intensité CO2 des postes de travail</t>
    </r>
  </si>
  <si>
    <r>
      <rPr>
        <sz val="10"/>
        <rFont val="Frutiger 45 Light"/>
        <family val="2"/>
      </rPr>
      <t>4) Réduction du transport de marchandises par voie aérienne suite à l’externalisation du fret aérien dans Asendia.</t>
    </r>
  </si>
  <si>
    <t>Virements e-finance (canal électronique)</t>
  </si>
  <si>
    <t>Nombre</t>
  </si>
  <si>
    <t>G4-9</t>
  </si>
  <si>
    <t>Virements EFT/POS (commerces, offices de poste, agences)</t>
  </si>
  <si>
    <t>Virements papier</t>
  </si>
  <si>
    <t>Virements divers</t>
  </si>
  <si>
    <t>Versements</t>
  </si>
  <si>
    <t>Montant</t>
  </si>
  <si>
    <t>Volume des paiements</t>
  </si>
  <si>
    <t>Retraits au Postomat (sans Bancomat)</t>
  </si>
  <si>
    <t>Paiements dans les offices de poste/agences</t>
  </si>
  <si>
    <t>BPR, BPR+, BP</t>
  </si>
  <si>
    <t>Mandats de paiement</t>
  </si>
  <si>
    <t>Chèques</t>
  </si>
  <si>
    <t>Mandats en espèces</t>
  </si>
  <si>
    <t>% des produits d'exploitation</t>
  </si>
  <si>
    <t>% du résultat d'exploitation</t>
  </si>
  <si>
    <t>Envois non prioritaires</t>
  </si>
  <si>
    <t>Lettres, exportation</t>
  </si>
  <si>
    <t>Prio CH</t>
  </si>
  <si>
    <t>Eco CH</t>
  </si>
  <si>
    <t>Exportation</t>
  </si>
  <si>
    <t>Importation</t>
  </si>
  <si>
    <t>1, 6</t>
  </si>
  <si>
    <t>1, 7</t>
  </si>
  <si>
    <t>4) Depuis 2010, Swiss-Express et clients commerciaux uniquement; jusqu’en 2009, envois express (Swiss-Express «Lune»).</t>
  </si>
  <si>
    <t>5) En 2007, des sociétés du groupe des segments PostMail (DocumentServices SA, SwissSign SA) et PostLogistics (yellowworld SA) ont été transférées au segment Swiss Post Solutions.</t>
  </si>
  <si>
    <t>6) Groupe Suisse</t>
  </si>
  <si>
    <t>7) Nouvelle base de calcul pour 2007; les valeurs ne peuvent pas comparées avec celles des exercices précédents.</t>
  </si>
  <si>
    <t>2) Du 1.1.2010 au 31.12.2015 la responsabilité des produits pour particuliers été attribuée au Réseau postal et vente. A partir du 1er janvier 2016 la responsabilité des produits pour particuliers a été transférée de Réseau postal et vente à PostMail et à PostLogistics.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</si>
</sst>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 #,##0.00_ ;_ * \-#,##0.00_ ;_ * &quot;-&quot;??_ ;_ @_ "/>
    <numFmt numFmtId="164" formatCode="0.0"/>
    <numFmt numFmtId="165" formatCode="0.0%"/>
    <numFmt numFmtId="166" formatCode="_ * #,##0_ ;_ * \-#,##0_ ;_ * &quot;-&quot;??_ ;_ @_ "/>
    <numFmt numFmtId="167" formatCode="_ * #,##0.0_ ;_ * \-#,##0.0_ ;_ * &quot;-&quot;??_ ;_ @_ "/>
    <numFmt numFmtId="168" formatCode="0.000%"/>
    <numFmt numFmtId="169" formatCode="_ * #,##0.0_ ;_ * \-#,##0.0_ ;_ * &quot;-&quot;_ ;_ @_ "/>
    <numFmt numFmtId="170" formatCode="#,##0;\-#,##0;#,##0;@"/>
    <numFmt numFmtId="171" formatCode="#,##0.0_ ;\-#,##0.0\ "/>
  </numFmts>
  <fonts count="65">
    <font>
      <sz val="10"/>
      <name val="Frutiger 45 Light"/>
    </font>
    <font>
      <sz val="10"/>
      <color theme="1"/>
      <name val="Frutiger 45 Light"/>
      <family val="2"/>
    </font>
    <font>
      <sz val="10"/>
      <color theme="1"/>
      <name val="Frutiger 45 Light"/>
      <family val="2"/>
    </font>
    <font>
      <sz val="10"/>
      <color theme="1"/>
      <name val="Frutiger 45 Light"/>
      <family val="2"/>
    </font>
    <font>
      <sz val="10"/>
      <color theme="1"/>
      <name val="Frutiger 45 Light"/>
      <family val="2"/>
    </font>
    <font>
      <sz val="10"/>
      <color theme="1"/>
      <name val="Frutiger 45 Light"/>
      <family val="2"/>
    </font>
    <font>
      <sz val="10"/>
      <color theme="1"/>
      <name val="Frutiger 45 Light"/>
      <family val="2"/>
    </font>
    <font>
      <sz val="10"/>
      <color theme="1"/>
      <name val="Frutiger 45 Light"/>
      <family val="2"/>
    </font>
    <font>
      <sz val="10"/>
      <color theme="1"/>
      <name val="Frutiger 45 Light"/>
      <family val="2"/>
    </font>
    <font>
      <sz val="10"/>
      <color theme="1"/>
      <name val="Frutiger 45 Light"/>
      <family val="2"/>
    </font>
    <font>
      <sz val="10"/>
      <name val="Verdana"/>
      <family val="2"/>
    </font>
    <font>
      <sz val="10"/>
      <name val="Frutiger 45 Light"/>
      <family val="2"/>
    </font>
    <font>
      <b/>
      <sz val="10"/>
      <name val="Frutiger 45 Light"/>
      <family val="2"/>
    </font>
    <font>
      <sz val="8"/>
      <name val="Frutiger 45 Light"/>
      <family val="2"/>
    </font>
    <font>
      <u/>
      <sz val="10"/>
      <color indexed="12"/>
      <name val="Frutiger 45 Light"/>
      <family val="2"/>
    </font>
    <font>
      <sz val="10"/>
      <name val="Verdana"/>
      <family val="2"/>
    </font>
    <font>
      <sz val="8"/>
      <name val="Verdana"/>
      <family val="2"/>
    </font>
    <font>
      <b/>
      <sz val="12"/>
      <name val="Frutiger 45 Light"/>
      <family val="2"/>
    </font>
    <font>
      <sz val="9"/>
      <name val="Frutiger 45 Light"/>
      <family val="2"/>
    </font>
    <font>
      <sz val="10"/>
      <name val="Frutiger 45 Light"/>
      <family val="2"/>
    </font>
    <font>
      <sz val="10"/>
      <name val="Verdana"/>
      <family val="2"/>
    </font>
    <font>
      <b/>
      <sz val="10"/>
      <name val="Frutiger 45 Light"/>
      <family val="2"/>
    </font>
    <font>
      <sz val="10"/>
      <color indexed="10"/>
      <name val="Frutiger 45 Light"/>
      <family val="2"/>
    </font>
    <font>
      <sz val="9"/>
      <name val="Frutiger 45 Light"/>
      <family val="2"/>
    </font>
    <font>
      <strike/>
      <sz val="10"/>
      <name val="Frutiger 45 Light"/>
      <family val="2"/>
    </font>
    <font>
      <sz val="10"/>
      <name val="Frutiger 45 Light"/>
      <family val="2"/>
    </font>
    <font>
      <sz val="10"/>
      <color indexed="8"/>
      <name val="Frutiger 45 Light"/>
      <family val="2"/>
    </font>
    <font>
      <sz val="10"/>
      <color indexed="12"/>
      <name val="Frutiger 45 Light"/>
      <family val="2"/>
    </font>
    <font>
      <sz val="10"/>
      <color indexed="8"/>
      <name val="Frutiger 45 Light"/>
      <family val="2"/>
    </font>
    <font>
      <sz val="10"/>
      <color indexed="10"/>
      <name val="Frutiger 45 Light"/>
      <family val="2"/>
    </font>
    <font>
      <b/>
      <sz val="10"/>
      <color indexed="10"/>
      <name val="Frutiger 45 Light"/>
      <family val="2"/>
    </font>
    <font>
      <sz val="10"/>
      <color indexed="8"/>
      <name val="Calibri"/>
      <family val="2"/>
    </font>
    <font>
      <sz val="11"/>
      <color indexed="8"/>
      <name val="Calibri"/>
      <family val="2"/>
    </font>
    <font>
      <sz val="10"/>
      <color indexed="10"/>
      <name val="Calibri"/>
      <family val="2"/>
    </font>
    <font>
      <sz val="10"/>
      <name val="Calibri"/>
      <family val="2"/>
    </font>
    <font>
      <sz val="10"/>
      <name val="Frutiger 45 Light"/>
      <family val="2"/>
    </font>
    <font>
      <b/>
      <sz val="10"/>
      <name val="Verdana"/>
      <family val="2"/>
    </font>
    <font>
      <i/>
      <sz val="10"/>
      <name val="Frutiger 45 Light"/>
      <family val="2"/>
    </font>
    <font>
      <b/>
      <i/>
      <sz val="10"/>
      <name val="Frutiger 45 Light"/>
      <family val="2"/>
    </font>
    <font>
      <b/>
      <sz val="11"/>
      <name val="Frutiger 45 Light"/>
      <family val="2"/>
    </font>
    <font>
      <b/>
      <sz val="14"/>
      <name val="Frutiger 45 Light"/>
      <family val="2"/>
    </font>
    <font>
      <b/>
      <u/>
      <sz val="10"/>
      <color indexed="12"/>
      <name val="Frutiger 45 Light"/>
      <family val="2"/>
    </font>
    <font>
      <b/>
      <sz val="10"/>
      <color theme="8" tint="-0.499984740745262"/>
      <name val="Frutiger 45 Light"/>
      <family val="2"/>
    </font>
    <font>
      <sz val="10"/>
      <color theme="8" tint="-0.499984740745262"/>
      <name val="Frutiger 45 Light"/>
      <family val="2"/>
    </font>
    <font>
      <sz val="10"/>
      <color rgb="FF1F497D"/>
      <name val="Arial"/>
      <family val="2"/>
    </font>
    <font>
      <sz val="10"/>
      <color indexed="8"/>
      <name val="Frutiger 45 Light"/>
      <family val="2"/>
    </font>
    <font>
      <sz val="10"/>
      <name val="Frutiger 45 Light"/>
      <family val="2"/>
    </font>
    <font>
      <sz val="10"/>
      <color rgb="FFC00000"/>
      <name val="Frutiger 45 Light"/>
      <family val="2"/>
    </font>
    <font>
      <b/>
      <sz val="10"/>
      <color rgb="FFC00000"/>
      <name val="Frutiger 45 Light"/>
      <family val="2"/>
    </font>
    <font>
      <b/>
      <sz val="10"/>
      <color theme="1"/>
      <name val="Frutiger 45 Light"/>
      <family val="2"/>
    </font>
    <font>
      <u/>
      <sz val="10"/>
      <color theme="11"/>
      <name val="Frutiger 45 Light"/>
      <family val="2"/>
    </font>
    <font>
      <sz val="10"/>
      <color rgb="FFFF0000"/>
      <name val="Frutiger 45 Light"/>
      <family val="2"/>
    </font>
    <font>
      <sz val="10"/>
      <color rgb="FF000000"/>
      <name val="Frutiger 45 Light"/>
      <family val="2"/>
    </font>
    <font>
      <sz val="10"/>
      <name val="Arial"/>
      <family val="2"/>
    </font>
    <font>
      <vertAlign val="superscript"/>
      <sz val="10"/>
      <name val="Frutiger 45 Light"/>
      <family val="2"/>
    </font>
    <font>
      <sz val="9"/>
      <color theme="1"/>
      <name val="Frutiger 45 Light"/>
      <family val="2"/>
    </font>
    <font>
      <b/>
      <strike/>
      <sz val="10"/>
      <name val="Frutiger 45 Light"/>
      <family val="2"/>
    </font>
    <font>
      <b/>
      <sz val="10"/>
      <color rgb="FFFF0000"/>
      <name val="Frutiger 45 Light"/>
      <family val="2"/>
    </font>
    <font>
      <u/>
      <sz val="10"/>
      <color rgb="FF0000FF"/>
      <name val="Frutiger 45 Light"/>
      <family val="2"/>
    </font>
    <font>
      <vertAlign val="superscript"/>
      <sz val="9"/>
      <name val="Frutiger 45 Light"/>
      <family val="2"/>
    </font>
    <font>
      <vertAlign val="subscript"/>
      <sz val="9"/>
      <name val="Frutiger 45 Light"/>
      <family val="2"/>
    </font>
    <font>
      <b/>
      <vertAlign val="superscript"/>
      <sz val="10"/>
      <name val="Frutiger 45 Light"/>
      <family val="2"/>
    </font>
    <font>
      <i/>
      <sz val="9"/>
      <name val="Frutiger 45 Light"/>
      <family val="2"/>
    </font>
    <font>
      <sz val="10"/>
      <name val="Symbol"/>
      <family val="1"/>
      <charset val="2"/>
    </font>
    <font>
      <sz val="11"/>
      <name val="Frutiger 45 Light"/>
      <family val="2"/>
    </font>
  </fonts>
  <fills count="3">
    <fill>
      <patternFill patternType="none"/>
    </fill>
    <fill>
      <patternFill patternType="gray125"/>
    </fill>
    <fill>
      <patternFill patternType="solid">
        <fgColor theme="2" tint="-9.9978637043366805E-2"/>
        <bgColor indexed="64"/>
      </patternFill>
    </fill>
  </fills>
  <borders count="6">
    <border>
      <left/>
      <right/>
      <top/>
      <bottom/>
      <diagonal/>
    </border>
    <border>
      <left/>
      <right/>
      <top/>
      <bottom style="thin">
        <color auto="1"/>
      </bottom>
      <diagonal/>
    </border>
    <border>
      <left style="thin">
        <color auto="1"/>
      </left>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diagonal/>
    </border>
    <border>
      <left style="thin">
        <color indexed="22"/>
      </left>
      <right style="thin">
        <color indexed="22"/>
      </right>
      <top style="thin">
        <color indexed="22"/>
      </top>
      <bottom style="thin">
        <color indexed="22"/>
      </bottom>
      <diagonal/>
    </border>
  </borders>
  <cellStyleXfs count="154">
    <xf numFmtId="0" fontId="0" fillId="0" borderId="0"/>
    <xf numFmtId="43" fontId="11" fillId="0" borderId="0" applyFont="0" applyFill="0" applyBorder="0" applyAlignment="0" applyProtection="0"/>
    <xf numFmtId="0" fontId="14" fillId="0" borderId="0" applyNumberFormat="0" applyFill="0" applyBorder="0" applyAlignment="0" applyProtection="0">
      <alignment vertical="top"/>
      <protection locked="0"/>
    </xf>
    <xf numFmtId="9" fontId="11" fillId="0" borderId="0" applyFont="0" applyFill="0" applyBorder="0" applyAlignment="0" applyProtection="0"/>
    <xf numFmtId="0" fontId="20" fillId="0" borderId="0"/>
    <xf numFmtId="0" fontId="15" fillId="0" borderId="0"/>
    <xf numFmtId="0" fontId="19" fillId="0" borderId="0"/>
    <xf numFmtId="0" fontId="19" fillId="0" borderId="0"/>
    <xf numFmtId="0" fontId="19" fillId="0" borderId="0"/>
    <xf numFmtId="0" fontId="19" fillId="0" borderId="0"/>
    <xf numFmtId="0" fontId="19" fillId="0" borderId="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1" fillId="0" borderId="0"/>
    <xf numFmtId="0" fontId="11" fillId="0" borderId="0"/>
    <xf numFmtId="0" fontId="53" fillId="0" borderId="0" applyProtection="0">
      <alignment vertical="center"/>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cellStyleXfs>
  <cellXfs count="485">
    <xf numFmtId="0" fontId="0" fillId="0" borderId="0" xfId="0"/>
    <xf numFmtId="0" fontId="0" fillId="0" borderId="0" xfId="0" applyAlignment="1">
      <alignment horizontal="left" indent="1"/>
    </xf>
    <xf numFmtId="0" fontId="12" fillId="0" borderId="0" xfId="0" applyFont="1"/>
    <xf numFmtId="0" fontId="0" fillId="0" borderId="0" xfId="0" applyAlignment="1">
      <alignment horizontal="right"/>
    </xf>
    <xf numFmtId="0" fontId="12" fillId="0" borderId="0" xfId="0" applyFont="1" applyFill="1"/>
    <xf numFmtId="0" fontId="0" fillId="0" borderId="0" xfId="0" applyFill="1"/>
    <xf numFmtId="0" fontId="12" fillId="0" borderId="0" xfId="0" applyFont="1" applyAlignment="1">
      <alignment horizontal="right"/>
    </xf>
    <xf numFmtId="2" fontId="0" fillId="0" borderId="0" xfId="0" applyNumberFormat="1" applyFill="1" applyAlignment="1">
      <alignment horizontal="right"/>
    </xf>
    <xf numFmtId="0" fontId="0" fillId="0" borderId="0" xfId="0" applyFill="1" applyAlignment="1">
      <alignment horizontal="right"/>
    </xf>
    <xf numFmtId="2" fontId="0" fillId="0" borderId="0" xfId="0" applyNumberFormat="1" applyAlignment="1">
      <alignment horizontal="right"/>
    </xf>
    <xf numFmtId="0" fontId="12" fillId="0" borderId="0" xfId="0" applyFont="1" applyFill="1" applyAlignment="1">
      <alignment horizontal="left"/>
    </xf>
    <xf numFmtId="0" fontId="0" fillId="0" borderId="0" xfId="0" applyNumberFormat="1" applyFill="1" applyAlignment="1">
      <alignment horizontal="right"/>
    </xf>
    <xf numFmtId="0" fontId="0" fillId="0" borderId="0" xfId="0" applyFill="1" applyAlignment="1">
      <alignment wrapText="1"/>
    </xf>
    <xf numFmtId="0" fontId="0" fillId="0" borderId="0" xfId="0" quotePrefix="1" applyFill="1" applyAlignment="1">
      <alignment horizontal="right"/>
    </xf>
    <xf numFmtId="0" fontId="25" fillId="0" borderId="0" xfId="0" applyFont="1" applyFill="1"/>
    <xf numFmtId="0" fontId="0" fillId="0" borderId="0" xfId="0" applyFill="1" applyAlignment="1">
      <alignment horizontal="left" indent="1"/>
    </xf>
    <xf numFmtId="164" fontId="0" fillId="0" borderId="0" xfId="0" applyNumberFormat="1" applyFill="1"/>
    <xf numFmtId="0" fontId="25" fillId="0" borderId="0" xfId="0" applyFont="1" applyFill="1" applyAlignment="1">
      <alignment horizontal="right"/>
    </xf>
    <xf numFmtId="166" fontId="0" fillId="0" borderId="0" xfId="1" applyNumberFormat="1" applyFont="1" applyFill="1"/>
    <xf numFmtId="166" fontId="0" fillId="0" borderId="0" xfId="1" applyNumberFormat="1" applyFont="1" applyFill="1" applyAlignment="1">
      <alignment horizontal="right"/>
    </xf>
    <xf numFmtId="0" fontId="0" fillId="0" borderId="0" xfId="0" applyFill="1" applyAlignment="1">
      <alignment horizontal="left"/>
    </xf>
    <xf numFmtId="1" fontId="0" fillId="0" borderId="0" xfId="0" applyNumberFormat="1" applyFill="1" applyAlignment="1">
      <alignment horizontal="right"/>
    </xf>
    <xf numFmtId="0" fontId="12" fillId="0" borderId="0" xfId="0" applyFont="1" applyFill="1" applyAlignment="1">
      <alignment horizontal="right"/>
    </xf>
    <xf numFmtId="0" fontId="0" fillId="0" borderId="0" xfId="0" applyFill="1" applyAlignment="1">
      <alignment horizontal="left" indent="2"/>
    </xf>
    <xf numFmtId="0" fontId="22" fillId="0" borderId="0" xfId="0" quotePrefix="1" applyFont="1" applyFill="1" applyAlignment="1">
      <alignment horizontal="right"/>
    </xf>
    <xf numFmtId="164" fontId="0" fillId="0" borderId="0" xfId="0" applyNumberFormat="1" applyFill="1" applyAlignment="1">
      <alignment horizontal="right"/>
    </xf>
    <xf numFmtId="0" fontId="0" fillId="0" borderId="0" xfId="0" applyFill="1" applyAlignment="1">
      <alignment horizontal="left" wrapText="1" indent="1"/>
    </xf>
    <xf numFmtId="0" fontId="11" fillId="0" borderId="0" xfId="0" applyFont="1" applyFill="1"/>
    <xf numFmtId="0" fontId="11" fillId="0" borderId="0" xfId="0" applyFont="1" applyFill="1" applyBorder="1"/>
    <xf numFmtId="0" fontId="0" fillId="0" borderId="0" xfId="0" applyFill="1" applyBorder="1"/>
    <xf numFmtId="165" fontId="0" fillId="0" borderId="0" xfId="0" applyNumberFormat="1" applyFill="1"/>
    <xf numFmtId="165" fontId="12" fillId="0" borderId="0" xfId="0" applyNumberFormat="1" applyFont="1" applyFill="1"/>
    <xf numFmtId="166" fontId="11" fillId="0" borderId="0" xfId="1" applyNumberFormat="1" applyFont="1" applyFill="1"/>
    <xf numFmtId="1" fontId="0" fillId="0" borderId="0" xfId="0" applyNumberFormat="1" applyFill="1"/>
    <xf numFmtId="2" fontId="0" fillId="0" borderId="0" xfId="0" applyNumberFormat="1" applyFill="1"/>
    <xf numFmtId="164" fontId="0" fillId="0" borderId="0" xfId="0" quotePrefix="1" applyNumberFormat="1" applyFill="1" applyAlignment="1">
      <alignment horizontal="right"/>
    </xf>
    <xf numFmtId="167" fontId="0" fillId="0" borderId="0" xfId="1" applyNumberFormat="1" applyFont="1" applyFill="1"/>
    <xf numFmtId="167" fontId="0" fillId="0" borderId="0" xfId="1" applyNumberFormat="1" applyFont="1" applyFill="1" applyAlignment="1">
      <alignment horizontal="right"/>
    </xf>
    <xf numFmtId="9" fontId="0" fillId="0" borderId="0" xfId="0" applyNumberFormat="1" applyFill="1"/>
    <xf numFmtId="10" fontId="0" fillId="0" borderId="0" xfId="0" applyNumberFormat="1" applyFill="1"/>
    <xf numFmtId="164" fontId="25" fillId="0" borderId="0" xfId="0" applyNumberFormat="1" applyFont="1" applyFill="1" applyAlignment="1">
      <alignment horizontal="right"/>
    </xf>
    <xf numFmtId="165" fontId="15" fillId="0" borderId="0" xfId="4" applyNumberFormat="1" applyFont="1" applyFill="1" applyBorder="1"/>
    <xf numFmtId="1" fontId="0" fillId="0" borderId="0" xfId="3" applyNumberFormat="1" applyFont="1" applyFill="1"/>
    <xf numFmtId="166" fontId="19" fillId="0" borderId="0" xfId="1" applyNumberFormat="1" applyFont="1" applyFill="1"/>
    <xf numFmtId="0" fontId="19" fillId="0" borderId="0" xfId="0" applyFont="1" applyFill="1"/>
    <xf numFmtId="2" fontId="19" fillId="0" borderId="0" xfId="0" applyNumberFormat="1" applyFont="1" applyFill="1"/>
    <xf numFmtId="0" fontId="29" fillId="0" borderId="0" xfId="0" applyFont="1" applyFill="1" applyAlignment="1">
      <alignment horizontal="right"/>
    </xf>
    <xf numFmtId="0" fontId="29" fillId="0" borderId="0" xfId="0" applyFont="1" applyFill="1"/>
    <xf numFmtId="0" fontId="25" fillId="0" borderId="0" xfId="0" applyFont="1" applyFill="1" applyAlignment="1">
      <alignment wrapText="1"/>
    </xf>
    <xf numFmtId="0" fontId="31" fillId="0" borderId="0" xfId="0" applyFont="1" applyFill="1"/>
    <xf numFmtId="0" fontId="33" fillId="0" borderId="0" xfId="0" applyFont="1" applyFill="1"/>
    <xf numFmtId="0" fontId="31" fillId="0" borderId="0" xfId="0" applyFont="1" applyFill="1" applyAlignment="1">
      <alignment horizontal="right"/>
    </xf>
    <xf numFmtId="0" fontId="24" fillId="0" borderId="0" xfId="0" applyFont="1"/>
    <xf numFmtId="0" fontId="0" fillId="0" borderId="0" xfId="0" applyAlignment="1">
      <alignment wrapText="1"/>
    </xf>
    <xf numFmtId="0" fontId="26" fillId="0" borderId="0" xfId="0" applyFont="1" applyFill="1"/>
    <xf numFmtId="0" fontId="26" fillId="0" borderId="0" xfId="0" applyFont="1" applyFill="1" applyAlignment="1">
      <alignment horizontal="right"/>
    </xf>
    <xf numFmtId="43" fontId="26" fillId="0" borderId="0" xfId="0" applyNumberFormat="1" applyFont="1" applyFill="1"/>
    <xf numFmtId="0" fontId="27" fillId="0" borderId="0" xfId="0" applyFont="1" applyFill="1"/>
    <xf numFmtId="0" fontId="26" fillId="0" borderId="0" xfId="0" applyFont="1" applyFill="1" applyAlignment="1">
      <alignment wrapText="1"/>
    </xf>
    <xf numFmtId="0" fontId="31" fillId="0" borderId="0" xfId="0" applyFont="1" applyFill="1" applyAlignment="1">
      <alignment horizontal="left"/>
    </xf>
    <xf numFmtId="0" fontId="19" fillId="0" borderId="0" xfId="0" applyFont="1" applyFill="1" applyAlignment="1">
      <alignment horizontal="right"/>
    </xf>
    <xf numFmtId="0" fontId="21" fillId="0" borderId="0" xfId="0" applyFont="1" applyFill="1" applyAlignment="1">
      <alignment horizontal="right"/>
    </xf>
    <xf numFmtId="0" fontId="21" fillId="0" borderId="0" xfId="0" applyFont="1" applyFill="1"/>
    <xf numFmtId="0" fontId="19" fillId="0" borderId="0" xfId="0" applyFont="1" applyFill="1" applyAlignment="1">
      <alignment horizontal="left" indent="1"/>
    </xf>
    <xf numFmtId="164" fontId="25" fillId="0" borderId="0" xfId="0" applyNumberFormat="1" applyFont="1" applyFill="1"/>
    <xf numFmtId="0" fontId="19" fillId="0" borderId="0" xfId="0" applyFont="1" applyFill="1" applyAlignment="1">
      <alignment wrapText="1"/>
    </xf>
    <xf numFmtId="0" fontId="28" fillId="0" borderId="0" xfId="0" applyFont="1" applyFill="1"/>
    <xf numFmtId="0" fontId="11" fillId="0" borderId="0" xfId="0" applyFont="1" applyFill="1" applyAlignment="1">
      <alignment horizontal="right"/>
    </xf>
    <xf numFmtId="0" fontId="34" fillId="0" borderId="0" xfId="0" applyFont="1" applyFill="1"/>
    <xf numFmtId="0" fontId="35" fillId="0" borderId="0" xfId="0" applyFont="1" applyFill="1"/>
    <xf numFmtId="0" fontId="28" fillId="0" borderId="0" xfId="0" applyFont="1" applyFill="1" applyAlignment="1">
      <alignment horizontal="right"/>
    </xf>
    <xf numFmtId="2" fontId="26" fillId="0" borderId="0" xfId="0" applyNumberFormat="1" applyFont="1" applyFill="1"/>
    <xf numFmtId="0" fontId="11" fillId="0" borderId="0" xfId="0" applyFont="1"/>
    <xf numFmtId="0" fontId="36" fillId="0" borderId="0" xfId="0" applyFont="1" applyFill="1" applyBorder="1" applyAlignment="1">
      <alignment horizontal="center"/>
    </xf>
    <xf numFmtId="0" fontId="0" fillId="0" borderId="0" xfId="0" applyFill="1" applyBorder="1" applyAlignment="1">
      <alignment horizontal="right"/>
    </xf>
    <xf numFmtId="0" fontId="0" fillId="0" borderId="0" xfId="0" applyFont="1" applyFill="1"/>
    <xf numFmtId="0" fontId="32" fillId="0" borderId="0" xfId="0" applyFont="1" applyFill="1"/>
    <xf numFmtId="0" fontId="28" fillId="0" borderId="0" xfId="0" applyNumberFormat="1" applyFont="1" applyFill="1" applyAlignment="1">
      <alignment horizontal="right"/>
    </xf>
    <xf numFmtId="166" fontId="0" fillId="0" borderId="0" xfId="0" applyNumberFormat="1" applyFill="1" applyAlignment="1">
      <alignment horizontal="right"/>
    </xf>
    <xf numFmtId="0" fontId="11" fillId="0" borderId="0" xfId="0" quotePrefix="1" applyFont="1" applyFill="1" applyAlignment="1">
      <alignment horizontal="right"/>
    </xf>
    <xf numFmtId="164" fontId="0" fillId="0" borderId="0" xfId="0" applyNumberFormat="1" applyAlignment="1">
      <alignment horizontal="right"/>
    </xf>
    <xf numFmtId="2" fontId="12" fillId="0" borderId="0" xfId="0" applyNumberFormat="1" applyFont="1" applyFill="1"/>
    <xf numFmtId="164" fontId="19" fillId="0" borderId="0" xfId="0" applyNumberFormat="1" applyFont="1" applyFill="1" applyAlignment="1">
      <alignment horizontal="right"/>
    </xf>
    <xf numFmtId="164" fontId="19" fillId="0" borderId="0" xfId="0" applyNumberFormat="1" applyFont="1" applyFill="1"/>
    <xf numFmtId="0" fontId="12" fillId="0" borderId="0" xfId="0" applyFont="1" applyFill="1" applyAlignment="1">
      <alignment wrapText="1"/>
    </xf>
    <xf numFmtId="0" fontId="0" fillId="0" borderId="0" xfId="0" applyFill="1" applyAlignment="1">
      <alignment horizontal="left" wrapText="1" indent="2"/>
    </xf>
    <xf numFmtId="164" fontId="11" fillId="0" borderId="0" xfId="0" applyNumberFormat="1" applyFont="1" applyFill="1"/>
    <xf numFmtId="164" fontId="11" fillId="0" borderId="0" xfId="0" applyNumberFormat="1" applyFont="1" applyFill="1" applyAlignment="1">
      <alignment horizontal="right"/>
    </xf>
    <xf numFmtId="0" fontId="38" fillId="0" borderId="0" xfId="0" applyFont="1" applyFill="1"/>
    <xf numFmtId="0" fontId="26" fillId="0" borderId="0" xfId="0" applyFont="1"/>
    <xf numFmtId="0" fontId="14" fillId="0" borderId="0" xfId="2" applyFill="1" applyAlignment="1" applyProtection="1"/>
    <xf numFmtId="0" fontId="14" fillId="0" borderId="0" xfId="2" applyAlignment="1" applyProtection="1"/>
    <xf numFmtId="0" fontId="14" fillId="0" borderId="0" xfId="0" applyFont="1"/>
    <xf numFmtId="0" fontId="14" fillId="0" borderId="0" xfId="2" applyFont="1" applyAlignment="1" applyProtection="1"/>
    <xf numFmtId="0" fontId="30" fillId="0" borderId="0" xfId="0" applyFont="1" applyFill="1" applyAlignment="1">
      <alignment horizontal="right"/>
    </xf>
    <xf numFmtId="1" fontId="12" fillId="0" borderId="0" xfId="0" applyNumberFormat="1" applyFont="1" applyFill="1"/>
    <xf numFmtId="166" fontId="0" fillId="0" borderId="0" xfId="0" applyNumberFormat="1" applyFill="1"/>
    <xf numFmtId="0" fontId="0" fillId="0" borderId="0" xfId="0" applyNumberFormat="1" applyFill="1"/>
    <xf numFmtId="167" fontId="25" fillId="0" borderId="0" xfId="1" applyNumberFormat="1" applyFont="1" applyFill="1"/>
    <xf numFmtId="2" fontId="11" fillId="0" borderId="0" xfId="0" applyNumberFormat="1" applyFont="1" applyFill="1" applyAlignment="1">
      <alignment horizontal="right"/>
    </xf>
    <xf numFmtId="0" fontId="21" fillId="0" borderId="0" xfId="0" applyFont="1" applyFill="1" applyAlignment="1">
      <alignment wrapText="1"/>
    </xf>
    <xf numFmtId="2" fontId="25" fillId="0" borderId="0" xfId="0" applyNumberFormat="1" applyFont="1" applyFill="1" applyAlignment="1">
      <alignment horizontal="right"/>
    </xf>
    <xf numFmtId="0" fontId="25" fillId="0" borderId="0" xfId="0" applyFont="1" applyFill="1" applyAlignment="1">
      <alignment horizontal="left" wrapText="1" indent="1"/>
    </xf>
    <xf numFmtId="0" fontId="14" fillId="0" borderId="0" xfId="2" applyAlignment="1" applyProtection="1">
      <alignment horizontal="right"/>
    </xf>
    <xf numFmtId="0" fontId="25" fillId="0" borderId="0" xfId="0" applyNumberFormat="1" applyFont="1" applyFill="1" applyAlignment="1">
      <alignment horizontal="right"/>
    </xf>
    <xf numFmtId="2" fontId="0" fillId="0" borderId="0" xfId="0" applyNumberFormat="1" applyAlignment="1">
      <alignment wrapText="1"/>
    </xf>
    <xf numFmtId="2" fontId="12" fillId="0" borderId="0" xfId="0" applyNumberFormat="1" applyFont="1" applyAlignment="1">
      <alignment wrapText="1"/>
    </xf>
    <xf numFmtId="0" fontId="17" fillId="0" borderId="0" xfId="0" applyFont="1"/>
    <xf numFmtId="2" fontId="39" fillId="0" borderId="0" xfId="0" applyNumberFormat="1" applyFont="1" applyAlignment="1">
      <alignment wrapText="1"/>
    </xf>
    <xf numFmtId="0" fontId="18" fillId="0" borderId="0" xfId="0" applyFont="1" applyAlignment="1">
      <alignment wrapText="1"/>
    </xf>
    <xf numFmtId="0" fontId="14" fillId="0" borderId="0" xfId="2" applyAlignment="1" applyProtection="1">
      <alignment horizontal="left"/>
    </xf>
    <xf numFmtId="0" fontId="40" fillId="0" borderId="0" xfId="0" applyFont="1"/>
    <xf numFmtId="164" fontId="0" fillId="0" borderId="0" xfId="0" applyNumberFormat="1"/>
    <xf numFmtId="0" fontId="41" fillId="0" borderId="0" xfId="2" applyFont="1" applyAlignment="1" applyProtection="1"/>
    <xf numFmtId="0" fontId="21" fillId="0" borderId="0" xfId="0" applyFont="1"/>
    <xf numFmtId="0" fontId="14" fillId="0" borderId="0" xfId="2" applyFill="1" applyAlignment="1" applyProtection="1">
      <alignment horizontal="right"/>
    </xf>
    <xf numFmtId="2" fontId="26" fillId="0" borderId="0" xfId="0" applyNumberFormat="1" applyFont="1" applyFill="1" applyAlignment="1">
      <alignment horizontal="right"/>
    </xf>
    <xf numFmtId="0" fontId="19" fillId="0" borderId="0" xfId="0" applyFont="1" applyAlignment="1">
      <alignment horizontal="right"/>
    </xf>
    <xf numFmtId="1" fontId="19" fillId="0" borderId="0" xfId="0" applyNumberFormat="1" applyFont="1" applyFill="1" applyAlignment="1">
      <alignment horizontal="right"/>
    </xf>
    <xf numFmtId="0" fontId="26" fillId="0" borderId="0" xfId="0" applyNumberFormat="1" applyFont="1" applyFill="1" applyAlignment="1">
      <alignment horizontal="right"/>
    </xf>
    <xf numFmtId="0" fontId="19" fillId="0" borderId="0" xfId="0" quotePrefix="1" applyFont="1" applyFill="1" applyAlignment="1">
      <alignment horizontal="right"/>
    </xf>
    <xf numFmtId="0" fontId="12" fillId="0" borderId="0" xfId="0" applyFont="1" applyFill="1" applyAlignment="1">
      <alignment vertical="center"/>
    </xf>
    <xf numFmtId="164" fontId="19" fillId="0" borderId="0" xfId="0" applyNumberFormat="1" applyFont="1" applyFill="1" applyAlignment="1">
      <alignment vertical="center"/>
    </xf>
    <xf numFmtId="0" fontId="0" fillId="0" borderId="0" xfId="0" applyFill="1" applyAlignment="1">
      <alignment vertical="center"/>
    </xf>
    <xf numFmtId="0" fontId="19" fillId="0" borderId="0" xfId="0" applyFont="1" applyFill="1" applyBorder="1" applyAlignment="1">
      <alignment horizontal="right"/>
    </xf>
    <xf numFmtId="0" fontId="12" fillId="0" borderId="0" xfId="0" applyFont="1" applyFill="1" applyAlignment="1"/>
    <xf numFmtId="0" fontId="19" fillId="0" borderId="0" xfId="0" applyFont="1" applyFill="1" applyAlignment="1">
      <alignment horizontal="left" wrapText="1" indent="1"/>
    </xf>
    <xf numFmtId="0" fontId="42" fillId="0" borderId="0" xfId="0" applyFont="1" applyFill="1" applyAlignment="1">
      <alignment horizontal="left"/>
    </xf>
    <xf numFmtId="0" fontId="42" fillId="0" borderId="0" xfId="0" applyFont="1" applyFill="1" applyAlignment="1">
      <alignment horizontal="right"/>
    </xf>
    <xf numFmtId="0" fontId="11" fillId="0" borderId="0" xfId="0" applyFont="1" applyFill="1" applyBorder="1" applyAlignment="1">
      <alignment horizontal="right"/>
    </xf>
    <xf numFmtId="0" fontId="42" fillId="0" borderId="0" xfId="0" applyFont="1" applyFill="1" applyAlignment="1">
      <alignment horizontal="left" indent="2"/>
    </xf>
    <xf numFmtId="0" fontId="43" fillId="0" borderId="0" xfId="0" applyFont="1" applyFill="1"/>
    <xf numFmtId="0" fontId="18" fillId="0" borderId="0" xfId="0" applyFont="1" applyFill="1" applyBorder="1" applyAlignment="1">
      <alignment horizontal="left" vertical="top"/>
    </xf>
    <xf numFmtId="1" fontId="11" fillId="0" borderId="0" xfId="0" applyNumberFormat="1" applyFont="1" applyFill="1" applyAlignment="1">
      <alignment horizontal="right"/>
    </xf>
    <xf numFmtId="0" fontId="11" fillId="0" borderId="0" xfId="0" applyFont="1" applyFill="1" applyAlignment="1">
      <alignment horizontal="left"/>
    </xf>
    <xf numFmtId="0" fontId="45" fillId="0" borderId="0" xfId="0" applyFont="1" applyAlignment="1">
      <alignment horizontal="right"/>
    </xf>
    <xf numFmtId="164" fontId="19" fillId="0" borderId="0" xfId="0" applyNumberFormat="1" applyFont="1" applyAlignment="1">
      <alignment horizontal="right"/>
    </xf>
    <xf numFmtId="0" fontId="14" fillId="0" borderId="0" xfId="2" applyFont="1" applyFill="1" applyAlignment="1" applyProtection="1"/>
    <xf numFmtId="0" fontId="10" fillId="0" borderId="0" xfId="0" applyFont="1"/>
    <xf numFmtId="0" fontId="10" fillId="0" borderId="2" xfId="0" applyFont="1" applyBorder="1"/>
    <xf numFmtId="0" fontId="0" fillId="0" borderId="2" xfId="0" applyBorder="1"/>
    <xf numFmtId="0" fontId="0" fillId="0" borderId="0" xfId="0" applyBorder="1"/>
    <xf numFmtId="0" fontId="0" fillId="0" borderId="2" xfId="0" applyFill="1" applyBorder="1"/>
    <xf numFmtId="0" fontId="12" fillId="0" borderId="0" xfId="0" applyFont="1" applyAlignment="1"/>
    <xf numFmtId="3" fontId="10" fillId="0" borderId="0" xfId="0" applyNumberFormat="1" applyFont="1" applyFill="1"/>
    <xf numFmtId="3" fontId="0" fillId="0" borderId="0" xfId="0" applyNumberFormat="1" applyFill="1" applyBorder="1"/>
    <xf numFmtId="0" fontId="44" fillId="0" borderId="0" xfId="0" applyFont="1" applyFill="1"/>
    <xf numFmtId="0" fontId="46" fillId="0" borderId="0" xfId="0" applyFont="1" applyFill="1" applyAlignment="1">
      <alignment horizontal="right"/>
    </xf>
    <xf numFmtId="0" fontId="46" fillId="0" borderId="0" xfId="0" applyFont="1" applyFill="1"/>
    <xf numFmtId="164" fontId="46" fillId="0" borderId="0" xfId="0" applyNumberFormat="1" applyFont="1" applyFill="1" applyAlignment="1">
      <alignment horizontal="right"/>
    </xf>
    <xf numFmtId="0" fontId="18" fillId="0" borderId="0" xfId="0" applyFont="1" applyFill="1" applyAlignment="1">
      <alignment wrapText="1"/>
    </xf>
    <xf numFmtId="0" fontId="18" fillId="0" borderId="0" xfId="0" applyFont="1"/>
    <xf numFmtId="0" fontId="11" fillId="0" borderId="0" xfId="0" applyFont="1" applyFill="1" applyAlignment="1"/>
    <xf numFmtId="3" fontId="11" fillId="0" borderId="0" xfId="0" applyNumberFormat="1" applyFont="1" applyFill="1"/>
    <xf numFmtId="0" fontId="11" fillId="0" borderId="0" xfId="0" applyFont="1" applyFill="1" applyAlignment="1">
      <alignment horizontal="left" wrapText="1" indent="1"/>
    </xf>
    <xf numFmtId="0" fontId="11" fillId="0" borderId="0" xfId="0" applyFont="1" applyFill="1" applyAlignment="1">
      <alignment horizontal="left" indent="1"/>
    </xf>
    <xf numFmtId="2" fontId="11" fillId="0" borderId="0" xfId="0" applyNumberFormat="1" applyFont="1" applyFill="1" applyAlignment="1">
      <alignment wrapText="1"/>
    </xf>
    <xf numFmtId="2" fontId="18" fillId="0" borderId="0" xfId="0" applyNumberFormat="1" applyFont="1" applyFill="1" applyAlignment="1">
      <alignment wrapText="1"/>
    </xf>
    <xf numFmtId="0" fontId="11" fillId="0" borderId="0" xfId="0" applyFont="1" applyAlignment="1">
      <alignment horizontal="right"/>
    </xf>
    <xf numFmtId="0" fontId="48" fillId="0" borderId="0" xfId="0" applyFont="1" applyFill="1" applyAlignment="1"/>
    <xf numFmtId="0" fontId="47" fillId="0" borderId="0" xfId="0" applyFont="1" applyFill="1" applyAlignment="1"/>
    <xf numFmtId="10" fontId="11" fillId="0" borderId="0" xfId="0" applyNumberFormat="1" applyFont="1" applyFill="1" applyAlignment="1">
      <alignment horizontal="right"/>
    </xf>
    <xf numFmtId="3" fontId="11" fillId="0" borderId="0" xfId="0" applyNumberFormat="1" applyFont="1" applyFill="1" applyAlignment="1">
      <alignment horizontal="right"/>
    </xf>
    <xf numFmtId="0" fontId="11" fillId="0" borderId="2" xfId="0" applyFont="1" applyBorder="1"/>
    <xf numFmtId="1" fontId="9" fillId="0" borderId="3" xfId="0" applyNumberFormat="1" applyFont="1" applyFill="1" applyBorder="1" applyAlignment="1">
      <alignment horizontal="right"/>
    </xf>
    <xf numFmtId="0" fontId="9" fillId="0" borderId="0" xfId="0" applyFont="1" applyFill="1" applyAlignment="1">
      <alignment horizontal="right"/>
    </xf>
    <xf numFmtId="164" fontId="9" fillId="0" borderId="0" xfId="0" applyNumberFormat="1" applyFont="1" applyFill="1" applyAlignment="1">
      <alignment horizontal="right"/>
    </xf>
    <xf numFmtId="164" fontId="9" fillId="0" borderId="0" xfId="0" applyNumberFormat="1" applyFont="1" applyFill="1"/>
    <xf numFmtId="0" fontId="9" fillId="0" borderId="0" xfId="0" applyFont="1" applyFill="1"/>
    <xf numFmtId="2" fontId="9" fillId="0" borderId="0" xfId="0" applyNumberFormat="1" applyFont="1" applyFill="1" applyBorder="1" applyAlignment="1">
      <alignment horizontal="right"/>
    </xf>
    <xf numFmtId="1" fontId="9" fillId="0" borderId="0" xfId="0" applyNumberFormat="1" applyFont="1" applyFill="1" applyBorder="1" applyAlignment="1">
      <alignment horizontal="right"/>
    </xf>
    <xf numFmtId="1" fontId="9" fillId="0" borderId="0" xfId="0" applyNumberFormat="1" applyFont="1" applyFill="1" applyBorder="1"/>
    <xf numFmtId="165" fontId="9" fillId="0" borderId="0" xfId="3" applyNumberFormat="1" applyFont="1" applyFill="1" applyBorder="1" applyAlignment="1">
      <alignment horizontal="right"/>
    </xf>
    <xf numFmtId="0" fontId="9" fillId="0" borderId="0" xfId="0" applyFont="1" applyFill="1" applyBorder="1" applyAlignment="1">
      <alignment horizontal="right"/>
    </xf>
    <xf numFmtId="164" fontId="9" fillId="0" borderId="0" xfId="0" applyNumberFormat="1" applyFont="1" applyFill="1" applyBorder="1" applyAlignment="1">
      <alignment horizontal="right"/>
    </xf>
    <xf numFmtId="0" fontId="11" fillId="0" borderId="0" xfId="0" applyFont="1" applyFill="1" applyAlignment="1">
      <alignment wrapText="1"/>
    </xf>
    <xf numFmtId="164" fontId="9" fillId="0" borderId="0" xfId="0" applyNumberFormat="1" applyFont="1" applyFill="1" applyBorder="1"/>
    <xf numFmtId="164" fontId="9" fillId="0" borderId="0" xfId="3" applyNumberFormat="1" applyFont="1" applyFill="1" applyBorder="1" applyAlignment="1">
      <alignment horizontal="right"/>
    </xf>
    <xf numFmtId="164" fontId="9" fillId="0" borderId="0" xfId="3" applyNumberFormat="1" applyFont="1" applyFill="1" applyBorder="1"/>
    <xf numFmtId="0" fontId="9" fillId="0" borderId="0" xfId="0" applyFont="1" applyFill="1" applyBorder="1"/>
    <xf numFmtId="0" fontId="9" fillId="0" borderId="0" xfId="0" quotePrefix="1" applyFont="1" applyFill="1" applyBorder="1" applyAlignment="1">
      <alignment horizontal="right"/>
    </xf>
    <xf numFmtId="0" fontId="49" fillId="0" borderId="0" xfId="0" applyFont="1" applyFill="1" applyAlignment="1">
      <alignment horizontal="right"/>
    </xf>
    <xf numFmtId="2" fontId="9" fillId="0" borderId="0" xfId="0" applyNumberFormat="1" applyFont="1" applyFill="1" applyBorder="1"/>
    <xf numFmtId="2" fontId="9" fillId="0" borderId="0" xfId="0" applyNumberFormat="1" applyFont="1" applyFill="1" applyAlignment="1">
      <alignment horizontal="right"/>
    </xf>
    <xf numFmtId="0" fontId="0" fillId="0" borderId="0" xfId="0" applyFont="1" applyFill="1" applyAlignment="1">
      <alignment wrapText="1"/>
    </xf>
    <xf numFmtId="0" fontId="0" fillId="0" borderId="0" xfId="0" applyFont="1" applyFill="1" applyAlignment="1">
      <alignment horizontal="right"/>
    </xf>
    <xf numFmtId="0" fontId="11" fillId="0" borderId="1" xfId="0" applyFont="1" applyFill="1" applyBorder="1"/>
    <xf numFmtId="2" fontId="8" fillId="0" borderId="0" xfId="0" applyNumberFormat="1" applyFont="1" applyFill="1" applyBorder="1" applyAlignment="1">
      <alignment horizontal="right"/>
    </xf>
    <xf numFmtId="165" fontId="8" fillId="0" borderId="0" xfId="3" applyNumberFormat="1" applyFont="1" applyFill="1" applyBorder="1" applyAlignment="1">
      <alignment horizontal="right"/>
    </xf>
    <xf numFmtId="164" fontId="11" fillId="0" borderId="0" xfId="0" quotePrefix="1" applyNumberFormat="1" applyFont="1" applyFill="1" applyAlignment="1">
      <alignment horizontal="right"/>
    </xf>
    <xf numFmtId="164" fontId="8" fillId="0" borderId="0" xfId="0" applyNumberFormat="1" applyFont="1" applyFill="1" applyBorder="1"/>
    <xf numFmtId="0" fontId="8" fillId="0" borderId="0" xfId="0" applyFont="1" applyFill="1" applyBorder="1" applyAlignment="1">
      <alignment horizontal="right"/>
    </xf>
    <xf numFmtId="164" fontId="8" fillId="0" borderId="0" xfId="0" applyNumberFormat="1" applyFont="1" applyFill="1" applyBorder="1" applyAlignment="1">
      <alignment horizontal="right"/>
    </xf>
    <xf numFmtId="3" fontId="0" fillId="0" borderId="0" xfId="1" applyNumberFormat="1" applyFont="1" applyFill="1"/>
    <xf numFmtId="3" fontId="0" fillId="0" borderId="0" xfId="0" applyNumberFormat="1" applyFill="1"/>
    <xf numFmtId="166" fontId="11" fillId="0" borderId="0" xfId="1" applyNumberFormat="1" applyFont="1" applyFill="1" applyAlignment="1">
      <alignment horizontal="right"/>
    </xf>
    <xf numFmtId="3" fontId="0" fillId="0" borderId="0" xfId="0" applyNumberFormat="1" applyFill="1" applyAlignment="1">
      <alignment horizontal="right"/>
    </xf>
    <xf numFmtId="2" fontId="11" fillId="0" borderId="0" xfId="0" applyNumberFormat="1" applyFont="1" applyFill="1" applyBorder="1" applyAlignment="1">
      <alignment horizontal="right"/>
    </xf>
    <xf numFmtId="49" fontId="52" fillId="0" borderId="5" xfId="0" applyNumberFormat="1" applyFont="1" applyFill="1" applyBorder="1" applyAlignment="1">
      <alignment horizontal="left" vertical="center" wrapText="1"/>
    </xf>
    <xf numFmtId="49" fontId="52" fillId="0" borderId="5" xfId="0" applyNumberFormat="1" applyFont="1" applyFill="1" applyBorder="1" applyAlignment="1">
      <alignment horizontal="left" vertical="center" wrapText="1" indent="1"/>
    </xf>
    <xf numFmtId="0" fontId="0" fillId="0" borderId="0" xfId="0" applyAlignment="1">
      <alignment horizontal="left"/>
    </xf>
    <xf numFmtId="0" fontId="11" fillId="0" borderId="2" xfId="0" applyFont="1" applyFill="1" applyBorder="1"/>
    <xf numFmtId="3" fontId="0" fillId="0" borderId="0" xfId="0" applyNumberFormat="1" applyFont="1" applyFill="1" applyAlignment="1">
      <alignment horizontal="right"/>
    </xf>
    <xf numFmtId="0" fontId="23" fillId="0" borderId="0" xfId="0" applyFont="1" applyFill="1" applyBorder="1" applyAlignment="1">
      <alignment horizontal="left" vertical="top" wrapText="1"/>
    </xf>
    <xf numFmtId="0" fontId="23" fillId="0" borderId="0" xfId="0" applyFont="1" applyFill="1" applyAlignment="1">
      <alignment horizontal="left" vertical="top" wrapText="1"/>
    </xf>
    <xf numFmtId="0" fontId="23" fillId="0" borderId="0" xfId="5" applyFont="1" applyFill="1" applyAlignment="1">
      <alignment horizontal="left" vertical="top" wrapText="1"/>
    </xf>
    <xf numFmtId="0" fontId="18" fillId="0" borderId="0" xfId="0" applyFont="1" applyFill="1" applyAlignment="1">
      <alignment horizontal="left" vertical="top"/>
    </xf>
    <xf numFmtId="0" fontId="18" fillId="0" borderId="0" xfId="5" applyFont="1" applyFill="1" applyAlignment="1">
      <alignment horizontal="left" vertical="top"/>
    </xf>
    <xf numFmtId="0" fontId="0" fillId="0" borderId="0" xfId="0" applyFill="1" applyAlignment="1"/>
    <xf numFmtId="0" fontId="23" fillId="0" borderId="0" xfId="0" applyFont="1" applyFill="1" applyBorder="1" applyAlignment="1">
      <alignment horizontal="left" vertical="top"/>
    </xf>
    <xf numFmtId="0" fontId="18" fillId="0" borderId="0" xfId="0" applyFont="1" applyFill="1"/>
    <xf numFmtId="0" fontId="23" fillId="0" borderId="0" xfId="5" applyFont="1" applyFill="1" applyAlignment="1">
      <alignment horizontal="left" vertical="top"/>
    </xf>
    <xf numFmtId="0" fontId="26" fillId="0" borderId="0" xfId="0" applyFont="1" applyFill="1" applyAlignment="1"/>
    <xf numFmtId="0" fontId="23" fillId="0" borderId="0" xfId="5" applyFont="1" applyFill="1" applyAlignment="1">
      <alignment vertical="top" wrapText="1"/>
    </xf>
    <xf numFmtId="0" fontId="18" fillId="0" borderId="0" xfId="0" applyFont="1" applyFill="1" applyAlignment="1">
      <alignment vertical="top" wrapText="1"/>
    </xf>
    <xf numFmtId="0" fontId="23" fillId="0" borderId="0" xfId="0" applyFont="1" applyFill="1" applyAlignment="1">
      <alignment vertical="top" wrapText="1"/>
    </xf>
    <xf numFmtId="0" fontId="18" fillId="0" borderId="0" xfId="5" applyFont="1" applyFill="1" applyAlignment="1">
      <alignment vertical="top"/>
    </xf>
    <xf numFmtId="0" fontId="18" fillId="0" borderId="0" xfId="0" applyFont="1" applyFill="1" applyAlignment="1">
      <alignment vertical="top"/>
    </xf>
    <xf numFmtId="0" fontId="23" fillId="0" borderId="0" xfId="0" applyFont="1" applyFill="1" applyBorder="1" applyAlignment="1">
      <alignment vertical="top" wrapText="1"/>
    </xf>
    <xf numFmtId="0" fontId="23" fillId="0" borderId="0" xfId="5" applyFont="1" applyFill="1" applyAlignment="1">
      <alignment vertical="top"/>
    </xf>
    <xf numFmtId="0" fontId="0" fillId="0" borderId="0" xfId="0" applyFill="1" applyBorder="1" applyAlignment="1">
      <alignment horizontal="left" indent="1"/>
    </xf>
    <xf numFmtId="0" fontId="45" fillId="0" borderId="0" xfId="0" applyFont="1" applyBorder="1" applyAlignment="1">
      <alignment horizontal="right"/>
    </xf>
    <xf numFmtId="0" fontId="28" fillId="0" borderId="0" xfId="0" applyFont="1" applyFill="1" applyBorder="1"/>
    <xf numFmtId="0" fontId="18" fillId="0" borderId="0" xfId="0" applyFont="1" applyFill="1" applyBorder="1" applyAlignment="1">
      <alignment vertical="top"/>
    </xf>
    <xf numFmtId="0" fontId="23" fillId="0" borderId="0" xfId="0" applyFont="1" applyFill="1" applyAlignment="1">
      <alignment horizontal="left" vertical="top"/>
    </xf>
    <xf numFmtId="0" fontId="23" fillId="0" borderId="0" xfId="5" applyNumberFormat="1" applyFont="1" applyFill="1" applyAlignment="1">
      <alignment horizontal="left" vertical="top"/>
    </xf>
    <xf numFmtId="0" fontId="18" fillId="0" borderId="0" xfId="5" applyNumberFormat="1" applyFont="1" applyFill="1" applyAlignment="1">
      <alignment horizontal="left" vertical="top"/>
    </xf>
    <xf numFmtId="0" fontId="0" fillId="0" borderId="0" xfId="0" applyFont="1" applyFill="1" applyBorder="1"/>
    <xf numFmtId="0" fontId="0" fillId="0" borderId="0" xfId="0" applyFont="1" applyFill="1" applyBorder="1" applyAlignment="1">
      <alignment horizontal="right"/>
    </xf>
    <xf numFmtId="0" fontId="0" fillId="0" borderId="0" xfId="0" applyFont="1" applyAlignment="1">
      <alignment horizontal="right"/>
    </xf>
    <xf numFmtId="9" fontId="0" fillId="0" borderId="0" xfId="0" applyNumberFormat="1" applyFont="1" applyFill="1" applyAlignment="1">
      <alignment horizontal="right"/>
    </xf>
    <xf numFmtId="2" fontId="0" fillId="0" borderId="0" xfId="0" applyNumberFormat="1" applyFont="1" applyFill="1"/>
    <xf numFmtId="2" fontId="0" fillId="0" borderId="0" xfId="0" applyNumberFormat="1" applyFont="1" applyFill="1" applyAlignment="1">
      <alignment horizontal="right"/>
    </xf>
    <xf numFmtId="0" fontId="11" fillId="0" borderId="0" xfId="0" applyFont="1" applyAlignment="1"/>
    <xf numFmtId="164" fontId="0" fillId="0" borderId="0" xfId="0" applyNumberFormat="1" applyFont="1" applyFill="1" applyAlignment="1">
      <alignment horizontal="right"/>
    </xf>
    <xf numFmtId="165" fontId="0" fillId="0" borderId="0" xfId="3" applyNumberFormat="1" applyFont="1" applyFill="1" applyAlignment="1">
      <alignment horizontal="right"/>
    </xf>
    <xf numFmtId="9" fontId="0" fillId="0" borderId="0" xfId="3" applyFont="1" applyFill="1" applyAlignment="1">
      <alignment horizontal="right"/>
    </xf>
    <xf numFmtId="3" fontId="19" fillId="0" borderId="0" xfId="0" applyNumberFormat="1" applyFont="1" applyFill="1" applyAlignment="1">
      <alignment horizontal="right"/>
    </xf>
    <xf numFmtId="10" fontId="0" fillId="0" borderId="0" xfId="0" applyNumberFormat="1" applyFont="1" applyFill="1" applyAlignment="1">
      <alignment horizontal="right"/>
    </xf>
    <xf numFmtId="0" fontId="11" fillId="0" borderId="0" xfId="0" applyFont="1" applyFill="1" applyBorder="1" applyAlignment="1">
      <alignment horizontal="left"/>
    </xf>
    <xf numFmtId="2" fontId="11" fillId="0" borderId="0" xfId="0" applyNumberFormat="1" applyFont="1" applyAlignment="1">
      <alignment wrapText="1"/>
    </xf>
    <xf numFmtId="2" fontId="11" fillId="0" borderId="0" xfId="8" applyNumberFormat="1" applyFont="1" applyAlignment="1">
      <alignment wrapText="1"/>
    </xf>
    <xf numFmtId="3" fontId="26" fillId="0" borderId="0" xfId="1" applyNumberFormat="1" applyFont="1" applyFill="1"/>
    <xf numFmtId="3" fontId="26" fillId="0" borderId="0" xfId="1" applyNumberFormat="1" applyFont="1" applyFill="1" applyAlignment="1">
      <alignment horizontal="right"/>
    </xf>
    <xf numFmtId="3" fontId="11" fillId="0" borderId="0" xfId="1" applyNumberFormat="1" applyFont="1" applyFill="1"/>
    <xf numFmtId="3" fontId="28" fillId="0" borderId="0" xfId="0" applyNumberFormat="1" applyFont="1" applyFill="1" applyAlignment="1">
      <alignment horizontal="right"/>
    </xf>
    <xf numFmtId="3" fontId="8" fillId="0" borderId="0" xfId="0" applyNumberFormat="1" applyFont="1" applyFill="1" applyBorder="1" applyAlignment="1">
      <alignment horizontal="right"/>
    </xf>
    <xf numFmtId="3" fontId="9" fillId="0" borderId="0" xfId="0" applyNumberFormat="1" applyFont="1" applyFill="1" applyBorder="1" applyAlignment="1">
      <alignment horizontal="right"/>
    </xf>
    <xf numFmtId="3" fontId="9" fillId="0" borderId="0" xfId="0" applyNumberFormat="1" applyFont="1" applyFill="1" applyBorder="1"/>
    <xf numFmtId="3" fontId="0" fillId="0" borderId="0" xfId="0" applyNumberFormat="1" applyFont="1" applyFill="1" applyBorder="1" applyAlignment="1">
      <alignment horizontal="right"/>
    </xf>
    <xf numFmtId="3" fontId="11" fillId="0" borderId="3" xfId="0" applyNumberFormat="1" applyFont="1" applyFill="1" applyBorder="1" applyAlignment="1">
      <alignment horizontal="right"/>
    </xf>
    <xf numFmtId="3" fontId="11" fillId="0" borderId="0" xfId="0" quotePrefix="1" applyNumberFormat="1" applyFont="1" applyFill="1" applyAlignment="1">
      <alignment horizontal="right"/>
    </xf>
    <xf numFmtId="3" fontId="11" fillId="0" borderId="0" xfId="0" applyNumberFormat="1" applyFont="1" applyFill="1" applyBorder="1" applyAlignment="1">
      <alignment horizontal="right"/>
    </xf>
    <xf numFmtId="3" fontId="9" fillId="0" borderId="0" xfId="0" applyNumberFormat="1" applyFont="1" applyFill="1" applyAlignment="1">
      <alignment horizontal="right"/>
    </xf>
    <xf numFmtId="3" fontId="9" fillId="0" borderId="0" xfId="0" quotePrefix="1" applyNumberFormat="1" applyFont="1" applyFill="1" applyBorder="1" applyAlignment="1">
      <alignment horizontal="right"/>
    </xf>
    <xf numFmtId="3" fontId="0" fillId="0" borderId="0" xfId="0" quotePrefix="1" applyNumberFormat="1" applyFill="1" applyAlignment="1">
      <alignment horizontal="right"/>
    </xf>
    <xf numFmtId="0" fontId="0" fillId="0" borderId="0" xfId="0" applyFill="1" applyAlignment="1">
      <alignment horizontal="left" wrapText="1"/>
    </xf>
    <xf numFmtId="0" fontId="0" fillId="0" borderId="0" xfId="0" quotePrefix="1"/>
    <xf numFmtId="0" fontId="0" fillId="0" borderId="0" xfId="0" applyAlignment="1">
      <alignment wrapText="1"/>
    </xf>
    <xf numFmtId="10" fontId="0" fillId="0" borderId="0" xfId="3" applyNumberFormat="1" applyFont="1" applyFill="1" applyAlignment="1">
      <alignment horizontal="right"/>
    </xf>
    <xf numFmtId="167" fontId="19" fillId="0" borderId="0" xfId="1" applyNumberFormat="1" applyFont="1" applyFill="1" applyAlignment="1">
      <alignment horizontal="right"/>
    </xf>
    <xf numFmtId="167" fontId="25" fillId="0" borderId="0" xfId="1" applyNumberFormat="1" applyFont="1" applyFill="1" applyAlignment="1">
      <alignment horizontal="right"/>
    </xf>
    <xf numFmtId="166" fontId="19" fillId="0" borderId="0" xfId="1" applyNumberFormat="1" applyFont="1" applyFill="1" applyAlignment="1">
      <alignment horizontal="right"/>
    </xf>
    <xf numFmtId="166" fontId="25" fillId="0" borderId="0" xfId="1" applyNumberFormat="1" applyFont="1" applyFill="1" applyAlignment="1">
      <alignment horizontal="right"/>
    </xf>
    <xf numFmtId="0" fontId="7" fillId="0" borderId="0" xfId="0" applyFont="1" applyFill="1" applyAlignment="1">
      <alignment horizontal="right"/>
    </xf>
    <xf numFmtId="0" fontId="7" fillId="0" borderId="0" xfId="0" quotePrefix="1" applyFont="1" applyFill="1" applyAlignment="1">
      <alignment horizontal="right"/>
    </xf>
    <xf numFmtId="0" fontId="11" fillId="0" borderId="0" xfId="0" applyFont="1" applyAlignment="1">
      <alignment horizontal="right" vertical="center"/>
    </xf>
    <xf numFmtId="0" fontId="5" fillId="0" borderId="0" xfId="0" applyFont="1" applyFill="1" applyAlignment="1">
      <alignment horizontal="right"/>
    </xf>
    <xf numFmtId="164" fontId="5" fillId="0" borderId="0" xfId="0" applyNumberFormat="1" applyFont="1" applyFill="1" applyAlignment="1">
      <alignment horizontal="right"/>
    </xf>
    <xf numFmtId="1" fontId="5" fillId="0" borderId="0" xfId="0" applyNumberFormat="1" applyFont="1" applyFill="1" applyAlignment="1">
      <alignment horizontal="right"/>
    </xf>
    <xf numFmtId="9" fontId="11" fillId="0" borderId="0" xfId="3" applyFont="1" applyFill="1" applyAlignment="1">
      <alignment horizontal="right"/>
    </xf>
    <xf numFmtId="0" fontId="41" fillId="0" borderId="0" xfId="2" applyFont="1" applyFill="1" applyAlignment="1" applyProtection="1"/>
    <xf numFmtId="0" fontId="18" fillId="0" borderId="0" xfId="0" applyFont="1" applyAlignment="1"/>
    <xf numFmtId="0" fontId="6" fillId="0" borderId="0" xfId="0" applyFont="1" applyFill="1"/>
    <xf numFmtId="0" fontId="6" fillId="0" borderId="0" xfId="0" applyFont="1" applyFill="1" applyAlignment="1">
      <alignment horizontal="left" indent="1"/>
    </xf>
    <xf numFmtId="0" fontId="5" fillId="0" borderId="0" xfId="0" applyFont="1" applyFill="1" applyAlignment="1">
      <alignment horizontal="left" wrapText="1" indent="1"/>
    </xf>
    <xf numFmtId="0" fontId="55" fillId="0" borderId="0" xfId="0" applyFont="1" applyFill="1" applyAlignment="1">
      <alignment horizontal="left" vertical="top"/>
    </xf>
    <xf numFmtId="0" fontId="12" fillId="0" borderId="2" xfId="0" applyFont="1" applyFill="1" applyBorder="1" applyAlignment="1"/>
    <xf numFmtId="167" fontId="0" fillId="0" borderId="0" xfId="0" applyNumberFormat="1" applyFill="1" applyAlignment="1">
      <alignment horizontal="right"/>
    </xf>
    <xf numFmtId="2" fontId="11" fillId="0" borderId="0" xfId="0" applyNumberFormat="1" applyFont="1" applyAlignment="1">
      <alignment vertical="top" wrapText="1"/>
    </xf>
    <xf numFmtId="0" fontId="0" fillId="0" borderId="0" xfId="0" applyAlignment="1">
      <alignment vertical="top"/>
    </xf>
    <xf numFmtId="2" fontId="0" fillId="0" borderId="0" xfId="0" applyNumberFormat="1" applyAlignment="1">
      <alignment vertical="top" wrapText="1"/>
    </xf>
    <xf numFmtId="170" fontId="0" fillId="0" borderId="0" xfId="0" applyNumberFormat="1" applyFill="1"/>
    <xf numFmtId="43" fontId="0" fillId="0" borderId="0" xfId="1" applyNumberFormat="1" applyFont="1" applyFill="1" applyAlignment="1">
      <alignment horizontal="right"/>
    </xf>
    <xf numFmtId="167" fontId="12" fillId="0" borderId="0" xfId="1" applyNumberFormat="1" applyFont="1" applyFill="1" applyAlignment="1">
      <alignment horizontal="right"/>
    </xf>
    <xf numFmtId="0" fontId="11" fillId="0" borderId="0" xfId="62" applyFill="1" applyAlignment="1">
      <alignment horizontal="right"/>
    </xf>
    <xf numFmtId="0" fontId="4" fillId="0" borderId="0" xfId="62" quotePrefix="1" applyFont="1" applyFill="1" applyAlignment="1">
      <alignment horizontal="right"/>
    </xf>
    <xf numFmtId="0" fontId="51" fillId="0" borderId="0" xfId="0" applyFont="1" applyFill="1" applyAlignment="1">
      <alignment horizontal="right"/>
    </xf>
    <xf numFmtId="0" fontId="18" fillId="0" borderId="0" xfId="0" applyFont="1" applyFill="1" applyAlignment="1">
      <alignment horizontal="left" vertical="top" wrapText="1"/>
    </xf>
    <xf numFmtId="0" fontId="14" fillId="0" borderId="0" xfId="2" applyFill="1" applyAlignment="1" applyProtection="1">
      <alignment horizontal="left"/>
    </xf>
    <xf numFmtId="0" fontId="14" fillId="0" borderId="0" xfId="0" applyFont="1" applyFill="1"/>
    <xf numFmtId="0" fontId="12" fillId="0" borderId="0" xfId="0" applyFont="1" applyFill="1" applyBorder="1" applyAlignment="1"/>
    <xf numFmtId="0" fontId="10" fillId="0" borderId="0" xfId="0" applyFont="1" applyFill="1"/>
    <xf numFmtId="0" fontId="52" fillId="0" borderId="0" xfId="0" applyFont="1" applyFill="1" applyAlignment="1">
      <alignment horizontal="right" vertical="center"/>
    </xf>
    <xf numFmtId="0" fontId="10" fillId="0" borderId="2" xfId="0" applyFont="1" applyFill="1" applyBorder="1"/>
    <xf numFmtId="0" fontId="12" fillId="0" borderId="2" xfId="0" applyFont="1" applyFill="1" applyBorder="1"/>
    <xf numFmtId="0" fontId="12" fillId="0" borderId="0" xfId="0" applyFont="1" applyFill="1" applyBorder="1"/>
    <xf numFmtId="0" fontId="18" fillId="0" borderId="0" xfId="0" applyFont="1" applyFill="1" applyBorder="1" applyAlignment="1">
      <alignment vertical="top" wrapText="1"/>
    </xf>
    <xf numFmtId="1" fontId="25" fillId="0" borderId="0" xfId="0" applyNumberFormat="1" applyFont="1" applyFill="1" applyAlignment="1">
      <alignment horizontal="right"/>
    </xf>
    <xf numFmtId="0" fontId="55" fillId="0" borderId="0" xfId="0" applyFont="1" applyFill="1" applyBorder="1" applyAlignment="1">
      <alignment horizontal="left" vertical="top"/>
    </xf>
    <xf numFmtId="0" fontId="4" fillId="0" borderId="0" xfId="0" applyFont="1" applyFill="1" applyAlignment="1">
      <alignment horizontal="right"/>
    </xf>
    <xf numFmtId="0" fontId="4" fillId="0" borderId="0" xfId="0" applyFont="1" applyFill="1"/>
    <xf numFmtId="0" fontId="4" fillId="0" borderId="0" xfId="0" applyFont="1" applyFill="1" applyAlignment="1"/>
    <xf numFmtId="0" fontId="12" fillId="0" borderId="0" xfId="0" applyFont="1" applyFill="1" applyBorder="1" applyAlignment="1">
      <alignment horizontal="right"/>
    </xf>
    <xf numFmtId="166" fontId="11" fillId="0" borderId="0" xfId="1" applyNumberFormat="1" applyFont="1" applyFill="1" applyBorder="1"/>
    <xf numFmtId="164" fontId="11" fillId="0" borderId="0" xfId="0" applyNumberFormat="1" applyFont="1" applyFill="1" applyBorder="1" applyAlignment="1">
      <alignment horizontal="right"/>
    </xf>
    <xf numFmtId="2" fontId="0" fillId="0" borderId="0" xfId="0" applyNumberFormat="1" applyFill="1" applyBorder="1"/>
    <xf numFmtId="43" fontId="0" fillId="0" borderId="0" xfId="1" applyFont="1" applyFill="1"/>
    <xf numFmtId="166" fontId="11" fillId="0" borderId="0" xfId="64" applyNumberFormat="1" applyFont="1" applyFill="1" applyBorder="1">
      <alignment vertical="center"/>
    </xf>
    <xf numFmtId="0" fontId="11" fillId="0" borderId="0" xfId="0" applyFont="1" applyFill="1" applyBorder="1" applyAlignment="1">
      <alignment horizontal="left" indent="1"/>
    </xf>
    <xf numFmtId="1" fontId="0" fillId="0" borderId="0" xfId="0" applyNumberFormat="1" applyFill="1" applyBorder="1"/>
    <xf numFmtId="166" fontId="11" fillId="0" borderId="0" xfId="1" applyNumberFormat="1" applyFont="1" applyFill="1" applyBorder="1" applyAlignment="1">
      <alignment horizontal="right"/>
    </xf>
    <xf numFmtId="43" fontId="11" fillId="0" borderId="0" xfId="1" applyNumberFormat="1" applyFont="1" applyFill="1" applyBorder="1"/>
    <xf numFmtId="166" fontId="11" fillId="0" borderId="0" xfId="0" applyNumberFormat="1" applyFont="1" applyFill="1" applyBorder="1" applyAlignment="1">
      <alignment horizontal="right"/>
    </xf>
    <xf numFmtId="167" fontId="11" fillId="0" borderId="0" xfId="0" applyNumberFormat="1" applyFont="1" applyFill="1" applyBorder="1" applyAlignment="1">
      <alignment horizontal="left"/>
    </xf>
    <xf numFmtId="43" fontId="11" fillId="0" borderId="0" xfId="0" applyNumberFormat="1" applyFont="1" applyFill="1" applyBorder="1" applyAlignment="1">
      <alignment horizontal="left"/>
    </xf>
    <xf numFmtId="1" fontId="11" fillId="0" borderId="0" xfId="0" applyNumberFormat="1" applyFont="1" applyFill="1" applyBorder="1" applyAlignment="1">
      <alignment horizontal="right"/>
    </xf>
    <xf numFmtId="0" fontId="56" fillId="0" borderId="0" xfId="0" applyFont="1" applyFill="1"/>
    <xf numFmtId="0" fontId="24" fillId="0" borderId="0" xfId="0" applyFont="1" applyFill="1" applyAlignment="1">
      <alignment horizontal="right"/>
    </xf>
    <xf numFmtId="0" fontId="24" fillId="0" borderId="0" xfId="0" applyFont="1" applyFill="1" applyAlignment="1">
      <alignment horizontal="left"/>
    </xf>
    <xf numFmtId="43" fontId="24" fillId="0" borderId="0" xfId="0" applyNumberFormat="1" applyFont="1" applyFill="1" applyAlignment="1">
      <alignment horizontal="left"/>
    </xf>
    <xf numFmtId="0" fontId="24" fillId="0" borderId="0" xfId="0" applyFont="1" applyFill="1"/>
    <xf numFmtId="166" fontId="11" fillId="0" borderId="0" xfId="1" applyNumberFormat="1" applyFont="1" applyFill="1" applyAlignment="1">
      <alignment horizontal="left"/>
    </xf>
    <xf numFmtId="167" fontId="11" fillId="0" borderId="0" xfId="0" applyNumberFormat="1" applyFont="1" applyFill="1" applyBorder="1" applyAlignment="1">
      <alignment horizontal="right"/>
    </xf>
    <xf numFmtId="167" fontId="11" fillId="0" borderId="0" xfId="1" applyNumberFormat="1" applyFont="1" applyFill="1" applyAlignment="1">
      <alignment horizontal="right"/>
    </xf>
    <xf numFmtId="0" fontId="57" fillId="0" borderId="0" xfId="0" applyFont="1" applyFill="1" applyAlignment="1">
      <alignment horizontal="left"/>
    </xf>
    <xf numFmtId="166" fontId="0" fillId="0" borderId="0" xfId="1" applyNumberFormat="1" applyFont="1" applyFill="1" applyBorder="1"/>
    <xf numFmtId="0" fontId="0" fillId="0" borderId="0" xfId="0" applyFill="1" applyBorder="1" applyAlignment="1">
      <alignment horizontal="left"/>
    </xf>
    <xf numFmtId="166" fontId="0" fillId="0" borderId="0" xfId="1" applyNumberFormat="1" applyFont="1" applyFill="1" applyAlignment="1">
      <alignment horizontal="left"/>
    </xf>
    <xf numFmtId="166" fontId="12" fillId="0" borderId="0" xfId="1" quotePrefix="1" applyNumberFormat="1" applyFont="1" applyFill="1" applyAlignment="1">
      <alignment horizontal="left"/>
    </xf>
    <xf numFmtId="168" fontId="0" fillId="0" borderId="0" xfId="3" applyNumberFormat="1" applyFont="1" applyFill="1" applyAlignment="1">
      <alignment horizontal="right"/>
    </xf>
    <xf numFmtId="0" fontId="11" fillId="0" borderId="0" xfId="63" applyFill="1"/>
    <xf numFmtId="0" fontId="11" fillId="0" borderId="0" xfId="63" applyFill="1" applyAlignment="1">
      <alignment horizontal="left" indent="1"/>
    </xf>
    <xf numFmtId="169" fontId="0" fillId="0" borderId="0" xfId="0" applyNumberFormat="1" applyFont="1" applyFill="1" applyAlignment="1">
      <alignment horizontal="right"/>
    </xf>
    <xf numFmtId="169" fontId="11" fillId="0" borderId="0" xfId="0" applyNumberFormat="1" applyFont="1" applyFill="1" applyAlignment="1">
      <alignment horizontal="right"/>
    </xf>
    <xf numFmtId="169" fontId="0" fillId="0" borderId="0" xfId="0" applyNumberFormat="1" applyFill="1" applyAlignment="1">
      <alignment horizontal="right"/>
    </xf>
    <xf numFmtId="0" fontId="11" fillId="0" borderId="0" xfId="62" applyFont="1" applyFill="1"/>
    <xf numFmtId="166" fontId="0" fillId="0" borderId="0" xfId="0" applyNumberFormat="1" applyFill="1" applyAlignment="1">
      <alignment horizontal="left"/>
    </xf>
    <xf numFmtId="165" fontId="0" fillId="0" borderId="0" xfId="0" applyNumberFormat="1" applyFill="1" applyAlignment="1">
      <alignment horizontal="right"/>
    </xf>
    <xf numFmtId="0" fontId="3" fillId="0" borderId="0" xfId="0" applyFont="1" applyFill="1" applyAlignment="1">
      <alignment horizontal="right"/>
    </xf>
    <xf numFmtId="0" fontId="3" fillId="0" borderId="0" xfId="62" quotePrefix="1" applyFont="1" applyFill="1" applyAlignment="1">
      <alignment horizontal="right"/>
    </xf>
    <xf numFmtId="0" fontId="3" fillId="0" borderId="0" xfId="62" applyFont="1" applyFill="1" applyAlignment="1">
      <alignment horizontal="right"/>
    </xf>
    <xf numFmtId="0" fontId="11" fillId="0" borderId="0" xfId="62" applyFill="1"/>
    <xf numFmtId="3" fontId="0" fillId="0" borderId="0" xfId="0" applyNumberFormat="1" applyFont="1"/>
    <xf numFmtId="3" fontId="0" fillId="0" borderId="0" xfId="0" applyNumberFormat="1" applyFill="1" applyAlignment="1">
      <alignment horizontal="left"/>
    </xf>
    <xf numFmtId="167" fontId="0" fillId="0" borderId="0" xfId="0" applyNumberFormat="1" applyFont="1" applyFill="1" applyAlignment="1">
      <alignment horizontal="right"/>
    </xf>
    <xf numFmtId="167" fontId="11" fillId="0" borderId="0" xfId="1" applyNumberFormat="1" applyFont="1" applyFill="1"/>
    <xf numFmtId="167" fontId="11" fillId="0" borderId="0" xfId="1" applyNumberFormat="1" applyFont="1" applyFill="1" applyBorder="1"/>
    <xf numFmtId="166" fontId="11" fillId="0" borderId="0" xfId="0" applyNumberFormat="1" applyFont="1" applyFill="1" applyBorder="1" applyAlignment="1">
      <alignment horizontal="left"/>
    </xf>
    <xf numFmtId="43" fontId="11" fillId="0" borderId="0" xfId="1" applyNumberFormat="1" applyFont="1" applyFill="1" applyAlignment="1">
      <alignment horizontal="left"/>
    </xf>
    <xf numFmtId="0" fontId="0" fillId="2" borderId="0" xfId="0" applyFill="1" applyAlignment="1">
      <alignment horizontal="right"/>
    </xf>
    <xf numFmtId="166" fontId="0" fillId="2" borderId="0" xfId="1" applyNumberFormat="1" applyFont="1" applyFill="1" applyAlignment="1">
      <alignment horizontal="right"/>
    </xf>
    <xf numFmtId="164" fontId="0" fillId="2" borderId="0" xfId="0" applyNumberFormat="1" applyFill="1" applyAlignment="1">
      <alignment horizontal="right"/>
    </xf>
    <xf numFmtId="0" fontId="11" fillId="2" borderId="0" xfId="0" applyFont="1" applyFill="1" applyAlignment="1">
      <alignment horizontal="right"/>
    </xf>
    <xf numFmtId="0" fontId="0" fillId="2" borderId="0" xfId="0" applyFill="1"/>
    <xf numFmtId="0" fontId="12" fillId="2" borderId="0" xfId="0" applyFont="1" applyFill="1" applyAlignment="1">
      <alignment horizontal="right"/>
    </xf>
    <xf numFmtId="0" fontId="12" fillId="2" borderId="0" xfId="0" applyFont="1" applyFill="1"/>
    <xf numFmtId="0" fontId="11" fillId="2" borderId="0" xfId="0" applyFont="1" applyFill="1"/>
    <xf numFmtId="0" fontId="0" fillId="2" borderId="0" xfId="0" applyFont="1" applyFill="1" applyAlignment="1">
      <alignment horizontal="right"/>
    </xf>
    <xf numFmtId="1" fontId="8" fillId="0" borderId="0" xfId="0" applyNumberFormat="1" applyFont="1" applyFill="1" applyBorder="1" applyAlignment="1">
      <alignment horizontal="right"/>
    </xf>
    <xf numFmtId="166" fontId="0" fillId="0" borderId="3" xfId="1" applyNumberFormat="1" applyFont="1" applyFill="1" applyBorder="1" applyAlignment="1">
      <alignment horizontal="right"/>
    </xf>
    <xf numFmtId="3" fontId="0" fillId="0" borderId="3" xfId="0" applyNumberFormat="1" applyFont="1" applyFill="1" applyBorder="1" applyAlignment="1">
      <alignment horizontal="right"/>
    </xf>
    <xf numFmtId="3" fontId="0" fillId="0" borderId="3" xfId="0" applyNumberFormat="1" applyFill="1" applyBorder="1"/>
    <xf numFmtId="3" fontId="9" fillId="0" borderId="3" xfId="0" applyNumberFormat="1" applyFont="1" applyFill="1" applyBorder="1" applyAlignment="1">
      <alignment horizontal="right"/>
    </xf>
    <xf numFmtId="0" fontId="0" fillId="2" borderId="0" xfId="0" applyFill="1" applyBorder="1" applyAlignment="1">
      <alignment horizontal="right"/>
    </xf>
    <xf numFmtId="3" fontId="19" fillId="0" borderId="0" xfId="0" applyNumberFormat="1" applyFont="1" applyFill="1"/>
    <xf numFmtId="0" fontId="9" fillId="0" borderId="4" xfId="0" applyFont="1" applyFill="1" applyBorder="1"/>
    <xf numFmtId="0" fontId="9" fillId="0" borderId="3" xfId="0" applyFont="1" applyFill="1" applyBorder="1"/>
    <xf numFmtId="2" fontId="9" fillId="0" borderId="3" xfId="0" applyNumberFormat="1" applyFont="1" applyFill="1" applyBorder="1"/>
    <xf numFmtId="0" fontId="9" fillId="0" borderId="3" xfId="0" quotePrefix="1" applyFont="1" applyFill="1" applyBorder="1" applyAlignment="1">
      <alignment horizontal="right"/>
    </xf>
    <xf numFmtId="164" fontId="9" fillId="0" borderId="3" xfId="0" applyNumberFormat="1" applyFont="1" applyFill="1" applyBorder="1"/>
    <xf numFmtId="3" fontId="9" fillId="0" borderId="3" xfId="0" applyNumberFormat="1" applyFont="1" applyFill="1" applyBorder="1"/>
    <xf numFmtId="43" fontId="24" fillId="0" borderId="0" xfId="0" applyNumberFormat="1" applyFont="1" applyFill="1" applyBorder="1" applyAlignment="1">
      <alignment horizontal="left"/>
    </xf>
    <xf numFmtId="0" fontId="24" fillId="0" borderId="0" xfId="0" applyFont="1" applyFill="1" applyBorder="1" applyAlignment="1">
      <alignment horizontal="left"/>
    </xf>
    <xf numFmtId="166" fontId="11" fillId="2" borderId="0" xfId="1" applyNumberFormat="1" applyFont="1" applyFill="1" applyBorder="1"/>
    <xf numFmtId="0" fontId="0" fillId="2" borderId="0" xfId="0" applyFill="1" applyAlignment="1">
      <alignment horizontal="left"/>
    </xf>
    <xf numFmtId="0" fontId="0" fillId="2" borderId="0" xfId="0" applyFont="1" applyFill="1"/>
    <xf numFmtId="9" fontId="11" fillId="2" borderId="0" xfId="3" applyFont="1" applyFill="1" applyAlignment="1">
      <alignment horizontal="right"/>
    </xf>
    <xf numFmtId="3" fontId="0" fillId="2" borderId="0" xfId="0" applyNumberFormat="1" applyFill="1" applyAlignment="1">
      <alignment horizontal="right"/>
    </xf>
    <xf numFmtId="9" fontId="0" fillId="2" borderId="0" xfId="3" applyFont="1" applyFill="1" applyAlignment="1">
      <alignment horizontal="right"/>
    </xf>
    <xf numFmtId="0" fontId="37" fillId="0" borderId="0" xfId="0" applyFont="1" applyFill="1" applyAlignment="1">
      <alignment horizontal="left"/>
    </xf>
    <xf numFmtId="0" fontId="31" fillId="2" borderId="0" xfId="0" applyFont="1" applyFill="1"/>
    <xf numFmtId="0" fontId="12" fillId="2" borderId="0" xfId="0" applyFont="1" applyFill="1" applyBorder="1" applyAlignment="1">
      <alignment horizontal="right"/>
    </xf>
    <xf numFmtId="0" fontId="0" fillId="2" borderId="0" xfId="0" applyFill="1" applyBorder="1"/>
    <xf numFmtId="0" fontId="12" fillId="2" borderId="0" xfId="0" applyFont="1" applyFill="1" applyBorder="1"/>
    <xf numFmtId="171" fontId="0" fillId="0" borderId="0" xfId="1" applyNumberFormat="1" applyFont="1" applyFill="1" applyAlignment="1">
      <alignment horizontal="right"/>
    </xf>
    <xf numFmtId="0" fontId="0" fillId="2" borderId="0" xfId="0" quotePrefix="1" applyFill="1" applyAlignment="1">
      <alignment horizontal="right"/>
    </xf>
    <xf numFmtId="169" fontId="0" fillId="2" borderId="0" xfId="0" applyNumberFormat="1" applyFill="1" applyAlignment="1">
      <alignment horizontal="right"/>
    </xf>
    <xf numFmtId="3" fontId="0" fillId="0" borderId="0" xfId="0" applyNumberFormat="1" applyFont="1" applyFill="1"/>
    <xf numFmtId="9" fontId="0" fillId="2" borderId="0" xfId="0" applyNumberFormat="1" applyFill="1"/>
    <xf numFmtId="3" fontId="11" fillId="2" borderId="0" xfId="0" applyNumberFormat="1" applyFont="1" applyFill="1"/>
    <xf numFmtId="166" fontId="11" fillId="2" borderId="0" xfId="1" applyNumberFormat="1" applyFont="1" applyFill="1"/>
    <xf numFmtId="166" fontId="11" fillId="2" borderId="0" xfId="1" applyNumberFormat="1" applyFont="1" applyFill="1" applyAlignment="1">
      <alignment horizontal="right"/>
    </xf>
    <xf numFmtId="166" fontId="0" fillId="2" borderId="0" xfId="1" applyNumberFormat="1" applyFont="1" applyFill="1"/>
    <xf numFmtId="10" fontId="0" fillId="2" borderId="0" xfId="3" applyNumberFormat="1" applyFont="1" applyFill="1"/>
    <xf numFmtId="164" fontId="0" fillId="2" borderId="0" xfId="0" applyNumberFormat="1" applyFill="1"/>
    <xf numFmtId="167" fontId="0" fillId="2" borderId="0" xfId="1" applyNumberFormat="1" applyFont="1" applyFill="1" applyAlignment="1">
      <alignment horizontal="right"/>
    </xf>
    <xf numFmtId="167" fontId="11" fillId="2" borderId="0" xfId="1" applyNumberFormat="1" applyFont="1" applyFill="1"/>
    <xf numFmtId="167" fontId="0" fillId="2" borderId="0" xfId="1" applyNumberFormat="1" applyFont="1" applyFill="1"/>
    <xf numFmtId="164" fontId="11" fillId="2" borderId="0" xfId="0" applyNumberFormat="1" applyFont="1" applyFill="1"/>
    <xf numFmtId="2" fontId="0" fillId="2" borderId="0" xfId="0" applyNumberFormat="1" applyFill="1"/>
    <xf numFmtId="0" fontId="18" fillId="0" borderId="0" xfId="5" applyFont="1" applyFill="1" applyAlignment="1">
      <alignment vertical="top" wrapText="1"/>
    </xf>
    <xf numFmtId="0" fontId="11" fillId="0" borderId="0" xfId="0" applyFont="1" applyFill="1" applyAlignment="1">
      <alignment horizontal="left" indent="3"/>
    </xf>
    <xf numFmtId="0" fontId="11" fillId="0" borderId="0" xfId="0" applyFont="1" applyFill="1" applyAlignment="1">
      <alignment horizontal="left" indent="2"/>
    </xf>
    <xf numFmtId="0" fontId="11" fillId="0" borderId="0" xfId="0" applyFont="1" applyFill="1" applyBorder="1" applyAlignment="1">
      <alignment horizontal="left" indent="2"/>
    </xf>
    <xf numFmtId="0" fontId="11" fillId="0" borderId="0" xfId="0" applyFont="1" applyFill="1" applyBorder="1" applyAlignment="1">
      <alignment horizontal="left" indent="3"/>
    </xf>
    <xf numFmtId="0" fontId="56" fillId="0" borderId="0" xfId="0" applyFont="1" applyFill="1" applyAlignment="1">
      <alignment horizontal="left"/>
    </xf>
    <xf numFmtId="0" fontId="37" fillId="0" borderId="0" xfId="0" applyFont="1" applyFill="1"/>
    <xf numFmtId="0" fontId="0" fillId="0" borderId="0" xfId="0" applyNumberFormat="1" applyFill="1" applyAlignment="1">
      <alignment horizontal="left" indent="3"/>
    </xf>
    <xf numFmtId="0" fontId="11" fillId="0" borderId="0" xfId="0" applyFont="1" applyFill="1" applyBorder="1" applyAlignment="1">
      <alignment horizontal="left" wrapText="1" indent="2"/>
    </xf>
    <xf numFmtId="3" fontId="26" fillId="0" borderId="0" xfId="0" applyNumberFormat="1" applyFont="1" applyFill="1" applyAlignment="1">
      <alignment horizontal="right"/>
    </xf>
    <xf numFmtId="49" fontId="11" fillId="0" borderId="0" xfId="0" applyNumberFormat="1" applyFont="1" applyFill="1" applyAlignment="1">
      <alignment horizontal="right"/>
    </xf>
    <xf numFmtId="49" fontId="14" fillId="0" borderId="0" xfId="2" applyNumberFormat="1" applyFill="1" applyAlignment="1" applyProtection="1">
      <alignment horizontal="right"/>
    </xf>
    <xf numFmtId="0" fontId="64" fillId="0" borderId="0" xfId="0" applyFont="1" applyFill="1" applyAlignment="1">
      <alignment horizontal="right"/>
    </xf>
    <xf numFmtId="49" fontId="0" fillId="0" borderId="0" xfId="0" applyNumberFormat="1" applyFill="1" applyBorder="1" applyAlignment="1">
      <alignment horizontal="right"/>
    </xf>
    <xf numFmtId="0" fontId="26" fillId="0" borderId="0" xfId="0" applyFont="1" applyAlignment="1">
      <alignment horizontal="right"/>
    </xf>
    <xf numFmtId="0" fontId="26" fillId="0" borderId="0" xfId="0" applyFont="1" applyFill="1" applyBorder="1"/>
    <xf numFmtId="0" fontId="26" fillId="0" borderId="0" xfId="0" applyFont="1" applyBorder="1" applyAlignment="1">
      <alignment horizontal="right"/>
    </xf>
    <xf numFmtId="171" fontId="0" fillId="2" borderId="0" xfId="1" applyNumberFormat="1" applyFont="1" applyFill="1"/>
    <xf numFmtId="0" fontId="11" fillId="0" borderId="0" xfId="0" applyNumberFormat="1" applyFont="1" applyFill="1" applyAlignment="1">
      <alignment horizontal="right"/>
    </xf>
    <xf numFmtId="1" fontId="2" fillId="0" borderId="0" xfId="0" applyNumberFormat="1" applyFont="1" applyFill="1" applyBorder="1" applyAlignment="1">
      <alignment horizontal="right"/>
    </xf>
    <xf numFmtId="3" fontId="2" fillId="0" borderId="0" xfId="0" applyNumberFormat="1" applyFont="1" applyFill="1" applyBorder="1" applyAlignment="1">
      <alignment horizontal="right"/>
    </xf>
    <xf numFmtId="3" fontId="2" fillId="0" borderId="3" xfId="0" applyNumberFormat="1" applyFont="1" applyFill="1" applyBorder="1" applyAlignment="1">
      <alignment horizontal="right"/>
    </xf>
    <xf numFmtId="164" fontId="2" fillId="0" borderId="0" xfId="0" applyNumberFormat="1" applyFont="1" applyFill="1" applyBorder="1" applyAlignment="1">
      <alignment horizontal="right"/>
    </xf>
    <xf numFmtId="0" fontId="2" fillId="0" borderId="0" xfId="0" applyFont="1" applyFill="1" applyAlignment="1">
      <alignment horizontal="right"/>
    </xf>
    <xf numFmtId="1" fontId="2" fillId="0" borderId="0" xfId="0" applyNumberFormat="1" applyFont="1" applyFill="1" applyAlignment="1">
      <alignment horizontal="right"/>
    </xf>
    <xf numFmtId="164" fontId="2" fillId="0" borderId="0" xfId="0" applyNumberFormat="1" applyFont="1" applyFill="1" applyAlignment="1">
      <alignment horizontal="right"/>
    </xf>
    <xf numFmtId="164" fontId="2" fillId="0" borderId="0" xfId="0" applyNumberFormat="1" applyFont="1" applyFill="1"/>
    <xf numFmtId="3" fontId="11" fillId="0" borderId="0" xfId="0" applyNumberFormat="1" applyFont="1"/>
    <xf numFmtId="164" fontId="2" fillId="0" borderId="0" xfId="0" applyNumberFormat="1" applyFont="1" applyFill="1" applyBorder="1"/>
    <xf numFmtId="0" fontId="2" fillId="0" borderId="0" xfId="0" applyFont="1" applyFill="1" applyBorder="1" applyAlignment="1">
      <alignment horizontal="right"/>
    </xf>
    <xf numFmtId="164" fontId="2" fillId="0" borderId="0" xfId="3" applyNumberFormat="1" applyFont="1" applyFill="1" applyBorder="1" applyAlignment="1">
      <alignment horizontal="right"/>
    </xf>
    <xf numFmtId="164" fontId="2" fillId="0" borderId="0" xfId="3" applyNumberFormat="1" applyFont="1" applyFill="1" applyBorder="1"/>
    <xf numFmtId="1" fontId="2" fillId="0" borderId="0" xfId="0" applyNumberFormat="1" applyFont="1" applyFill="1" applyBorder="1"/>
    <xf numFmtId="0" fontId="2" fillId="0" borderId="0" xfId="0" quotePrefix="1" applyFont="1" applyFill="1" applyBorder="1" applyAlignment="1">
      <alignment horizontal="right"/>
    </xf>
    <xf numFmtId="2" fontId="2" fillId="0" borderId="0" xfId="0" applyNumberFormat="1" applyFont="1" applyFill="1" applyBorder="1"/>
    <xf numFmtId="0" fontId="2" fillId="0" borderId="0" xfId="0" applyFont="1" applyFill="1" applyBorder="1"/>
    <xf numFmtId="0" fontId="2" fillId="0" borderId="4" xfId="0" applyFont="1" applyFill="1" applyBorder="1"/>
    <xf numFmtId="0" fontId="2" fillId="0" borderId="3" xfId="0" applyFont="1" applyFill="1" applyBorder="1"/>
    <xf numFmtId="2" fontId="2" fillId="0" borderId="0" xfId="0" applyNumberFormat="1" applyFont="1" applyFill="1" applyAlignment="1">
      <alignment horizontal="right"/>
    </xf>
    <xf numFmtId="2" fontId="2" fillId="0" borderId="3" xfId="0" applyNumberFormat="1" applyFont="1" applyFill="1" applyBorder="1"/>
    <xf numFmtId="164" fontId="2" fillId="0" borderId="3" xfId="0" applyNumberFormat="1" applyFont="1" applyFill="1" applyBorder="1"/>
    <xf numFmtId="3" fontId="2" fillId="0" borderId="0" xfId="0" quotePrefix="1" applyNumberFormat="1" applyFont="1" applyFill="1" applyBorder="1" applyAlignment="1">
      <alignment horizontal="right"/>
    </xf>
    <xf numFmtId="3" fontId="2" fillId="0" borderId="0" xfId="0" applyNumberFormat="1" applyFont="1" applyFill="1" applyBorder="1"/>
    <xf numFmtId="3" fontId="2" fillId="0" borderId="3" xfId="0" applyNumberFormat="1" applyFont="1" applyFill="1" applyBorder="1"/>
    <xf numFmtId="3" fontId="2" fillId="0" borderId="0" xfId="0" applyNumberFormat="1" applyFont="1" applyFill="1" applyAlignment="1">
      <alignment horizontal="right"/>
    </xf>
    <xf numFmtId="0" fontId="2" fillId="0" borderId="0" xfId="0" quotePrefix="1" applyFont="1" applyFill="1" applyAlignment="1">
      <alignment horizontal="right"/>
    </xf>
    <xf numFmtId="0" fontId="2" fillId="0" borderId="0" xfId="62" quotePrefix="1" applyFont="1" applyFill="1" applyAlignment="1">
      <alignment horizontal="right"/>
    </xf>
    <xf numFmtId="0" fontId="2" fillId="0" borderId="0" xfId="62" applyFont="1" applyFill="1" applyAlignment="1">
      <alignment horizontal="right"/>
    </xf>
    <xf numFmtId="0" fontId="11" fillId="2" borderId="0" xfId="0" applyFont="1" applyFill="1" applyAlignment="1">
      <alignment horizontal="left"/>
    </xf>
    <xf numFmtId="167" fontId="11" fillId="2" borderId="0" xfId="1" applyNumberFormat="1" applyFont="1" applyFill="1" applyBorder="1"/>
    <xf numFmtId="0" fontId="24" fillId="2" borderId="0" xfId="0" applyFont="1" applyFill="1" applyAlignment="1">
      <alignment horizontal="left"/>
    </xf>
    <xf numFmtId="166" fontId="11" fillId="2" borderId="0" xfId="0" applyNumberFormat="1" applyFont="1" applyFill="1" applyBorder="1" applyAlignment="1">
      <alignment horizontal="left"/>
    </xf>
    <xf numFmtId="0" fontId="11" fillId="2" borderId="0" xfId="0" applyFont="1" applyFill="1" applyBorder="1" applyAlignment="1">
      <alignment horizontal="left"/>
    </xf>
    <xf numFmtId="167" fontId="11" fillId="2" borderId="0" xfId="1" applyNumberFormat="1" applyFont="1" applyFill="1" applyAlignment="1">
      <alignment horizontal="right"/>
    </xf>
    <xf numFmtId="166" fontId="0" fillId="2" borderId="0" xfId="0" applyNumberFormat="1" applyFill="1" applyAlignment="1">
      <alignment horizontal="left"/>
    </xf>
    <xf numFmtId="166" fontId="0" fillId="2" borderId="0" xfId="1" applyNumberFormat="1" applyFont="1" applyFill="1" applyBorder="1"/>
    <xf numFmtId="43" fontId="11" fillId="2" borderId="0" xfId="1" applyNumberFormat="1" applyFont="1" applyFill="1" applyAlignment="1">
      <alignment horizontal="left"/>
    </xf>
    <xf numFmtId="9" fontId="2" fillId="0" borderId="0" xfId="3" applyFont="1" applyFill="1" applyAlignment="1">
      <alignment horizontal="right"/>
    </xf>
    <xf numFmtId="2" fontId="2" fillId="0" borderId="0" xfId="0" applyNumberFormat="1" applyFont="1" applyFill="1" applyBorder="1" applyAlignment="1">
      <alignment horizontal="right"/>
    </xf>
    <xf numFmtId="0" fontId="2" fillId="0" borderId="0" xfId="0" applyFont="1" applyFill="1"/>
    <xf numFmtId="165" fontId="2" fillId="0" borderId="0" xfId="3" applyNumberFormat="1" applyFont="1" applyFill="1" applyBorder="1" applyAlignment="1">
      <alignment horizontal="right"/>
    </xf>
    <xf numFmtId="0" fontId="11" fillId="0" borderId="2" xfId="0" applyFont="1" applyFill="1" applyBorder="1" applyAlignment="1"/>
    <xf numFmtId="3" fontId="11" fillId="0" borderId="0" xfId="0" applyNumberFormat="1" applyFont="1" applyFill="1" applyBorder="1"/>
    <xf numFmtId="0" fontId="11" fillId="0" borderId="0" xfId="0" applyFont="1" applyFill="1" applyAlignment="1">
      <alignment horizontal="left"/>
    </xf>
    <xf numFmtId="1" fontId="0" fillId="0" borderId="0" xfId="0" applyNumberFormat="1" applyFont="1" applyFill="1" applyAlignment="1">
      <alignment horizontal="right"/>
    </xf>
    <xf numFmtId="1" fontId="0" fillId="2" borderId="0" xfId="0" applyNumberFormat="1" applyFill="1"/>
    <xf numFmtId="0" fontId="18" fillId="0" borderId="0" xfId="0" applyFont="1" applyFill="1" applyAlignment="1">
      <alignment horizontal="left"/>
    </xf>
    <xf numFmtId="0" fontId="18" fillId="0" borderId="0" xfId="0" applyFont="1" applyFill="1" applyAlignment="1">
      <alignment horizontal="left" vertical="top" wrapText="1"/>
    </xf>
    <xf numFmtId="0" fontId="18" fillId="0" borderId="0" xfId="0" applyFont="1" applyFill="1" applyBorder="1" applyAlignment="1">
      <alignment horizontal="left" vertical="top" wrapText="1"/>
    </xf>
    <xf numFmtId="0" fontId="11" fillId="0" borderId="0" xfId="0" applyFont="1" applyFill="1" applyAlignment="1">
      <alignment horizontal="left"/>
    </xf>
    <xf numFmtId="0" fontId="18" fillId="0" borderId="0" xfId="5" applyFont="1" applyFill="1" applyAlignment="1">
      <alignment horizontal="left" vertical="top"/>
    </xf>
    <xf numFmtId="0" fontId="18" fillId="0" borderId="0" xfId="5" applyFont="1" applyFill="1" applyAlignment="1">
      <alignment horizontal="left" vertical="top" wrapText="1"/>
    </xf>
    <xf numFmtId="0" fontId="11" fillId="0" borderId="0" xfId="0" applyFont="1" applyAlignment="1">
      <alignment horizontal="left" wrapText="1"/>
    </xf>
    <xf numFmtId="0" fontId="23" fillId="0" borderId="0" xfId="5" applyFont="1" applyFill="1" applyAlignment="1">
      <alignment horizontal="left" vertical="top" wrapText="1"/>
    </xf>
    <xf numFmtId="0" fontId="0" fillId="0" borderId="0" xfId="0" applyAlignment="1">
      <alignment wrapText="1"/>
    </xf>
    <xf numFmtId="0" fontId="12" fillId="0" borderId="0" xfId="0" applyFont="1" applyAlignment="1">
      <alignment horizontal="center"/>
    </xf>
    <xf numFmtId="0" fontId="12" fillId="0" borderId="0" xfId="0" applyFont="1" applyFill="1" applyAlignment="1">
      <alignment horizontal="center"/>
    </xf>
    <xf numFmtId="0" fontId="12" fillId="2" borderId="0" xfId="0" applyFont="1" applyFill="1" applyAlignment="1">
      <alignment horizontal="center"/>
    </xf>
    <xf numFmtId="0" fontId="18" fillId="0" borderId="0" xfId="0" applyFont="1" applyFill="1" applyAlignment="1">
      <alignment horizontal="left" vertical="top"/>
    </xf>
    <xf numFmtId="0" fontId="0" fillId="0" borderId="0" xfId="0" applyFill="1" applyAlignment="1">
      <alignment horizontal="left" wrapText="1"/>
    </xf>
    <xf numFmtId="0" fontId="55" fillId="0" borderId="0" xfId="0" applyFont="1" applyFill="1" applyBorder="1" applyAlignment="1">
      <alignment horizontal="left" vertical="top" wrapText="1"/>
    </xf>
    <xf numFmtId="0" fontId="55" fillId="0" borderId="0" xfId="0" applyFont="1" applyFill="1" applyAlignment="1">
      <alignment horizontal="left" vertical="top"/>
    </xf>
    <xf numFmtId="0" fontId="0" fillId="0" borderId="0" xfId="0" applyFill="1" applyAlignment="1">
      <alignment horizontal="left"/>
    </xf>
    <xf numFmtId="0" fontId="11" fillId="0" borderId="0" xfId="0" applyFont="1" applyFill="1" applyAlignment="1">
      <alignment horizontal="left" wrapText="1"/>
    </xf>
  </cellXfs>
  <cellStyles count="154">
    <cellStyle name="Besuchter Hyperlink" xfId="11" builtinId="9" hidden="1"/>
    <cellStyle name="Besuchter Hyperlink" xfId="12" builtinId="9" hidden="1"/>
    <cellStyle name="Besuchter Hyperlink" xfId="13" builtinId="9" hidden="1"/>
    <cellStyle name="Besuchter Hyperlink" xfId="14" builtinId="9" hidden="1"/>
    <cellStyle name="Besuchter Hyperlink" xfId="15" builtinId="9" hidden="1"/>
    <cellStyle name="Besuchter Hyperlink" xfId="16" builtinId="9" hidden="1"/>
    <cellStyle name="Besuchter Hyperlink" xfId="17"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Besuchter Hyperlink" xfId="23" builtinId="9" hidden="1"/>
    <cellStyle name="Besuchter Hyperlink" xfId="24" builtinId="9" hidden="1"/>
    <cellStyle name="Besuchter Hyperlink" xfId="25" builtinId="9" hidden="1"/>
    <cellStyle name="Besuchter Hyperlink" xfId="26" builtinId="9" hidden="1"/>
    <cellStyle name="Besuchter Hyperlink" xfId="27" builtinId="9" hidden="1"/>
    <cellStyle name="Besuchter Hyperlink" xfId="28" builtinId="9" hidden="1"/>
    <cellStyle name="Besuchter Hyperlink" xfId="29" builtinId="9" hidden="1"/>
    <cellStyle name="Besuchter Hyperlink" xfId="30" builtinId="9" hidden="1"/>
    <cellStyle name="Besuchter Hyperlink" xfId="31" builtinId="9" hidden="1"/>
    <cellStyle name="Besuchter Hyperlink" xfId="32" builtinId="9" hidden="1"/>
    <cellStyle name="Besuchter Hyperlink" xfId="33" builtinId="9" hidden="1"/>
    <cellStyle name="Besuchter Hyperlink" xfId="34" builtinId="9" hidden="1"/>
    <cellStyle name="Besuchter Hyperlink" xfId="35" builtinId="9" hidden="1"/>
    <cellStyle name="Besuchter Hyperlink" xfId="36" builtinId="9" hidden="1"/>
    <cellStyle name="Besuchter Hyperlink" xfId="37" builtinId="9" hidden="1"/>
    <cellStyle name="Besuchter Hyperlink" xfId="38" builtinId="9" hidden="1"/>
    <cellStyle name="Besuchter Hyperlink" xfId="39" builtinId="9" hidden="1"/>
    <cellStyle name="Besuchter Hyperlink" xfId="40" builtinId="9" hidden="1"/>
    <cellStyle name="Besuchter Hyperlink" xfId="41" builtinId="9" hidden="1"/>
    <cellStyle name="Besuchter Hyperlink" xfId="42" builtinId="9" hidden="1"/>
    <cellStyle name="Besuchter Hyperlink" xfId="43" builtinId="9" hidden="1"/>
    <cellStyle name="Besuchter Hyperlink" xfId="44" builtinId="9" hidden="1"/>
    <cellStyle name="Besuchter Hyperlink" xfId="45" builtinId="9" hidden="1"/>
    <cellStyle name="Besuchter Hyperlink" xfId="46" builtinId="9" hidden="1"/>
    <cellStyle name="Besuchter Hyperlink" xfId="47" builtinId="9" hidden="1"/>
    <cellStyle name="Besuchter Hyperlink" xfId="48" builtinId="9" hidden="1"/>
    <cellStyle name="Besuchter Hyperlink" xfId="49" builtinId="9" hidden="1"/>
    <cellStyle name="Besuchter Hyperlink" xfId="50" builtinId="9" hidden="1"/>
    <cellStyle name="Besuchter Hyperlink" xfId="51" builtinId="9" hidden="1"/>
    <cellStyle name="Besuchter Hyperlink" xfId="52" builtinId="9" hidden="1"/>
    <cellStyle name="Besuchter Hyperlink" xfId="53" builtinId="9" hidden="1"/>
    <cellStyle name="Besuchter Hyperlink" xfId="54" builtinId="9" hidden="1"/>
    <cellStyle name="Besuchter Hyperlink" xfId="55" builtinId="9" hidden="1"/>
    <cellStyle name="Besuchter Hyperlink" xfId="56" builtinId="9" hidden="1"/>
    <cellStyle name="Besuchter Hyperlink" xfId="57" builtinId="9" hidden="1"/>
    <cellStyle name="Besuchter Hyperlink" xfId="58" builtinId="9" hidden="1"/>
    <cellStyle name="Besuchter Hyperlink" xfId="59" builtinId="9" hidden="1"/>
    <cellStyle name="Besuchter Hyperlink" xfId="60" builtinId="9" hidden="1"/>
    <cellStyle name="Besuchter Hyperlink" xfId="61" builtinId="9" hidden="1"/>
    <cellStyle name="Besuchter Hyperlink" xfId="65" builtinId="9" hidden="1"/>
    <cellStyle name="Besuchter Hyperlink" xfId="66" builtinId="9" hidden="1"/>
    <cellStyle name="Besuchter Hyperlink" xfId="67" builtinId="9" hidden="1"/>
    <cellStyle name="Besuchter Hyperlink" xfId="68" builtinId="9" hidden="1"/>
    <cellStyle name="Besuchter Hyperlink" xfId="69" builtinId="9" hidden="1"/>
    <cellStyle name="Besuchter Hyperlink" xfId="70" builtinId="9" hidden="1"/>
    <cellStyle name="Besuchter Hyperlink" xfId="71" builtinId="9" hidden="1"/>
    <cellStyle name="Besuchter Hyperlink" xfId="72" builtinId="9" hidden="1"/>
    <cellStyle name="Besuchter Hyperlink" xfId="73" builtinId="9" hidden="1"/>
    <cellStyle name="Besuchter Hyperlink" xfId="74" builtinId="9" hidden="1"/>
    <cellStyle name="Besuchter Hyperlink" xfId="75" builtinId="9" hidden="1"/>
    <cellStyle name="Besuchter Hyperlink" xfId="76" builtinId="9" hidden="1"/>
    <cellStyle name="Besuchter Hyperlink" xfId="77" builtinId="9" hidden="1"/>
    <cellStyle name="Besuchter Hyperlink" xfId="78" builtinId="9" hidden="1"/>
    <cellStyle name="Besuchter Hyperlink" xfId="79" builtinId="9" hidden="1"/>
    <cellStyle name="Besuchter Hyperlink" xfId="80" builtinId="9" hidden="1"/>
    <cellStyle name="Besuchter Hyperlink" xfId="81" builtinId="9" hidden="1"/>
    <cellStyle name="Besuchter Hyperlink" xfId="82" builtinId="9" hidden="1"/>
    <cellStyle name="Besuchter Hyperlink" xfId="83" builtinId="9" hidden="1"/>
    <cellStyle name="Besuchter Hyperlink" xfId="84" builtinId="9" hidden="1"/>
    <cellStyle name="Besuchter Hyperlink" xfId="85" builtinId="9" hidden="1"/>
    <cellStyle name="Besuchter Hyperlink" xfId="86" builtinId="9" hidden="1"/>
    <cellStyle name="Besuchter Hyperlink" xfId="87" builtinId="9" hidden="1"/>
    <cellStyle name="Besuchter Hyperlink" xfId="88" builtinId="9" hidden="1"/>
    <cellStyle name="Besuchter Hyperlink" xfId="89" builtinId="9" hidden="1"/>
    <cellStyle name="Besuchter Hyperlink" xfId="90" builtinId="9" hidden="1"/>
    <cellStyle name="Besuchter Hyperlink" xfId="91" builtinId="9" hidden="1"/>
    <cellStyle name="Besuchter Hyperlink" xfId="92" builtinId="9" hidden="1"/>
    <cellStyle name="Besuchter Hyperlink" xfId="93" builtinId="9" hidden="1"/>
    <cellStyle name="Besuchter Hyperlink" xfId="94" builtinId="9" hidden="1"/>
    <cellStyle name="Besuchter Hyperlink" xfId="95" builtinId="9" hidden="1"/>
    <cellStyle name="Besuchter Hyperlink" xfId="96" builtinId="9" hidden="1"/>
    <cellStyle name="Besuchter Hyperlink" xfId="97" builtinId="9" hidden="1"/>
    <cellStyle name="Besuchter Hyperlink" xfId="98" builtinId="9" hidden="1"/>
    <cellStyle name="Besuchter Hyperlink" xfId="99" builtinId="9" hidden="1"/>
    <cellStyle name="Besuchter Hyperlink" xfId="100" builtinId="9" hidden="1"/>
    <cellStyle name="Besuchter Hyperlink" xfId="101" builtinId="9" hidden="1"/>
    <cellStyle name="Besuchter Hyperlink" xfId="102" builtinId="9" hidden="1"/>
    <cellStyle name="Besuchter Hyperlink" xfId="103" builtinId="9" hidden="1"/>
    <cellStyle name="Besuchter Hyperlink" xfId="104" builtinId="9" hidden="1"/>
    <cellStyle name="Besuchter Hyperlink" xfId="105" builtinId="9" hidden="1"/>
    <cellStyle name="Besuchter Hyperlink" xfId="106" builtinId="9" hidden="1"/>
    <cellStyle name="Besuchter Hyperlink" xfId="107" builtinId="9" hidden="1"/>
    <cellStyle name="Besuchter Hyperlink" xfId="108" builtinId="9" hidden="1"/>
    <cellStyle name="Besuchter Hyperlink" xfId="109" builtinId="9" hidden="1"/>
    <cellStyle name="Besuchter Hyperlink" xfId="110" builtinId="9" hidden="1"/>
    <cellStyle name="Besuchter Hyperlink" xfId="111" builtinId="9" hidden="1"/>
    <cellStyle name="Besuchter Hyperlink" xfId="112" builtinId="9" hidden="1"/>
    <cellStyle name="Besuchter Hyperlink" xfId="113" builtinId="9" hidden="1"/>
    <cellStyle name="Besuchter Hyperlink" xfId="114" builtinId="9" hidden="1"/>
    <cellStyle name="Besuchter Hyperlink" xfId="115" builtinId="9" hidden="1"/>
    <cellStyle name="Besuchter Hyperlink" xfId="116" builtinId="9" hidden="1"/>
    <cellStyle name="Besuchter Hyperlink" xfId="117" builtinId="9" hidden="1"/>
    <cellStyle name="Besuchter Hyperlink" xfId="118" builtinId="9" hidden="1"/>
    <cellStyle name="Besuchter Hyperlink" xfId="119" builtinId="9" hidden="1"/>
    <cellStyle name="Besuchter Hyperlink" xfId="120" builtinId="9" hidden="1"/>
    <cellStyle name="Besuchter Hyperlink" xfId="121" builtinId="9" hidden="1"/>
    <cellStyle name="Besuchter Hyperlink" xfId="122" builtinId="9" hidden="1"/>
    <cellStyle name="Besuchter Hyperlink" xfId="123" builtinId="9" hidden="1"/>
    <cellStyle name="Besuchter Hyperlink" xfId="124" builtinId="9" hidden="1"/>
    <cellStyle name="Besuchter Hyperlink" xfId="125" builtinId="9" hidden="1"/>
    <cellStyle name="Besuchter Hyperlink" xfId="126" builtinId="9" hidden="1"/>
    <cellStyle name="Besuchter Hyperlink" xfId="127" builtinId="9" hidden="1"/>
    <cellStyle name="Besuchter Hyperlink" xfId="128" builtinId="9" hidden="1"/>
    <cellStyle name="Besuchter Hyperlink" xfId="129" builtinId="9" hidden="1"/>
    <cellStyle name="Besuchter Hyperlink" xfId="130" builtinId="9" hidden="1"/>
    <cellStyle name="Besuchter Hyperlink" xfId="131" builtinId="9" hidden="1"/>
    <cellStyle name="Besuchter Hyperlink" xfId="132" builtinId="9" hidden="1"/>
    <cellStyle name="Besuchter Hyperlink" xfId="133" builtinId="9" hidden="1"/>
    <cellStyle name="Besuchter Hyperlink" xfId="134" builtinId="9" hidden="1"/>
    <cellStyle name="Besuchter Hyperlink" xfId="135" builtinId="9" hidden="1"/>
    <cellStyle name="Besuchter Hyperlink" xfId="136" builtinId="9" hidden="1"/>
    <cellStyle name="Besuchter Hyperlink" xfId="137" builtinId="9" hidden="1"/>
    <cellStyle name="Besuchter Hyperlink" xfId="138" builtinId="9" hidden="1"/>
    <cellStyle name="Besuchter Hyperlink" xfId="139" builtinId="9" hidden="1"/>
    <cellStyle name="Besuchter Hyperlink" xfId="140" builtinId="9" hidden="1"/>
    <cellStyle name="Besuchter Hyperlink" xfId="141" builtinId="9" hidden="1"/>
    <cellStyle name="Besuchter Hyperlink" xfId="142" builtinId="9" hidden="1"/>
    <cellStyle name="Besuchter Hyperlink" xfId="143" builtinId="9" hidden="1"/>
    <cellStyle name="Besuchter Hyperlink" xfId="144" builtinId="9" hidden="1"/>
    <cellStyle name="Besuchter Hyperlink" xfId="145" builtinId="9" hidden="1"/>
    <cellStyle name="Besuchter Hyperlink" xfId="146" builtinId="9" hidden="1"/>
    <cellStyle name="Besuchter Hyperlink" xfId="147" builtinId="9" hidden="1"/>
    <cellStyle name="Besuchter Hyperlink" xfId="148" builtinId="9" hidden="1"/>
    <cellStyle name="Besuchter Hyperlink" xfId="149" builtinId="9" hidden="1"/>
    <cellStyle name="Besuchter Hyperlink" xfId="150" builtinId="9" hidden="1"/>
    <cellStyle name="Besuchter Hyperlink" xfId="151" builtinId="9" hidden="1"/>
    <cellStyle name="Besuchter Hyperlink" xfId="152" builtinId="9" hidden="1"/>
    <cellStyle name="Besuchter Hyperlink" xfId="153" builtinId="9" hidden="1"/>
    <cellStyle name="Hyperlink" xfId="2" builtinId="8"/>
    <cellStyle name="Komma" xfId="1" builtinId="3"/>
    <cellStyle name="Normal 2" xfId="8"/>
    <cellStyle name="Prozent" xfId="3" builtinId="5"/>
    <cellStyle name="Standard" xfId="0" builtinId="0"/>
    <cellStyle name="Standard 2" xfId="6"/>
    <cellStyle name="Standard 2 2" xfId="62"/>
    <cellStyle name="Standard 3" xfId="7"/>
    <cellStyle name="Standard 4" xfId="9"/>
    <cellStyle name="Standard 5" xfId="64"/>
    <cellStyle name="Standard 6" xfId="10"/>
    <cellStyle name="Standard 7" xfId="63"/>
    <cellStyle name="Standard_post_gb06_kennzahlen_06h-fd" xfId="4"/>
    <cellStyle name="Standard_post_gb06_zahlenspiegel_fussnoten_04a_r" xfId="5"/>
  </cellStyles>
  <dxfs count="5940">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ont>
        <condense val="0"/>
        <extend val="0"/>
        <color rgb="FF9C0006"/>
      </font>
      <fill>
        <patternFill>
          <bgColor rgb="FFFFC7CE"/>
        </patternFill>
      </fill>
    </dxf>
    <dxf>
      <fill>
        <patternFill>
          <bgColor rgb="FFFF0000"/>
        </patternFill>
      </fill>
    </dxf>
    <dxf>
      <fill>
        <patternFill>
          <bgColor rgb="FFFF0000"/>
        </patternFill>
      </fill>
    </dxf>
    <dxf>
      <font>
        <condense val="0"/>
        <extend val="0"/>
        <color rgb="FF9C0006"/>
      </font>
      <fill>
        <patternFill>
          <bgColor rgb="FFFFC7CE"/>
        </patternFill>
      </fill>
    </dxf>
    <dxf>
      <fill>
        <patternFill>
          <bgColor rgb="FFFF00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customXml" Target="../customXml/item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24.bin"/><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25.bin"/><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26.bin"/><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customProperty" Target="../customProperty27.bin"/><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customProperty" Target="../customProperty28.bin"/><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2" Type="http://schemas.openxmlformats.org/officeDocument/2006/relationships/customProperty" Target="../customProperty29.bin"/><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customProperty" Target="../customProperty30.bin"/><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2" Type="http://schemas.openxmlformats.org/officeDocument/2006/relationships/customProperty" Target="../customProperty31.bin"/><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2" Type="http://schemas.openxmlformats.org/officeDocument/2006/relationships/customProperty" Target="../customProperty32.bin"/><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2" Type="http://schemas.openxmlformats.org/officeDocument/2006/relationships/customProperty" Target="../customProperty33.bin"/><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2" Type="http://schemas.openxmlformats.org/officeDocument/2006/relationships/customProperty" Target="../customProperty34.bin"/><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2" Type="http://schemas.openxmlformats.org/officeDocument/2006/relationships/customProperty" Target="../customProperty35.bin"/><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2" Type="http://schemas.openxmlformats.org/officeDocument/2006/relationships/customProperty" Target="../customProperty36.bin"/><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2" Type="http://schemas.openxmlformats.org/officeDocument/2006/relationships/customProperty" Target="../customProperty37.bin"/><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2" Type="http://schemas.openxmlformats.org/officeDocument/2006/relationships/customProperty" Target="../customProperty38.bin"/><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2" Type="http://schemas.openxmlformats.org/officeDocument/2006/relationships/customProperty" Target="../customProperty39.bin"/><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40.xml.rels><?xml version="1.0" encoding="UTF-8" standalone="yes"?>
<Relationships xmlns="http://schemas.openxmlformats.org/package/2006/relationships"><Relationship Id="rId2" Type="http://schemas.openxmlformats.org/officeDocument/2006/relationships/customProperty" Target="../customProperty40.bin"/><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2" Type="http://schemas.openxmlformats.org/officeDocument/2006/relationships/customProperty" Target="../customProperty41.bin"/><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2" Type="http://schemas.openxmlformats.org/officeDocument/2006/relationships/customProperty" Target="../customProperty42.bin"/><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2" Type="http://schemas.openxmlformats.org/officeDocument/2006/relationships/customProperty" Target="../customProperty43.bin"/><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2" Type="http://schemas.openxmlformats.org/officeDocument/2006/relationships/customProperty" Target="../customProperty44.bin"/><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2" Type="http://schemas.openxmlformats.org/officeDocument/2006/relationships/customProperty" Target="../customProperty45.bin"/><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2" Type="http://schemas.openxmlformats.org/officeDocument/2006/relationships/customProperty" Target="../customProperty46.bin"/><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tabSelected="1" showRuler="0" zoomScaleNormal="100" workbookViewId="0"/>
  </sheetViews>
  <sheetFormatPr baseColWidth="10" defaultColWidth="11.42578125" defaultRowHeight="12.75"/>
  <cols>
    <col min="1" max="1" width="3.140625" style="114" customWidth="1"/>
    <col min="2" max="2" width="3.42578125" style="114" customWidth="1"/>
    <col min="3" max="3" width="4.42578125" customWidth="1"/>
  </cols>
  <sheetData>
    <row r="1" spans="1:14" ht="18.75">
      <c r="A1" s="111" t="s">
        <v>0</v>
      </c>
      <c r="B1" s="111"/>
      <c r="L1" s="5"/>
      <c r="M1" s="257"/>
    </row>
    <row r="2" spans="1:14" ht="18.75">
      <c r="A2" s="111"/>
      <c r="B2" s="111"/>
    </row>
    <row r="3" spans="1:14">
      <c r="I3" s="5"/>
      <c r="J3" s="5"/>
      <c r="K3" s="5"/>
      <c r="L3" s="5"/>
      <c r="M3" s="5"/>
      <c r="N3" s="5"/>
    </row>
    <row r="4" spans="1:14" ht="15.75">
      <c r="A4" s="107" t="s">
        <v>1</v>
      </c>
      <c r="B4" s="107"/>
    </row>
    <row r="5" spans="1:14">
      <c r="A5"/>
      <c r="B5"/>
    </row>
    <row r="6" spans="1:14">
      <c r="A6" s="271"/>
      <c r="B6" s="91" t="s">
        <v>2</v>
      </c>
    </row>
    <row r="7" spans="1:14">
      <c r="A7" s="271"/>
      <c r="B7" s="91" t="s">
        <v>3</v>
      </c>
    </row>
    <row r="8" spans="1:14">
      <c r="A8" s="271"/>
      <c r="B8" s="91" t="s">
        <v>4</v>
      </c>
    </row>
    <row r="9" spans="1:14">
      <c r="A9" s="271"/>
      <c r="B9" s="91" t="s">
        <v>5</v>
      </c>
    </row>
    <row r="10" spans="1:14">
      <c r="A10" s="271"/>
      <c r="B10" s="91" t="s">
        <v>6</v>
      </c>
    </row>
    <row r="11" spans="1:14">
      <c r="A11" s="113"/>
      <c r="B11" s="113"/>
    </row>
    <row r="12" spans="1:14" ht="15.75">
      <c r="A12" s="107" t="s">
        <v>7</v>
      </c>
      <c r="B12" s="107"/>
      <c r="C12" s="91"/>
    </row>
    <row r="13" spans="1:14" ht="15.75">
      <c r="A13" s="107"/>
      <c r="B13" s="107"/>
      <c r="C13" s="91"/>
    </row>
    <row r="14" spans="1:14">
      <c r="B14" s="2" t="s">
        <v>8</v>
      </c>
      <c r="C14" s="91"/>
    </row>
    <row r="15" spans="1:14">
      <c r="C15" s="91" t="s">
        <v>9</v>
      </c>
    </row>
    <row r="16" spans="1:14">
      <c r="C16" s="110" t="s">
        <v>10</v>
      </c>
    </row>
    <row r="17" spans="2:3">
      <c r="C17" s="110" t="s">
        <v>11</v>
      </c>
    </row>
    <row r="18" spans="2:3">
      <c r="C18" s="91" t="s">
        <v>12</v>
      </c>
    </row>
    <row r="19" spans="2:3">
      <c r="B19" s="2" t="s">
        <v>13</v>
      </c>
      <c r="C19" s="91"/>
    </row>
    <row r="20" spans="2:3">
      <c r="C20" s="91" t="s">
        <v>14</v>
      </c>
    </row>
    <row r="21" spans="2:3">
      <c r="C21" s="91" t="s">
        <v>15</v>
      </c>
    </row>
    <row r="22" spans="2:3">
      <c r="B22" s="2" t="s">
        <v>16</v>
      </c>
      <c r="C22" s="91"/>
    </row>
    <row r="23" spans="2:3">
      <c r="B23" s="62"/>
      <c r="C23" s="91" t="s">
        <v>17</v>
      </c>
    </row>
    <row r="24" spans="2:3">
      <c r="C24" s="91" t="s">
        <v>18</v>
      </c>
    </row>
    <row r="25" spans="2:3">
      <c r="C25" s="91" t="s">
        <v>19</v>
      </c>
    </row>
    <row r="26" spans="2:3">
      <c r="C26" s="91" t="s">
        <v>20</v>
      </c>
    </row>
    <row r="27" spans="2:3">
      <c r="C27" s="91" t="s">
        <v>21</v>
      </c>
    </row>
    <row r="28" spans="2:3">
      <c r="C28" s="91" t="s">
        <v>22</v>
      </c>
    </row>
    <row r="29" spans="2:3">
      <c r="C29" s="91" t="s">
        <v>23</v>
      </c>
    </row>
    <row r="30" spans="2:3">
      <c r="C30" s="91" t="s">
        <v>24</v>
      </c>
    </row>
    <row r="31" spans="2:3">
      <c r="B31" s="2" t="s">
        <v>25</v>
      </c>
    </row>
    <row r="32" spans="2:3">
      <c r="B32" s="62"/>
      <c r="C32" s="91" t="s">
        <v>26</v>
      </c>
    </row>
    <row r="33" spans="2:8">
      <c r="C33" s="91" t="s">
        <v>27</v>
      </c>
    </row>
    <row r="34" spans="2:8">
      <c r="C34" s="91" t="s">
        <v>28</v>
      </c>
    </row>
    <row r="35" spans="2:8">
      <c r="C35" s="91" t="s">
        <v>29</v>
      </c>
    </row>
    <row r="36" spans="2:8">
      <c r="C36" s="91" t="s">
        <v>30</v>
      </c>
    </row>
    <row r="37" spans="2:8">
      <c r="B37" s="62"/>
      <c r="C37" s="91" t="s">
        <v>31</v>
      </c>
    </row>
    <row r="38" spans="2:8">
      <c r="C38" s="91" t="s">
        <v>32</v>
      </c>
    </row>
    <row r="39" spans="2:8">
      <c r="C39" s="93" t="s">
        <v>33</v>
      </c>
    </row>
    <row r="40" spans="2:8">
      <c r="C40" s="91" t="s">
        <v>34</v>
      </c>
    </row>
    <row r="41" spans="2:8">
      <c r="C41" s="91" t="s">
        <v>35</v>
      </c>
    </row>
    <row r="42" spans="2:8">
      <c r="C42" s="91" t="s">
        <v>36</v>
      </c>
    </row>
    <row r="43" spans="2:8">
      <c r="C43" s="91" t="s">
        <v>37</v>
      </c>
    </row>
    <row r="44" spans="2:8">
      <c r="C44" s="91" t="s">
        <v>38</v>
      </c>
    </row>
    <row r="45" spans="2:8">
      <c r="B45" s="62"/>
      <c r="C45" s="91" t="s">
        <v>39</v>
      </c>
    </row>
    <row r="46" spans="2:8">
      <c r="C46" s="91" t="s">
        <v>40</v>
      </c>
    </row>
    <row r="47" spans="2:8">
      <c r="C47" s="91" t="s">
        <v>41</v>
      </c>
      <c r="G47" s="5"/>
      <c r="H47" s="5"/>
    </row>
    <row r="48" spans="2:8">
      <c r="C48" s="91" t="s">
        <v>42</v>
      </c>
    </row>
    <row r="49" spans="1:7">
      <c r="B49" s="2" t="s">
        <v>43</v>
      </c>
    </row>
    <row r="50" spans="1:7" s="5" customFormat="1">
      <c r="A50" s="62"/>
      <c r="C50" s="289" t="s">
        <v>44</v>
      </c>
    </row>
    <row r="51" spans="1:7" s="5" customFormat="1">
      <c r="A51" s="4"/>
      <c r="C51" s="90" t="s">
        <v>45</v>
      </c>
    </row>
    <row r="52" spans="1:7" s="5" customFormat="1">
      <c r="A52" s="62"/>
      <c r="C52" s="90" t="s">
        <v>46</v>
      </c>
    </row>
    <row r="53" spans="1:7">
      <c r="A53" s="2"/>
      <c r="B53" s="5"/>
      <c r="C53" s="91" t="s">
        <v>47</v>
      </c>
      <c r="D53" s="5"/>
    </row>
    <row r="54" spans="1:7">
      <c r="A54" s="2"/>
      <c r="B54" s="2" t="s">
        <v>48</v>
      </c>
      <c r="D54" s="91"/>
    </row>
    <row r="55" spans="1:7" s="5" customFormat="1">
      <c r="A55" s="4"/>
      <c r="B55" s="4"/>
      <c r="C55" s="90" t="s">
        <v>49</v>
      </c>
      <c r="D55" s="90"/>
    </row>
    <row r="56" spans="1:7">
      <c r="B56"/>
      <c r="C56" s="91" t="s">
        <v>50</v>
      </c>
    </row>
    <row r="57" spans="1:7">
      <c r="C57" s="91" t="s">
        <v>51</v>
      </c>
    </row>
    <row r="58" spans="1:7">
      <c r="C58" s="91" t="s">
        <v>52</v>
      </c>
    </row>
    <row r="59" spans="1:7">
      <c r="C59" s="91" t="s">
        <v>53</v>
      </c>
    </row>
    <row r="60" spans="1:7">
      <c r="B60" s="4"/>
      <c r="C60" s="5"/>
      <c r="D60" s="5"/>
      <c r="E60" s="5"/>
      <c r="F60" s="5"/>
      <c r="G60" s="5"/>
    </row>
    <row r="61" spans="1:7">
      <c r="B61" s="4"/>
      <c r="C61" s="5"/>
      <c r="D61" s="5"/>
      <c r="E61" s="5"/>
      <c r="F61" s="5"/>
      <c r="G61" s="5"/>
    </row>
    <row r="62" spans="1:7">
      <c r="B62" s="4"/>
      <c r="C62" s="5"/>
      <c r="D62" s="5"/>
      <c r="E62" s="5"/>
      <c r="F62" s="5"/>
      <c r="G62" s="5"/>
    </row>
    <row r="63" spans="1:7">
      <c r="B63" s="62"/>
      <c r="C63" s="5"/>
      <c r="D63" s="5"/>
      <c r="E63" s="5"/>
      <c r="F63" s="5"/>
      <c r="G63" s="5"/>
    </row>
    <row r="64" spans="1:7">
      <c r="B64" s="4"/>
      <c r="C64" s="5"/>
      <c r="D64" s="5"/>
      <c r="E64" s="5"/>
      <c r="F64" s="5"/>
      <c r="G64" s="5"/>
    </row>
    <row r="65" spans="2:7">
      <c r="B65" s="62"/>
      <c r="C65" s="5"/>
      <c r="D65" s="5"/>
      <c r="E65" s="5"/>
      <c r="F65" s="5"/>
      <c r="G65" s="5"/>
    </row>
    <row r="66" spans="2:7">
      <c r="B66" s="62"/>
      <c r="C66" s="5"/>
      <c r="D66" s="5"/>
      <c r="E66" s="5"/>
      <c r="F66" s="5"/>
      <c r="G66" s="5"/>
    </row>
    <row r="67" spans="2:7">
      <c r="B67" s="4"/>
      <c r="C67" s="5"/>
      <c r="D67" s="5"/>
      <c r="E67" s="5"/>
      <c r="F67" s="5"/>
      <c r="G67" s="5"/>
    </row>
  </sheetData>
  <phoneticPr fontId="16" type="noConversion"/>
  <hyperlinks>
    <hyperlink ref="C30" location="'Parts de marché'!A1" display="Marktanteile"/>
    <hyperlink ref="C34" location="'Apprentis'!A1" display="Lernpersonal"/>
    <hyperlink ref="C35" location="'Relève'!A1" display="Nachwuchskräfte"/>
    <hyperlink ref="C46" location="'Satisfaction du personnel'!A1" display="Personalzufriedenheit"/>
    <hyperlink ref="C15" location="'Résultat'!A1" display="Finanzielles Ergebnis Konzern und Segmente"/>
    <hyperlink ref="C16" location="'Financement'!A1" display="Finanzierung"/>
    <hyperlink ref="C20" location="'Volumes'!A1" display="Mengenentwicklung in den Segmenten und Bereichen"/>
    <hyperlink ref="C17" location="'Cashflow &amp; Investitionen'!A1" display="Cashflow und Investitionen"/>
    <hyperlink ref="C32" location="'Effectif'!A1" display="Personalbestand"/>
    <hyperlink ref="C28" location="'Offices de poste'!A1" display="Poststellen"/>
    <hyperlink ref="C18" location="'Valeur de la marque'!A1" display="Markenwert"/>
    <hyperlink ref="C33" location="'Fluctuation du personnel'!A1" display="Personalfluktuation"/>
    <hyperlink ref="C47" location="'Motivation et engagement'!A1" display="Motivation und Engagement"/>
    <hyperlink ref="C58" location="'Emplois dans les régions'!A1" display="Arbeitsplätze in Regionen (Kantonele Verteilung, Randregionen)"/>
    <hyperlink ref="C43" location="'Démographie'!A1" display="Demographie (Altersverteilung)"/>
    <hyperlink ref="C44" location="'Temps partiel'!A1" display="Teilzeit"/>
    <hyperlink ref="C56" location="'Bienfaisance et sponsoring'!A1" display="Wohltätigkeit und Sponsoring"/>
    <hyperlink ref="C59" location="'Répartition valeur ajoutée'!A1" display="Verteilung der Wertschöpfung"/>
    <hyperlink ref="C48" location="'Bourse de l’emploi'!A1" display="Arbeitsmarktzentrum"/>
    <hyperlink ref="C45" location="'Gestion de la santé'!A1" display="Gesundheitsmanagement (Unfälle, Krankheits- und unfallbedingte Aussetztage)"/>
    <hyperlink ref="C37" location="'Indemnités'!A1" display="Entschädigungen"/>
    <hyperlink ref="C57" location="'Infractions à la loi'!A1" display="Gesetzesverstösse"/>
    <hyperlink ref="C38" location="'Caisse de pensions'!A1" display="Pensionskasse"/>
    <hyperlink ref="C41" location="'Diversité linguistique'!A1" display="Sprachenvielfalt"/>
    <hyperlink ref="C42" location="'Nationalités'!A1" display="Nationalitäten"/>
    <hyperlink ref="C39" location="'Répartition des sexes'!A1" display="Geschlechterverteilung"/>
    <hyperlink ref="C40" location="'Femmes management'!A1" display="Frauenanteil im Management"/>
    <hyperlink ref="B7" location="'Contenus du rapport'!A1" display="Grundsätze zur Bestimmung der Berichtsinhalte"/>
    <hyperlink ref="B8" location="'Qualité du rapport'!A1" display="Grundsätze zur Berichtsqualität"/>
    <hyperlink ref="B9" location="Grundsatz_zur_Berichtsabgrenzung" display="Grundsatz zur Berichtsabgrenzung"/>
    <hyperlink ref="B10" location="Publikationsrhythmus" display="Publikationsrhythmus"/>
    <hyperlink ref="B6" location="'Principes et critères'!A1" display="Grundsätze und Prinzipien der integrierten Berichterstattung"/>
    <hyperlink ref="C36" location="'Rapports de travail'!A1" display="Anstellungsverhältnisse"/>
    <hyperlink ref="C24" location="'Comparaison des prix'!A1" display="Preisvergleich (Briefpreisindex, Paketpreisindex)"/>
    <hyperlink ref="C23" location="'Satisfaction des clients'!A1" display="Kundenzufriedenheit"/>
    <hyperlink ref="C25" location="'Délais d’acheminement'!A1" display="Laufzeiten Briefe und Pakete"/>
    <hyperlink ref="C26" location="'Traitement des justificatifs'!A1" display="Taggerechte Verarbeitung der Zahlungsbelege (PostFinance)"/>
    <hyperlink ref="C29" location="'Densité des points d’accès'!A1" display="Dichte der Netzzugangspunkte (Ländervergleich)"/>
    <hyperlink ref="C21" location="'Volume trafic des paiements'!A1" display="Volumen des Zahlungsverkehrs"/>
    <hyperlink ref="C27" location="'Temps d’attente au guichet'!A1" display="Wartezeiten am Schalter"/>
    <hyperlink ref="C50" location="'Besoins énergétiques'!A1" display="Direkter und indirekter Energiebedarf"/>
    <hyperlink ref="C52" location="'Papier Wasser Abfall'!A1" display="Papier Wasser Abfall"/>
    <hyperlink ref="C53" location="'Pollution atmosphérique'!A1" display="Luftschadstoffe"/>
    <hyperlink ref="C51" location="'Impact sur le climat'!A1" display="Klimabelastung"/>
    <hyperlink ref="C55" location="'Chaîne de livraison'!A1" display="Wohltätigkeit und Sponsoring"/>
  </hyperlinks>
  <pageMargins left="0.78740157499999996" right="0.78740157499999996" top="0.984251969" bottom="0.984251969" header="0.5" footer="0.5"/>
  <pageSetup paperSize="9" scale="88" orientation="portrait" r:id="rId1"/>
  <customProperties>
    <customPr name="_pios_id" r:id="rId2"/>
  </customPropertie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B28"/>
  <sheetViews>
    <sheetView showRuler="0" zoomScaleNormal="100" workbookViewId="0"/>
  </sheetViews>
  <sheetFormatPr baseColWidth="10" defaultColWidth="10.7109375" defaultRowHeight="12.75"/>
  <cols>
    <col min="1" max="1" width="44" style="5" customWidth="1"/>
    <col min="2" max="2" width="13.7109375" style="5" bestFit="1" customWidth="1"/>
    <col min="3" max="3" width="8.28515625" style="8" bestFit="1" customWidth="1"/>
    <col min="4" max="5" width="12.28515625" style="8" customWidth="1"/>
    <col min="6" max="6" width="11.42578125" style="8" customWidth="1"/>
    <col min="7" max="12" width="10.7109375" style="8" customWidth="1"/>
    <col min="13" max="16" width="10.7109375" style="5" customWidth="1"/>
    <col min="17" max="16384" width="10.7109375" style="5"/>
  </cols>
  <sheetData>
    <row r="1" spans="1:28">
      <c r="A1" s="90" t="s">
        <v>241</v>
      </c>
      <c r="C1" s="5"/>
      <c r="D1" s="5"/>
      <c r="E1" s="5"/>
      <c r="F1" s="5"/>
      <c r="G1" s="5"/>
      <c r="H1" s="5"/>
      <c r="I1" s="5"/>
      <c r="J1" s="5"/>
      <c r="K1" s="5"/>
      <c r="L1" s="5"/>
    </row>
    <row r="2" spans="1:28">
      <c r="A2" s="90"/>
      <c r="C2" s="5"/>
      <c r="D2" s="5"/>
      <c r="E2" s="5"/>
      <c r="F2" s="5"/>
      <c r="G2" s="5"/>
      <c r="H2" s="5"/>
      <c r="I2" s="5"/>
      <c r="J2" s="5"/>
      <c r="K2" s="5"/>
      <c r="L2" s="5"/>
    </row>
    <row r="3" spans="1:28">
      <c r="A3" s="4" t="s">
        <v>242</v>
      </c>
      <c r="C3" s="5" t="s">
        <v>243</v>
      </c>
      <c r="D3" s="5" t="s">
        <v>244</v>
      </c>
      <c r="E3" s="4">
        <v>2004</v>
      </c>
      <c r="F3" s="4">
        <v>2005</v>
      </c>
      <c r="G3" s="4">
        <v>2006</v>
      </c>
      <c r="H3" s="4">
        <v>2007</v>
      </c>
      <c r="I3" s="4">
        <v>2008</v>
      </c>
      <c r="J3" s="4">
        <v>2009</v>
      </c>
      <c r="K3" s="4">
        <v>2010</v>
      </c>
      <c r="L3" s="4">
        <v>2011</v>
      </c>
      <c r="M3" s="4">
        <v>2012</v>
      </c>
      <c r="N3" s="4">
        <v>2013</v>
      </c>
      <c r="O3" s="4">
        <v>2014</v>
      </c>
      <c r="P3" s="4">
        <v>2015</v>
      </c>
      <c r="Q3" s="356">
        <v>2016</v>
      </c>
    </row>
    <row r="4" spans="1:28">
      <c r="A4" s="4"/>
      <c r="E4" s="5"/>
      <c r="F4" s="5"/>
      <c r="G4" s="5"/>
      <c r="H4" s="5"/>
      <c r="M4" s="8"/>
      <c r="N4" s="8"/>
      <c r="O4" s="8"/>
      <c r="P4" s="8"/>
      <c r="Q4" s="354"/>
    </row>
    <row r="5" spans="1:28">
      <c r="A5" s="5" t="s">
        <v>245</v>
      </c>
      <c r="B5" s="5" t="s">
        <v>246</v>
      </c>
      <c r="C5" s="8">
        <v>2</v>
      </c>
      <c r="D5" s="8" t="s">
        <v>247</v>
      </c>
      <c r="E5" s="8">
        <v>468.3</v>
      </c>
      <c r="F5" s="8">
        <v>479.1</v>
      </c>
      <c r="G5" s="8">
        <v>534.9</v>
      </c>
      <c r="H5" s="8">
        <v>539.4</v>
      </c>
      <c r="I5" s="55">
        <v>566.29999999999995</v>
      </c>
      <c r="J5" s="55">
        <v>561.29999999999995</v>
      </c>
      <c r="K5" s="67">
        <v>531.1</v>
      </c>
      <c r="L5" s="67">
        <v>549.70000000000005</v>
      </c>
      <c r="M5" s="8" t="s">
        <v>2248</v>
      </c>
      <c r="N5" s="67" t="s">
        <v>2248</v>
      </c>
      <c r="O5" s="67" t="s">
        <v>2248</v>
      </c>
      <c r="P5" s="67" t="s">
        <v>2248</v>
      </c>
      <c r="Q5" s="353" t="s">
        <v>2248</v>
      </c>
    </row>
    <row r="6" spans="1:28">
      <c r="A6" s="14" t="s">
        <v>248</v>
      </c>
      <c r="B6" s="5" t="s">
        <v>249</v>
      </c>
      <c r="C6" s="8" t="s">
        <v>250</v>
      </c>
      <c r="D6" s="8" t="s">
        <v>251</v>
      </c>
      <c r="E6" s="8">
        <v>58</v>
      </c>
      <c r="F6" s="8">
        <v>71</v>
      </c>
      <c r="G6" s="8">
        <v>69</v>
      </c>
      <c r="H6" s="8">
        <v>63</v>
      </c>
      <c r="I6" s="55">
        <v>76</v>
      </c>
      <c r="J6" s="55">
        <v>74</v>
      </c>
      <c r="K6" s="67">
        <v>72</v>
      </c>
      <c r="L6" s="67">
        <v>72</v>
      </c>
      <c r="M6" s="8" t="s">
        <v>2248</v>
      </c>
      <c r="N6" s="67" t="s">
        <v>2248</v>
      </c>
      <c r="O6" s="67" t="s">
        <v>2248</v>
      </c>
      <c r="P6" s="67" t="s">
        <v>2248</v>
      </c>
      <c r="Q6" s="353" t="s">
        <v>2248</v>
      </c>
    </row>
    <row r="7" spans="1:28" ht="25.5">
      <c r="A7" s="48" t="s">
        <v>252</v>
      </c>
      <c r="B7" s="5" t="s">
        <v>253</v>
      </c>
      <c r="C7" s="8" t="s">
        <v>254</v>
      </c>
      <c r="D7" s="8" t="s">
        <v>255</v>
      </c>
      <c r="E7" s="8">
        <v>42</v>
      </c>
      <c r="F7" s="8">
        <v>29</v>
      </c>
      <c r="G7" s="8">
        <v>31</v>
      </c>
      <c r="H7" s="8">
        <v>37</v>
      </c>
      <c r="I7" s="119">
        <v>24</v>
      </c>
      <c r="J7" s="119">
        <v>26</v>
      </c>
      <c r="K7" s="67">
        <v>28</v>
      </c>
      <c r="L7" s="67">
        <v>28</v>
      </c>
      <c r="M7" s="8" t="s">
        <v>2248</v>
      </c>
      <c r="N7" s="67" t="s">
        <v>2248</v>
      </c>
      <c r="O7" s="67" t="s">
        <v>2248</v>
      </c>
      <c r="P7" s="67" t="s">
        <v>2248</v>
      </c>
      <c r="Q7" s="353" t="s">
        <v>2248</v>
      </c>
    </row>
    <row r="9" spans="1:28">
      <c r="D9" s="22"/>
      <c r="E9" s="22"/>
      <c r="F9" s="22"/>
      <c r="G9" s="22"/>
      <c r="H9" s="22"/>
    </row>
    <row r="10" spans="1:28">
      <c r="A10" s="471" t="s">
        <v>256</v>
      </c>
      <c r="B10" s="471"/>
      <c r="C10" s="471"/>
      <c r="D10" s="471"/>
      <c r="E10" s="471"/>
      <c r="F10" s="471"/>
      <c r="G10" s="471"/>
      <c r="H10" s="471"/>
      <c r="I10" s="471"/>
      <c r="J10" s="471"/>
      <c r="K10" s="471"/>
      <c r="L10" s="471"/>
      <c r="M10" s="471"/>
      <c r="N10" s="471"/>
      <c r="O10" s="471"/>
      <c r="P10" s="471"/>
      <c r="Q10" s="471"/>
    </row>
    <row r="11" spans="1:28">
      <c r="A11" s="467" t="s">
        <v>257</v>
      </c>
      <c r="B11" s="467"/>
      <c r="C11" s="467"/>
      <c r="D11" s="467"/>
      <c r="E11" s="467"/>
      <c r="F11" s="467"/>
      <c r="G11" s="467"/>
      <c r="H11" s="467"/>
      <c r="I11" s="467"/>
      <c r="J11" s="467"/>
      <c r="K11" s="467"/>
      <c r="L11" s="467"/>
      <c r="M11" s="467"/>
      <c r="N11" s="467"/>
      <c r="O11" s="467"/>
      <c r="P11" s="467"/>
      <c r="Q11" s="467"/>
    </row>
    <row r="12" spans="1:28">
      <c r="A12" s="4"/>
      <c r="M12" s="8"/>
      <c r="N12" s="8"/>
      <c r="O12" s="8"/>
      <c r="P12" s="8"/>
    </row>
    <row r="14" spans="1:28" ht="15">
      <c r="Q14" s="76"/>
      <c r="W14" s="44"/>
      <c r="X14" s="44"/>
      <c r="Y14" s="44"/>
      <c r="Z14" s="44"/>
      <c r="AA14" s="44"/>
      <c r="AB14" s="44"/>
    </row>
    <row r="15" spans="1:28">
      <c r="Q15" s="44"/>
    </row>
    <row r="16" spans="1:28">
      <c r="A16" s="27"/>
      <c r="M16" s="8"/>
      <c r="N16" s="8"/>
      <c r="O16" s="8"/>
      <c r="P16" s="8"/>
      <c r="Q16" s="44"/>
      <c r="R16" s="44"/>
    </row>
    <row r="17" spans="5:9">
      <c r="E17" s="4"/>
      <c r="F17" s="5"/>
    </row>
    <row r="18" spans="5:9">
      <c r="E18" s="4"/>
      <c r="F18" s="5"/>
    </row>
    <row r="19" spans="5:9">
      <c r="E19" s="4"/>
      <c r="F19" s="5"/>
    </row>
    <row r="20" spans="5:9">
      <c r="E20" s="4"/>
      <c r="F20" s="5"/>
    </row>
    <row r="21" spans="5:9">
      <c r="E21" s="4"/>
      <c r="G21" s="70"/>
      <c r="H21" s="70"/>
      <c r="I21" s="77"/>
    </row>
    <row r="22" spans="5:9">
      <c r="E22" s="4"/>
      <c r="G22" s="55"/>
      <c r="H22" s="55"/>
      <c r="I22" s="119"/>
    </row>
    <row r="23" spans="5:9">
      <c r="E23" s="4"/>
      <c r="G23" s="67"/>
      <c r="H23" s="67"/>
      <c r="I23" s="67"/>
    </row>
    <row r="24" spans="5:9">
      <c r="E24" s="4"/>
      <c r="G24" s="67"/>
      <c r="H24" s="67"/>
      <c r="I24" s="67"/>
    </row>
    <row r="25" spans="5:9">
      <c r="E25" s="4"/>
    </row>
    <row r="26" spans="5:9">
      <c r="E26" s="4"/>
      <c r="G26" s="67"/>
      <c r="H26" s="67"/>
      <c r="I26" s="67"/>
    </row>
    <row r="27" spans="5:9">
      <c r="E27" s="4"/>
      <c r="G27" s="67"/>
      <c r="H27" s="67"/>
      <c r="I27" s="67"/>
    </row>
    <row r="28" spans="5:9">
      <c r="E28" s="4"/>
      <c r="G28" s="67"/>
      <c r="H28" s="67"/>
      <c r="I28" s="67"/>
    </row>
  </sheetData>
  <mergeCells count="2">
    <mergeCell ref="A10:Q10"/>
    <mergeCell ref="A11:Q11"/>
  </mergeCells>
  <phoneticPr fontId="16" type="noConversion"/>
  <conditionalFormatting sqref="G23:I23">
    <cfRule type="cellIs" dxfId="5757" priority="51" operator="equal">
      <formula>"-"</formula>
    </cfRule>
  </conditionalFormatting>
  <conditionalFormatting sqref="G21:I21">
    <cfRule type="cellIs" dxfId="5756" priority="49" stopIfTrue="1" operator="equal">
      <formula>"-"</formula>
    </cfRule>
    <cfRule type="containsText" dxfId="5755" priority="50" stopIfTrue="1" operator="containsText" text="leer">
      <formula>NOT(ISERROR(SEARCH("leer",G21)))</formula>
    </cfRule>
  </conditionalFormatting>
  <conditionalFormatting sqref="G21:I21">
    <cfRule type="cellIs" dxfId="5754" priority="47" stopIfTrue="1" operator="equal">
      <formula>"-"</formula>
    </cfRule>
    <cfRule type="containsText" dxfId="5753" priority="48" stopIfTrue="1" operator="containsText" text="leer">
      <formula>NOT(ISERROR(SEARCH("leer",G21)))</formula>
    </cfRule>
  </conditionalFormatting>
  <conditionalFormatting sqref="G21:I21">
    <cfRule type="cellIs" dxfId="5752" priority="45" stopIfTrue="1" operator="equal">
      <formula>"-"</formula>
    </cfRule>
    <cfRule type="containsText" dxfId="5751" priority="46" stopIfTrue="1" operator="containsText" text="leer">
      <formula>NOT(ISERROR(SEARCH("leer",G21)))</formula>
    </cfRule>
  </conditionalFormatting>
  <conditionalFormatting sqref="G21:I21">
    <cfRule type="cellIs" dxfId="5750" priority="43" stopIfTrue="1" operator="equal">
      <formula>"-"</formula>
    </cfRule>
    <cfRule type="containsText" dxfId="5749" priority="44" stopIfTrue="1" operator="containsText" text="leer">
      <formula>NOT(ISERROR(SEARCH("leer",G21)))</formula>
    </cfRule>
  </conditionalFormatting>
  <conditionalFormatting sqref="G21:I21">
    <cfRule type="cellIs" dxfId="5748" priority="41" stopIfTrue="1" operator="equal">
      <formula>"-"</formula>
    </cfRule>
    <cfRule type="containsText" dxfId="5747" priority="42" stopIfTrue="1" operator="containsText" text="leer">
      <formula>NOT(ISERROR(SEARCH("leer",G21)))</formula>
    </cfRule>
  </conditionalFormatting>
  <conditionalFormatting sqref="G20:I20">
    <cfRule type="cellIs" dxfId="5746" priority="39" stopIfTrue="1" operator="equal">
      <formula>"-"</formula>
    </cfRule>
    <cfRule type="containsText" dxfId="5745" priority="40" stopIfTrue="1" operator="containsText" text="leer">
      <formula>NOT(ISERROR(SEARCH("leer",G20)))</formula>
    </cfRule>
  </conditionalFormatting>
  <conditionalFormatting sqref="G20:I20">
    <cfRule type="cellIs" dxfId="5744" priority="38" stopIfTrue="1" operator="equal">
      <formula>"-"</formula>
    </cfRule>
  </conditionalFormatting>
  <conditionalFormatting sqref="G20:I20">
    <cfRule type="cellIs" dxfId="5743" priority="36" stopIfTrue="1" operator="equal">
      <formula>"-"</formula>
    </cfRule>
    <cfRule type="containsText" dxfId="5742" priority="37" stopIfTrue="1" operator="containsText" text="leer">
      <formula>NOT(ISERROR(SEARCH("leer",G20)))</formula>
    </cfRule>
  </conditionalFormatting>
  <conditionalFormatting sqref="G20:I20">
    <cfRule type="cellIs" dxfId="5741" priority="35" stopIfTrue="1" operator="equal">
      <formula>"-"</formula>
    </cfRule>
  </conditionalFormatting>
  <conditionalFormatting sqref="K5:K7">
    <cfRule type="cellIs" dxfId="5740" priority="17" operator="equal">
      <formula>"-"</formula>
    </cfRule>
  </conditionalFormatting>
  <conditionalFormatting sqref="I5:I7">
    <cfRule type="cellIs" dxfId="5739" priority="15" stopIfTrue="1" operator="equal">
      <formula>"-"</formula>
    </cfRule>
    <cfRule type="containsText" dxfId="5738" priority="16" stopIfTrue="1" operator="containsText" text="leer">
      <formula>NOT(ISERROR(SEARCH("leer",I5)))</formula>
    </cfRule>
  </conditionalFormatting>
  <conditionalFormatting sqref="I5:I7">
    <cfRule type="cellIs" dxfId="5737" priority="13" stopIfTrue="1" operator="equal">
      <formula>"-"</formula>
    </cfRule>
    <cfRule type="containsText" dxfId="5736" priority="14" stopIfTrue="1" operator="containsText" text="leer">
      <formula>NOT(ISERROR(SEARCH("leer",I5)))</formula>
    </cfRule>
  </conditionalFormatting>
  <conditionalFormatting sqref="I5:I7">
    <cfRule type="cellIs" dxfId="5735" priority="11" stopIfTrue="1" operator="equal">
      <formula>"-"</formula>
    </cfRule>
    <cfRule type="containsText" dxfId="5734" priority="12" stopIfTrue="1" operator="containsText" text="leer">
      <formula>NOT(ISERROR(SEARCH("leer",I5)))</formula>
    </cfRule>
  </conditionalFormatting>
  <conditionalFormatting sqref="I5:I7">
    <cfRule type="cellIs" dxfId="5733" priority="9" stopIfTrue="1" operator="equal">
      <formula>"-"</formula>
    </cfRule>
    <cfRule type="containsText" dxfId="5732" priority="10" stopIfTrue="1" operator="containsText" text="leer">
      <formula>NOT(ISERROR(SEARCH("leer",I5)))</formula>
    </cfRule>
  </conditionalFormatting>
  <conditionalFormatting sqref="I5:I7">
    <cfRule type="cellIs" dxfId="5731" priority="7" stopIfTrue="1" operator="equal">
      <formula>"-"</formula>
    </cfRule>
    <cfRule type="containsText" dxfId="5730" priority="8" stopIfTrue="1" operator="containsText" text="leer">
      <formula>NOT(ISERROR(SEARCH("leer",I5)))</formula>
    </cfRule>
  </conditionalFormatting>
  <conditionalFormatting sqref="H5:H7">
    <cfRule type="cellIs" dxfId="5729" priority="5" stopIfTrue="1" operator="equal">
      <formula>"-"</formula>
    </cfRule>
    <cfRule type="containsText" dxfId="5728" priority="6" stopIfTrue="1" operator="containsText" text="leer">
      <formula>NOT(ISERROR(SEARCH("leer",H5)))</formula>
    </cfRule>
  </conditionalFormatting>
  <conditionalFormatting sqref="H5:H7">
    <cfRule type="cellIs" dxfId="5727" priority="4" stopIfTrue="1" operator="equal">
      <formula>"-"</formula>
    </cfRule>
  </conditionalFormatting>
  <conditionalFormatting sqref="H5:H7">
    <cfRule type="cellIs" dxfId="5726" priority="2" stopIfTrue="1" operator="equal">
      <formula>"-"</formula>
    </cfRule>
    <cfRule type="containsText" dxfId="5725" priority="3" stopIfTrue="1" operator="containsText" text="leer">
      <formula>NOT(ISERROR(SEARCH("leer",H5)))</formula>
    </cfRule>
  </conditionalFormatting>
  <conditionalFormatting sqref="H5:H7">
    <cfRule type="cellIs" dxfId="5724" priority="1" stopIfTrue="1" operator="equal">
      <formula>"-"</formula>
    </cfRule>
  </conditionalFormatting>
  <hyperlinks>
    <hyperlink ref="A1" location="Index!A1" display="zurück"/>
  </hyperlinks>
  <pageMargins left="0.79000000000000015" right="0.79000000000000015" top="0.98" bottom="0.98" header="0.51" footer="0.51"/>
  <pageSetup paperSize="9" scale="42" orientation="portrait" r:id="rId1"/>
  <customProperties>
    <customPr name="_pios_id" r:id="rId2"/>
  </customPropertie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132"/>
  <sheetViews>
    <sheetView showRuler="0" zoomScaleNormal="100" zoomScaleSheetLayoutView="85" workbookViewId="0"/>
  </sheetViews>
  <sheetFormatPr baseColWidth="10" defaultColWidth="41" defaultRowHeight="12.75"/>
  <cols>
    <col min="1" max="1" width="72.5703125" style="5" customWidth="1"/>
    <col min="2" max="2" width="21.5703125" style="5" customWidth="1"/>
    <col min="3" max="3" width="9.140625" style="5" customWidth="1"/>
    <col min="4" max="5" width="13.140625" style="5" customWidth="1"/>
    <col min="6" max="10" width="11.42578125" style="5" customWidth="1"/>
    <col min="11" max="12" width="9.28515625" style="5" customWidth="1"/>
    <col min="13" max="14" width="10.28515625" style="5" customWidth="1"/>
    <col min="15" max="16" width="10.28515625" style="5" bestFit="1" customWidth="1"/>
    <col min="17" max="16384" width="41" style="5"/>
  </cols>
  <sheetData>
    <row r="1" spans="1:16">
      <c r="A1" s="137" t="s">
        <v>258</v>
      </c>
    </row>
    <row r="2" spans="1:16">
      <c r="A2" s="90"/>
    </row>
    <row r="3" spans="1:16">
      <c r="A3" s="4" t="s">
        <v>259</v>
      </c>
      <c r="C3" s="5" t="s">
        <v>260</v>
      </c>
      <c r="D3" s="5" t="s">
        <v>261</v>
      </c>
      <c r="E3" s="4">
        <v>2005</v>
      </c>
      <c r="F3" s="4">
        <v>2006</v>
      </c>
      <c r="G3" s="4">
        <v>2007</v>
      </c>
      <c r="H3" s="22">
        <v>2008</v>
      </c>
      <c r="I3" s="22">
        <v>2009</v>
      </c>
      <c r="J3" s="22">
        <v>2010</v>
      </c>
      <c r="K3" s="22">
        <v>2011</v>
      </c>
      <c r="L3" s="4">
        <v>2012</v>
      </c>
      <c r="M3" s="4">
        <v>2013</v>
      </c>
      <c r="N3" s="4">
        <v>2014</v>
      </c>
      <c r="O3" s="4">
        <v>2015</v>
      </c>
      <c r="P3" s="356">
        <v>2016</v>
      </c>
    </row>
    <row r="4" spans="1:16">
      <c r="A4" s="4"/>
      <c r="E4" s="4"/>
      <c r="F4" s="4"/>
      <c r="G4" s="4"/>
      <c r="H4" s="22"/>
      <c r="I4" s="22"/>
      <c r="J4" s="22"/>
      <c r="K4" s="22"/>
      <c r="L4" s="4"/>
      <c r="M4" s="4"/>
      <c r="P4" s="354"/>
    </row>
    <row r="5" spans="1:16">
      <c r="A5" s="4" t="s">
        <v>262</v>
      </c>
      <c r="E5" s="4"/>
      <c r="F5" s="4"/>
      <c r="G5" s="4"/>
      <c r="H5" s="22"/>
      <c r="I5" s="22"/>
      <c r="J5" s="22"/>
      <c r="K5" s="22"/>
      <c r="L5" s="4"/>
      <c r="M5" s="4"/>
      <c r="P5" s="354"/>
    </row>
    <row r="6" spans="1:16">
      <c r="A6" s="27" t="s">
        <v>263</v>
      </c>
      <c r="B6" s="5" t="s">
        <v>264</v>
      </c>
      <c r="C6" s="8"/>
      <c r="D6" s="8" t="s">
        <v>265</v>
      </c>
      <c r="E6" s="153">
        <v>2813</v>
      </c>
      <c r="F6" s="153">
        <v>2762</v>
      </c>
      <c r="G6" s="153">
        <v>2742</v>
      </c>
      <c r="H6" s="153">
        <v>2682</v>
      </c>
      <c r="I6" s="153">
        <v>2401</v>
      </c>
      <c r="J6" s="153">
        <v>2364</v>
      </c>
      <c r="K6" s="153">
        <v>2334</v>
      </c>
      <c r="L6" s="153">
        <v>2291</v>
      </c>
      <c r="M6" s="153">
        <v>2259</v>
      </c>
      <c r="N6" s="153">
        <v>2203</v>
      </c>
      <c r="O6" s="153">
        <v>2172</v>
      </c>
      <c r="P6" s="354">
        <v>2089</v>
      </c>
    </row>
    <row r="7" spans="1:16">
      <c r="A7" s="27" t="s">
        <v>266</v>
      </c>
      <c r="B7" s="5" t="s">
        <v>267</v>
      </c>
      <c r="C7" s="8"/>
      <c r="D7" s="8" t="s">
        <v>268</v>
      </c>
      <c r="E7" s="27">
        <v>105</v>
      </c>
      <c r="F7" s="27">
        <v>104</v>
      </c>
      <c r="G7" s="27">
        <v>104</v>
      </c>
      <c r="H7" s="27">
        <v>104</v>
      </c>
      <c r="I7" s="27">
        <v>104</v>
      </c>
      <c r="J7" s="27">
        <v>108</v>
      </c>
      <c r="K7" s="27">
        <v>107</v>
      </c>
      <c r="L7" s="27">
        <v>111</v>
      </c>
      <c r="M7" s="27">
        <v>110</v>
      </c>
      <c r="N7" s="8">
        <v>112</v>
      </c>
      <c r="O7" s="8">
        <v>115</v>
      </c>
      <c r="P7" s="354">
        <v>122</v>
      </c>
    </row>
    <row r="8" spans="1:16">
      <c r="A8" s="27" t="s">
        <v>269</v>
      </c>
      <c r="B8" s="5" t="s">
        <v>270</v>
      </c>
      <c r="C8" s="8"/>
      <c r="D8" s="8" t="s">
        <v>271</v>
      </c>
      <c r="E8" s="153">
        <v>39352</v>
      </c>
      <c r="F8" s="153">
        <v>41807</v>
      </c>
      <c r="G8" s="153">
        <v>45019</v>
      </c>
      <c r="H8" s="153">
        <v>50497</v>
      </c>
      <c r="I8" s="153">
        <v>70249</v>
      </c>
      <c r="J8" s="153">
        <v>80335</v>
      </c>
      <c r="K8" s="153">
        <v>88084</v>
      </c>
      <c r="L8" s="153">
        <v>99158</v>
      </c>
      <c r="M8" s="153">
        <v>106542</v>
      </c>
      <c r="N8" s="153">
        <v>108639</v>
      </c>
      <c r="O8" s="153">
        <v>107093.693319121</v>
      </c>
      <c r="P8" s="390">
        <v>111190</v>
      </c>
    </row>
    <row r="9" spans="1:16">
      <c r="A9" s="5" t="s">
        <v>272</v>
      </c>
      <c r="B9" s="5" t="s">
        <v>273</v>
      </c>
      <c r="C9" s="8">
        <v>1</v>
      </c>
      <c r="D9" s="8" t="s">
        <v>274</v>
      </c>
      <c r="E9" s="27">
        <v>105</v>
      </c>
      <c r="F9" s="27">
        <v>106</v>
      </c>
      <c r="G9" s="27">
        <v>111</v>
      </c>
      <c r="H9" s="27">
        <v>115</v>
      </c>
      <c r="I9" s="27">
        <v>118</v>
      </c>
      <c r="J9" s="27">
        <v>121</v>
      </c>
      <c r="K9" s="27">
        <v>124</v>
      </c>
      <c r="L9" s="27">
        <v>133</v>
      </c>
      <c r="M9" s="27">
        <v>139</v>
      </c>
      <c r="N9" s="8">
        <v>141</v>
      </c>
      <c r="O9" s="8">
        <v>145</v>
      </c>
      <c r="P9" s="354">
        <v>152</v>
      </c>
    </row>
    <row r="10" spans="1:16">
      <c r="A10" s="4"/>
      <c r="C10" s="8"/>
      <c r="D10" s="8"/>
      <c r="H10" s="8"/>
      <c r="I10" s="8"/>
      <c r="J10" s="8"/>
      <c r="K10" s="8"/>
      <c r="L10" s="8"/>
      <c r="M10" s="8"/>
      <c r="N10" s="8"/>
      <c r="O10" s="8"/>
      <c r="P10" s="354"/>
    </row>
    <row r="11" spans="1:16">
      <c r="A11" s="4" t="s">
        <v>275</v>
      </c>
      <c r="C11" s="8"/>
      <c r="D11" s="8"/>
      <c r="E11" s="8"/>
      <c r="F11" s="8"/>
      <c r="G11" s="8"/>
      <c r="H11" s="8"/>
      <c r="I11" s="8"/>
      <c r="J11" s="8"/>
      <c r="K11" s="8"/>
      <c r="L11" s="8"/>
      <c r="M11" s="8"/>
      <c r="N11" s="8"/>
      <c r="O11" s="8"/>
      <c r="P11" s="354"/>
    </row>
    <row r="12" spans="1:16">
      <c r="A12" s="5" t="s">
        <v>276</v>
      </c>
      <c r="B12" s="5" t="s">
        <v>277</v>
      </c>
      <c r="C12" s="8">
        <v>2</v>
      </c>
      <c r="D12" s="8" t="s">
        <v>278</v>
      </c>
      <c r="E12" s="196">
        <v>2813</v>
      </c>
      <c r="F12" s="196">
        <v>2762</v>
      </c>
      <c r="G12" s="196">
        <v>2742</v>
      </c>
      <c r="H12" s="196">
        <v>2682</v>
      </c>
      <c r="I12" s="162">
        <v>2401</v>
      </c>
      <c r="J12" s="162">
        <v>2364</v>
      </c>
      <c r="K12" s="162">
        <v>2334</v>
      </c>
      <c r="L12" s="202">
        <v>2291</v>
      </c>
      <c r="M12" s="202">
        <v>2259</v>
      </c>
      <c r="N12" s="153">
        <v>2203</v>
      </c>
      <c r="O12" s="153">
        <v>2172</v>
      </c>
      <c r="P12" s="390">
        <v>2089</v>
      </c>
    </row>
    <row r="13" spans="1:16">
      <c r="A13" s="155" t="s">
        <v>279</v>
      </c>
      <c r="B13" s="5" t="s">
        <v>280</v>
      </c>
      <c r="C13" s="8"/>
      <c r="D13" s="8" t="s">
        <v>281</v>
      </c>
      <c r="E13" s="196">
        <v>751</v>
      </c>
      <c r="F13" s="196">
        <v>742</v>
      </c>
      <c r="G13" s="196">
        <v>758</v>
      </c>
      <c r="H13" s="196">
        <v>768</v>
      </c>
      <c r="I13" s="162">
        <v>627</v>
      </c>
      <c r="J13" s="162">
        <v>629</v>
      </c>
      <c r="K13" s="162">
        <v>633</v>
      </c>
      <c r="L13" s="202">
        <v>639</v>
      </c>
      <c r="M13" s="202">
        <v>636</v>
      </c>
      <c r="N13" s="153">
        <v>622</v>
      </c>
      <c r="O13" s="153">
        <v>611</v>
      </c>
      <c r="P13" s="354">
        <v>593</v>
      </c>
    </row>
    <row r="14" spans="1:16">
      <c r="A14" s="155" t="s">
        <v>2310</v>
      </c>
      <c r="B14" s="5" t="s">
        <v>282</v>
      </c>
      <c r="C14" s="8"/>
      <c r="D14" s="8" t="s">
        <v>283</v>
      </c>
      <c r="E14" s="196">
        <v>2022</v>
      </c>
      <c r="F14" s="196">
        <v>1984</v>
      </c>
      <c r="G14" s="196">
        <v>1949</v>
      </c>
      <c r="H14" s="196">
        <v>1881</v>
      </c>
      <c r="I14" s="162">
        <v>1740</v>
      </c>
      <c r="J14" s="162">
        <v>1706</v>
      </c>
      <c r="K14" s="162">
        <v>1681</v>
      </c>
      <c r="L14" s="202">
        <v>1630</v>
      </c>
      <c r="M14" s="202">
        <v>1601</v>
      </c>
      <c r="N14" s="153">
        <v>1559</v>
      </c>
      <c r="O14" s="153">
        <v>1538</v>
      </c>
      <c r="P14" s="390">
        <v>1474</v>
      </c>
    </row>
    <row r="15" spans="1:16">
      <c r="A15" s="5" t="s">
        <v>284</v>
      </c>
      <c r="B15" s="5" t="s">
        <v>285</v>
      </c>
      <c r="C15" s="8"/>
      <c r="D15" s="8" t="s">
        <v>286</v>
      </c>
      <c r="E15" s="196">
        <v>1211</v>
      </c>
      <c r="F15" s="196">
        <v>1159</v>
      </c>
      <c r="G15" s="196">
        <v>1216</v>
      </c>
      <c r="H15" s="196">
        <v>1203</v>
      </c>
      <c r="I15" s="162">
        <v>1232</v>
      </c>
      <c r="J15" s="162">
        <v>1300</v>
      </c>
      <c r="K15" s="162">
        <v>1257</v>
      </c>
      <c r="L15" s="202">
        <v>1902</v>
      </c>
      <c r="M15" s="202">
        <v>1939</v>
      </c>
      <c r="N15" s="153">
        <v>1990</v>
      </c>
      <c r="O15" s="153">
        <v>1957</v>
      </c>
      <c r="P15" s="390">
        <v>1915</v>
      </c>
    </row>
    <row r="16" spans="1:16">
      <c r="A16" s="5" t="s">
        <v>287</v>
      </c>
      <c r="B16" s="5" t="s">
        <v>288</v>
      </c>
      <c r="C16" s="8"/>
      <c r="D16" s="8" t="s">
        <v>289</v>
      </c>
      <c r="E16" s="196">
        <v>1201</v>
      </c>
      <c r="F16" s="196">
        <v>1196</v>
      </c>
      <c r="G16" s="196">
        <v>1214</v>
      </c>
      <c r="H16" s="196">
        <v>1196</v>
      </c>
      <c r="I16" s="162">
        <v>1249</v>
      </c>
      <c r="J16" s="162">
        <v>1372</v>
      </c>
      <c r="K16" s="162">
        <v>1342</v>
      </c>
      <c r="L16" s="202">
        <v>1318</v>
      </c>
      <c r="M16" s="202">
        <v>1256</v>
      </c>
      <c r="N16" s="153">
        <v>1223</v>
      </c>
      <c r="O16" s="153">
        <v>1177</v>
      </c>
      <c r="P16" s="390">
        <v>1149</v>
      </c>
    </row>
    <row r="17" spans="1:20" s="14" customFormat="1">
      <c r="A17" s="27" t="s">
        <v>2311</v>
      </c>
      <c r="B17" s="27" t="s">
        <v>290</v>
      </c>
      <c r="C17" s="67">
        <v>2</v>
      </c>
      <c r="D17" s="8" t="s">
        <v>291</v>
      </c>
      <c r="E17" s="67">
        <v>191.7</v>
      </c>
      <c r="F17" s="67">
        <v>199.7</v>
      </c>
      <c r="G17" s="87">
        <v>194</v>
      </c>
      <c r="H17" s="87">
        <v>184</v>
      </c>
      <c r="I17" s="87">
        <v>170</v>
      </c>
      <c r="J17" s="67">
        <v>103.7</v>
      </c>
      <c r="K17" s="67">
        <v>98.2</v>
      </c>
      <c r="L17" s="185">
        <v>82.4</v>
      </c>
      <c r="M17" s="25">
        <v>80.7</v>
      </c>
      <c r="N17" s="8">
        <v>84.1</v>
      </c>
      <c r="O17" s="8">
        <v>83.8</v>
      </c>
      <c r="P17" s="357">
        <v>82.7</v>
      </c>
      <c r="Q17" s="27"/>
    </row>
    <row r="18" spans="1:20" s="14" customFormat="1">
      <c r="A18" s="27" t="s">
        <v>292</v>
      </c>
      <c r="B18" s="27" t="s">
        <v>293</v>
      </c>
      <c r="C18" s="67">
        <v>3</v>
      </c>
      <c r="D18" s="8" t="s">
        <v>294</v>
      </c>
      <c r="E18" s="67">
        <v>220.4</v>
      </c>
      <c r="F18" s="67">
        <v>230.6</v>
      </c>
      <c r="G18" s="67">
        <v>234.6</v>
      </c>
      <c r="H18" s="67">
        <v>235.8</v>
      </c>
      <c r="I18" s="67">
        <v>220.3</v>
      </c>
      <c r="J18" s="67">
        <v>198.2</v>
      </c>
      <c r="K18" s="67">
        <v>197.5</v>
      </c>
      <c r="L18" s="185">
        <v>179.6</v>
      </c>
      <c r="M18" s="8">
        <v>164.2</v>
      </c>
      <c r="N18" s="8">
        <v>159.4</v>
      </c>
      <c r="O18" s="8">
        <v>151.4</v>
      </c>
      <c r="P18" s="357">
        <v>150.69999999999999</v>
      </c>
      <c r="Q18" s="27"/>
    </row>
    <row r="19" spans="1:20" s="14" customFormat="1">
      <c r="A19" s="134" t="s">
        <v>295</v>
      </c>
      <c r="B19" s="27" t="s">
        <v>296</v>
      </c>
      <c r="C19" s="67"/>
      <c r="D19" s="8" t="s">
        <v>297</v>
      </c>
      <c r="E19" s="67" t="s">
        <v>2247</v>
      </c>
      <c r="F19" s="67" t="s">
        <v>2247</v>
      </c>
      <c r="G19" s="67" t="s">
        <v>2247</v>
      </c>
      <c r="H19" s="67" t="s">
        <v>2247</v>
      </c>
      <c r="I19" s="67" t="s">
        <v>2247</v>
      </c>
      <c r="J19" s="67">
        <v>11.8</v>
      </c>
      <c r="K19" s="67">
        <v>10.6</v>
      </c>
      <c r="L19" s="185">
        <v>9.5</v>
      </c>
      <c r="M19" s="67">
        <v>8.5</v>
      </c>
      <c r="N19" s="8">
        <v>6.5</v>
      </c>
      <c r="O19" s="8">
        <v>6.2</v>
      </c>
      <c r="P19" s="357">
        <v>5.8</v>
      </c>
      <c r="Q19" s="27"/>
    </row>
    <row r="20" spans="1:20">
      <c r="A20" s="134" t="s">
        <v>298</v>
      </c>
      <c r="B20" s="27" t="s">
        <v>299</v>
      </c>
      <c r="C20" s="67"/>
      <c r="D20" s="8" t="s">
        <v>300</v>
      </c>
      <c r="E20" s="67" t="s">
        <v>2247</v>
      </c>
      <c r="F20" s="67" t="s">
        <v>2247</v>
      </c>
      <c r="G20" s="67" t="s">
        <v>2247</v>
      </c>
      <c r="H20" s="67" t="s">
        <v>2247</v>
      </c>
      <c r="I20" s="67" t="s">
        <v>2247</v>
      </c>
      <c r="J20" s="67">
        <v>24.1</v>
      </c>
      <c r="K20" s="67">
        <v>25.7</v>
      </c>
      <c r="L20" s="185">
        <v>23.5</v>
      </c>
      <c r="M20" s="67">
        <v>22.9</v>
      </c>
      <c r="N20" s="8">
        <v>21.6</v>
      </c>
      <c r="O20" s="8">
        <v>21.5</v>
      </c>
      <c r="P20" s="357">
        <v>21.7</v>
      </c>
      <c r="Q20" s="27"/>
      <c r="R20" s="68"/>
      <c r="S20" s="49"/>
      <c r="T20" s="49"/>
    </row>
    <row r="21" spans="1:20">
      <c r="A21" s="134"/>
      <c r="B21" s="27"/>
      <c r="C21" s="67"/>
      <c r="D21" s="8"/>
      <c r="E21" s="67"/>
      <c r="F21" s="67"/>
      <c r="G21" s="67"/>
      <c r="H21" s="67"/>
      <c r="I21" s="67"/>
      <c r="J21" s="67"/>
      <c r="K21" s="67"/>
      <c r="L21" s="185"/>
      <c r="M21" s="67"/>
      <c r="N21" s="8"/>
      <c r="O21" s="8"/>
      <c r="P21" s="357"/>
      <c r="Q21" s="27"/>
      <c r="R21" s="68"/>
      <c r="S21" s="49"/>
      <c r="T21" s="49"/>
    </row>
    <row r="22" spans="1:20">
      <c r="A22" s="4" t="s">
        <v>301</v>
      </c>
      <c r="C22" s="8"/>
      <c r="D22" s="8"/>
      <c r="E22" s="8"/>
      <c r="F22" s="8"/>
      <c r="G22" s="8"/>
      <c r="H22" s="8"/>
      <c r="I22" s="67"/>
      <c r="J22" s="8"/>
      <c r="K22" s="8"/>
      <c r="L22" s="8"/>
      <c r="M22" s="8"/>
      <c r="N22" s="8"/>
      <c r="O22" s="8"/>
      <c r="P22" s="354"/>
    </row>
    <row r="23" spans="1:20">
      <c r="A23" s="27" t="s">
        <v>302</v>
      </c>
      <c r="B23" s="5" t="s">
        <v>303</v>
      </c>
      <c r="C23" s="67">
        <v>2</v>
      </c>
      <c r="D23" s="8" t="s">
        <v>304</v>
      </c>
      <c r="E23" s="21">
        <v>107.3</v>
      </c>
      <c r="F23" s="21">
        <v>106.6</v>
      </c>
      <c r="G23" s="21">
        <v>106.8</v>
      </c>
      <c r="H23" s="21">
        <v>110.1</v>
      </c>
      <c r="I23" s="133">
        <v>108.6</v>
      </c>
      <c r="J23" s="133">
        <v>113.4</v>
      </c>
      <c r="K23" s="133">
        <v>111.5</v>
      </c>
      <c r="L23" s="465">
        <v>114</v>
      </c>
      <c r="M23" s="21">
        <v>110</v>
      </c>
      <c r="N23" s="21">
        <v>112</v>
      </c>
      <c r="O23" s="21">
        <v>115.2</v>
      </c>
      <c r="P23" s="466">
        <v>121.8</v>
      </c>
    </row>
    <row r="24" spans="1:20">
      <c r="A24" s="155" t="s">
        <v>2312</v>
      </c>
      <c r="B24" s="5" t="s">
        <v>305</v>
      </c>
      <c r="C24" s="67">
        <v>2</v>
      </c>
      <c r="D24" s="8" t="s">
        <v>306</v>
      </c>
      <c r="E24" s="133">
        <v>27.4</v>
      </c>
      <c r="F24" s="133">
        <v>30.3</v>
      </c>
      <c r="G24" s="133">
        <v>34.6</v>
      </c>
      <c r="H24" s="133">
        <v>38</v>
      </c>
      <c r="I24" s="133">
        <v>39.799999999999997</v>
      </c>
      <c r="J24" s="133">
        <v>43.7</v>
      </c>
      <c r="K24" s="133">
        <v>45.9</v>
      </c>
      <c r="L24" s="465">
        <v>50.1</v>
      </c>
      <c r="M24" s="21">
        <v>45.8</v>
      </c>
      <c r="N24" s="21">
        <v>49.1</v>
      </c>
      <c r="O24" s="21">
        <v>53.2</v>
      </c>
      <c r="P24" s="466">
        <v>59.4</v>
      </c>
    </row>
    <row r="25" spans="1:20">
      <c r="A25" s="155" t="s">
        <v>2313</v>
      </c>
      <c r="B25" s="5" t="s">
        <v>308</v>
      </c>
      <c r="C25" s="8">
        <v>2</v>
      </c>
      <c r="D25" s="8" t="s">
        <v>309</v>
      </c>
      <c r="E25" s="133">
        <v>75.3</v>
      </c>
      <c r="F25" s="133">
        <v>71.400000000000006</v>
      </c>
      <c r="G25" s="21">
        <v>68.5</v>
      </c>
      <c r="H25" s="21">
        <v>66.400000000000006</v>
      </c>
      <c r="I25" s="133">
        <v>64.599999999999994</v>
      </c>
      <c r="J25" s="133">
        <v>64.599999999999994</v>
      </c>
      <c r="K25" s="133">
        <v>61</v>
      </c>
      <c r="L25" s="465">
        <v>61.1</v>
      </c>
      <c r="M25" s="21">
        <v>57.8</v>
      </c>
      <c r="N25" s="21">
        <v>56.3</v>
      </c>
      <c r="O25" s="21">
        <v>55.3</v>
      </c>
      <c r="P25" s="466">
        <v>55.2</v>
      </c>
    </row>
    <row r="26" spans="1:20">
      <c r="A26" s="155" t="s">
        <v>2314</v>
      </c>
      <c r="B26" s="5" t="s">
        <v>264</v>
      </c>
      <c r="C26" s="8">
        <v>2</v>
      </c>
      <c r="D26" s="8" t="s">
        <v>310</v>
      </c>
      <c r="E26" s="21">
        <v>1.4</v>
      </c>
      <c r="F26" s="21">
        <v>1.4</v>
      </c>
      <c r="G26" s="21">
        <v>0.8</v>
      </c>
      <c r="H26" s="21">
        <v>1.4</v>
      </c>
      <c r="I26" s="133">
        <v>1.1000000000000001</v>
      </c>
      <c r="J26" s="133">
        <v>1.3</v>
      </c>
      <c r="K26" s="133">
        <v>1.2</v>
      </c>
      <c r="L26" s="465">
        <v>1.4</v>
      </c>
      <c r="M26" s="21">
        <v>1.6</v>
      </c>
      <c r="N26" s="21">
        <v>1.3</v>
      </c>
      <c r="O26" s="21">
        <v>1.1000000000000001</v>
      </c>
      <c r="P26" s="466">
        <v>1.3</v>
      </c>
    </row>
    <row r="27" spans="1:20">
      <c r="A27" s="155" t="s">
        <v>2315</v>
      </c>
      <c r="B27" s="5" t="s">
        <v>264</v>
      </c>
      <c r="C27" s="8">
        <v>3</v>
      </c>
      <c r="D27" s="8" t="s">
        <v>311</v>
      </c>
      <c r="E27" s="21">
        <v>3.2</v>
      </c>
      <c r="F27" s="21">
        <v>3.5</v>
      </c>
      <c r="G27" s="21">
        <v>2.9</v>
      </c>
      <c r="H27" s="21">
        <v>4.3</v>
      </c>
      <c r="I27" s="133">
        <v>3.1</v>
      </c>
      <c r="J27" s="133">
        <v>3.8</v>
      </c>
      <c r="K27" s="133">
        <v>3.4</v>
      </c>
      <c r="L27" s="465">
        <v>1.4</v>
      </c>
      <c r="M27" s="21">
        <v>4.8</v>
      </c>
      <c r="N27" s="21">
        <v>5.0999999999999996</v>
      </c>
      <c r="O27" s="21">
        <v>5.6</v>
      </c>
      <c r="P27" s="466">
        <v>5.9</v>
      </c>
    </row>
    <row r="28" spans="1:20" s="14" customFormat="1">
      <c r="A28" s="27" t="s">
        <v>307</v>
      </c>
      <c r="B28" s="27" t="s">
        <v>312</v>
      </c>
      <c r="C28" s="67">
        <v>4</v>
      </c>
      <c r="D28" s="8" t="s">
        <v>313</v>
      </c>
      <c r="E28" s="67">
        <v>3.2</v>
      </c>
      <c r="F28" s="67">
        <v>3.2</v>
      </c>
      <c r="G28" s="67">
        <v>3</v>
      </c>
      <c r="H28" s="67">
        <v>3</v>
      </c>
      <c r="I28" s="67">
        <v>2.9</v>
      </c>
      <c r="J28" s="67">
        <v>2.4</v>
      </c>
      <c r="K28" s="67">
        <v>2.1</v>
      </c>
      <c r="L28" s="234">
        <v>2.1</v>
      </c>
      <c r="M28" s="8">
        <v>2</v>
      </c>
      <c r="N28" s="25">
        <v>1.8</v>
      </c>
      <c r="O28" s="25">
        <v>1.8</v>
      </c>
      <c r="P28" s="357">
        <v>1.7</v>
      </c>
      <c r="Q28" s="27"/>
    </row>
    <row r="29" spans="1:20" s="14" customFormat="1">
      <c r="A29" s="464" t="s">
        <v>316</v>
      </c>
      <c r="B29" s="27" t="s">
        <v>314</v>
      </c>
      <c r="C29" s="67">
        <v>3</v>
      </c>
      <c r="D29" s="8" t="s">
        <v>315</v>
      </c>
      <c r="E29" s="67">
        <v>1.4</v>
      </c>
      <c r="F29" s="67">
        <v>1.6</v>
      </c>
      <c r="G29" s="67">
        <v>1.9</v>
      </c>
      <c r="H29" s="67">
        <v>1.5</v>
      </c>
      <c r="I29" s="67">
        <v>1.5</v>
      </c>
      <c r="J29" s="67">
        <v>1.5</v>
      </c>
      <c r="K29" s="67">
        <v>1.5</v>
      </c>
      <c r="L29" s="185">
        <v>1.4</v>
      </c>
      <c r="M29" s="87">
        <v>1.4</v>
      </c>
      <c r="N29" s="8">
        <v>1.5</v>
      </c>
      <c r="O29" s="8">
        <v>1.6</v>
      </c>
      <c r="P29" s="357">
        <v>1.6</v>
      </c>
      <c r="Q29" s="27"/>
    </row>
    <row r="30" spans="1:20">
      <c r="A30" s="134"/>
      <c r="B30" s="27"/>
      <c r="C30" s="67"/>
      <c r="D30" s="8"/>
      <c r="E30" s="67"/>
      <c r="F30" s="67"/>
      <c r="G30" s="67"/>
      <c r="H30" s="67"/>
      <c r="I30" s="67"/>
      <c r="J30" s="67"/>
      <c r="K30" s="67"/>
      <c r="L30" s="185"/>
      <c r="M30" s="67"/>
      <c r="N30" s="8"/>
      <c r="O30" s="8"/>
      <c r="P30" s="357"/>
      <c r="Q30" s="27"/>
      <c r="R30" s="68"/>
      <c r="S30" s="49"/>
      <c r="T30" s="49"/>
    </row>
    <row r="31" spans="1:20">
      <c r="A31" s="4" t="s">
        <v>317</v>
      </c>
      <c r="B31" s="4"/>
      <c r="C31" s="67"/>
      <c r="D31" s="67"/>
      <c r="E31" s="27"/>
      <c r="F31" s="27"/>
      <c r="G31" s="27"/>
      <c r="H31" s="27"/>
      <c r="I31" s="67"/>
      <c r="J31" s="67"/>
      <c r="K31" s="67"/>
      <c r="L31" s="67"/>
      <c r="M31" s="67"/>
      <c r="N31" s="67"/>
      <c r="O31" s="67"/>
      <c r="P31" s="357"/>
      <c r="Q31" s="27"/>
      <c r="R31" s="68"/>
      <c r="S31" s="49"/>
      <c r="T31" s="49"/>
    </row>
    <row r="32" spans="1:20">
      <c r="A32" s="27" t="s">
        <v>318</v>
      </c>
      <c r="B32" s="27" t="s">
        <v>319</v>
      </c>
      <c r="C32" s="67">
        <v>5</v>
      </c>
      <c r="D32" s="8" t="s">
        <v>320</v>
      </c>
      <c r="E32" s="67" t="s">
        <v>2247</v>
      </c>
      <c r="F32" s="87">
        <v>4.3</v>
      </c>
      <c r="G32" s="87">
        <v>4.3</v>
      </c>
      <c r="H32" s="87">
        <v>3.2</v>
      </c>
      <c r="I32" s="67">
        <v>3.9</v>
      </c>
      <c r="J32" s="67">
        <v>5.9</v>
      </c>
      <c r="K32" s="87">
        <v>5.2705979999999997</v>
      </c>
      <c r="L32" s="87">
        <v>5.2861380000000002</v>
      </c>
      <c r="M32" s="16">
        <v>6.3248540000000002</v>
      </c>
      <c r="N32" s="8">
        <v>7.1</v>
      </c>
      <c r="O32" s="8">
        <v>5.9</v>
      </c>
      <c r="P32" s="397">
        <v>4.8</v>
      </c>
      <c r="Q32" s="27"/>
      <c r="R32" s="69"/>
      <c r="S32" s="49"/>
      <c r="T32" s="49"/>
    </row>
    <row r="33" spans="1:26">
      <c r="A33" s="134" t="s">
        <v>321</v>
      </c>
      <c r="B33" s="27" t="s">
        <v>322</v>
      </c>
      <c r="C33" s="67">
        <v>5</v>
      </c>
      <c r="D33" s="8" t="s">
        <v>323</v>
      </c>
      <c r="E33" s="67" t="s">
        <v>2247</v>
      </c>
      <c r="F33" s="87">
        <v>15.7</v>
      </c>
      <c r="G33" s="87">
        <v>15.7</v>
      </c>
      <c r="H33" s="87">
        <v>23.7</v>
      </c>
      <c r="I33" s="67">
        <v>33</v>
      </c>
      <c r="J33" s="133">
        <v>35</v>
      </c>
      <c r="K33" s="162">
        <v>38.65</v>
      </c>
      <c r="L33" s="67">
        <v>33</v>
      </c>
      <c r="M33" s="16">
        <v>153.834</v>
      </c>
      <c r="N33" s="25">
        <v>160</v>
      </c>
      <c r="O33" s="25">
        <v>186.9</v>
      </c>
      <c r="P33" s="397">
        <v>182.8</v>
      </c>
      <c r="Q33" s="27"/>
      <c r="R33" s="69"/>
      <c r="S33" s="49"/>
      <c r="T33" s="49"/>
    </row>
    <row r="34" spans="1:26">
      <c r="A34" s="134" t="s">
        <v>324</v>
      </c>
      <c r="B34" s="27" t="s">
        <v>325</v>
      </c>
      <c r="C34" s="67">
        <v>5</v>
      </c>
      <c r="D34" s="8" t="s">
        <v>326</v>
      </c>
      <c r="E34" s="67" t="s">
        <v>2247</v>
      </c>
      <c r="F34" s="87">
        <v>256</v>
      </c>
      <c r="G34" s="87">
        <v>256</v>
      </c>
      <c r="H34" s="87">
        <v>254</v>
      </c>
      <c r="I34" s="67">
        <v>125</v>
      </c>
      <c r="J34" s="87">
        <v>165.5</v>
      </c>
      <c r="K34" s="87">
        <v>189.50945299999998</v>
      </c>
      <c r="L34" s="67">
        <v>171.5</v>
      </c>
      <c r="M34" s="16">
        <v>140</v>
      </c>
      <c r="N34" s="8">
        <v>119.1</v>
      </c>
      <c r="O34" s="25">
        <v>153</v>
      </c>
      <c r="P34" s="353" t="s">
        <v>2248</v>
      </c>
      <c r="Q34" s="27"/>
      <c r="R34" s="69"/>
      <c r="S34" s="49"/>
      <c r="T34" s="49"/>
    </row>
    <row r="35" spans="1:26">
      <c r="A35" s="134" t="s">
        <v>327</v>
      </c>
      <c r="B35" s="27" t="s">
        <v>328</v>
      </c>
      <c r="C35" s="67">
        <v>5</v>
      </c>
      <c r="D35" s="8" t="s">
        <v>329</v>
      </c>
      <c r="E35" s="67" t="s">
        <v>2247</v>
      </c>
      <c r="F35" s="87">
        <v>21</v>
      </c>
      <c r="G35" s="87">
        <v>21</v>
      </c>
      <c r="H35" s="87">
        <v>22</v>
      </c>
      <c r="I35" s="67">
        <v>20</v>
      </c>
      <c r="J35" s="87">
        <v>20</v>
      </c>
      <c r="K35" s="67">
        <v>9</v>
      </c>
      <c r="L35" s="67">
        <v>8.3000000000000007</v>
      </c>
      <c r="M35" s="16">
        <v>5</v>
      </c>
      <c r="N35" s="8">
        <v>1.2</v>
      </c>
      <c r="O35" s="25">
        <v>2</v>
      </c>
      <c r="P35" s="353" t="s">
        <v>2248</v>
      </c>
      <c r="Q35" s="27"/>
      <c r="R35" s="69"/>
      <c r="S35" s="49"/>
      <c r="T35" s="49"/>
    </row>
    <row r="36" spans="1:26">
      <c r="A36" s="134" t="s">
        <v>330</v>
      </c>
      <c r="B36" s="27" t="s">
        <v>331</v>
      </c>
      <c r="C36" s="67">
        <v>5</v>
      </c>
      <c r="D36" s="8" t="s">
        <v>332</v>
      </c>
      <c r="E36" s="67" t="s">
        <v>2247</v>
      </c>
      <c r="F36" s="87">
        <v>169.2</v>
      </c>
      <c r="G36" s="87">
        <v>169.2</v>
      </c>
      <c r="H36" s="87">
        <v>204.2</v>
      </c>
      <c r="I36" s="67">
        <v>208.9</v>
      </c>
      <c r="J36" s="67">
        <v>204.2</v>
      </c>
      <c r="K36" s="87">
        <v>203.63200000000001</v>
      </c>
      <c r="L36" s="87">
        <v>204.12100000000001</v>
      </c>
      <c r="M36" s="16">
        <v>360</v>
      </c>
      <c r="N36" s="8">
        <v>335.8</v>
      </c>
      <c r="O36" s="8">
        <v>403.1</v>
      </c>
      <c r="P36" s="397">
        <v>428.8</v>
      </c>
      <c r="Q36" s="27"/>
    </row>
    <row r="37" spans="1:26">
      <c r="A37" s="134" t="s">
        <v>333</v>
      </c>
      <c r="B37" s="27" t="s">
        <v>334</v>
      </c>
      <c r="C37" s="67">
        <v>5</v>
      </c>
      <c r="D37" s="8" t="s">
        <v>335</v>
      </c>
      <c r="E37" s="67" t="s">
        <v>2247</v>
      </c>
      <c r="F37" s="87">
        <v>261.7</v>
      </c>
      <c r="G37" s="87">
        <v>261.7</v>
      </c>
      <c r="H37" s="87">
        <v>568.5</v>
      </c>
      <c r="I37" s="67">
        <v>456.9</v>
      </c>
      <c r="J37" s="87">
        <v>662.4</v>
      </c>
      <c r="K37" s="67">
        <v>498.4</v>
      </c>
      <c r="L37" s="87">
        <v>503.887</v>
      </c>
      <c r="M37" s="16">
        <v>620.9</v>
      </c>
      <c r="N37" s="8">
        <v>677.3</v>
      </c>
      <c r="O37" s="8">
        <v>667.9</v>
      </c>
      <c r="P37" s="397">
        <v>646.1</v>
      </c>
      <c r="Q37" s="27"/>
    </row>
    <row r="38" spans="1:26">
      <c r="I38" s="67"/>
      <c r="L38" s="27"/>
      <c r="P38" s="354"/>
    </row>
    <row r="39" spans="1:26">
      <c r="A39" s="4" t="s">
        <v>336</v>
      </c>
      <c r="C39" s="67"/>
      <c r="D39" s="67"/>
      <c r="H39" s="55"/>
      <c r="I39" s="67"/>
      <c r="J39" s="67"/>
      <c r="K39" s="67"/>
      <c r="L39" s="67"/>
      <c r="M39" s="67"/>
      <c r="N39" s="67"/>
      <c r="O39" s="67"/>
      <c r="P39" s="354"/>
    </row>
    <row r="40" spans="1:26">
      <c r="A40" s="27" t="s">
        <v>337</v>
      </c>
      <c r="B40" s="75" t="s">
        <v>338</v>
      </c>
      <c r="C40" s="67"/>
      <c r="D40" s="8" t="s">
        <v>339</v>
      </c>
      <c r="E40" s="67" t="s">
        <v>2247</v>
      </c>
      <c r="F40" s="67" t="s">
        <v>2247</v>
      </c>
      <c r="G40" s="67" t="s">
        <v>2247</v>
      </c>
      <c r="H40" s="67" t="s">
        <v>2247</v>
      </c>
      <c r="I40" s="67" t="s">
        <v>2247</v>
      </c>
      <c r="J40" s="67">
        <v>482</v>
      </c>
      <c r="K40" s="67">
        <v>495</v>
      </c>
      <c r="L40" s="67">
        <v>498</v>
      </c>
      <c r="M40" s="8">
        <v>497</v>
      </c>
      <c r="N40" s="8">
        <v>509</v>
      </c>
      <c r="O40" s="8">
        <v>480</v>
      </c>
      <c r="P40" s="357">
        <v>473</v>
      </c>
      <c r="Y40" s="54"/>
      <c r="Z40" s="54"/>
    </row>
    <row r="41" spans="1:26">
      <c r="A41" s="134" t="s">
        <v>340</v>
      </c>
      <c r="B41" s="27" t="s">
        <v>341</v>
      </c>
      <c r="C41" s="67"/>
      <c r="D41" s="8" t="s">
        <v>342</v>
      </c>
      <c r="E41" s="27">
        <v>230</v>
      </c>
      <c r="F41" s="27">
        <v>222</v>
      </c>
      <c r="G41" s="27">
        <v>216</v>
      </c>
      <c r="H41" s="55">
        <v>212</v>
      </c>
      <c r="I41" s="67">
        <v>207</v>
      </c>
      <c r="J41" s="67">
        <v>201</v>
      </c>
      <c r="K41" s="67">
        <v>189</v>
      </c>
      <c r="L41" s="67">
        <v>183</v>
      </c>
      <c r="M41" s="8">
        <v>178</v>
      </c>
      <c r="N41" s="8">
        <v>171</v>
      </c>
      <c r="O41" s="8">
        <v>164</v>
      </c>
      <c r="P41" s="357">
        <v>155</v>
      </c>
      <c r="Y41" s="54"/>
      <c r="Z41" s="54"/>
    </row>
    <row r="42" spans="1:26">
      <c r="I42" s="67"/>
      <c r="P42" s="354"/>
      <c r="Y42" s="54"/>
      <c r="Z42" s="54"/>
    </row>
    <row r="43" spans="1:26">
      <c r="A43" s="4" t="s">
        <v>343</v>
      </c>
      <c r="C43" s="8"/>
      <c r="D43" s="8"/>
      <c r="H43" s="55"/>
      <c r="I43" s="67"/>
      <c r="J43" s="8"/>
      <c r="K43" s="8"/>
      <c r="L43" s="8"/>
      <c r="M43" s="8"/>
      <c r="N43" s="8"/>
      <c r="O43" s="8"/>
      <c r="P43" s="354"/>
      <c r="Y43" s="54"/>
      <c r="Z43" s="54"/>
    </row>
    <row r="44" spans="1:26">
      <c r="A44" s="5" t="s">
        <v>344</v>
      </c>
      <c r="B44" s="5" t="s">
        <v>345</v>
      </c>
      <c r="C44" s="8"/>
      <c r="D44" s="8" t="s">
        <v>346</v>
      </c>
      <c r="E44" s="193">
        <v>2065</v>
      </c>
      <c r="F44" s="193">
        <v>2548</v>
      </c>
      <c r="G44" s="193">
        <v>3409</v>
      </c>
      <c r="H44" s="242">
        <v>5941</v>
      </c>
      <c r="I44" s="162">
        <v>20120</v>
      </c>
      <c r="J44" s="162">
        <v>10662</v>
      </c>
      <c r="K44" s="162">
        <v>8185</v>
      </c>
      <c r="L44" s="202">
        <v>11553</v>
      </c>
      <c r="M44" s="202">
        <v>4256</v>
      </c>
      <c r="N44" s="19">
        <v>2839</v>
      </c>
      <c r="O44" s="19">
        <v>-2766</v>
      </c>
      <c r="P44" s="391">
        <v>4479</v>
      </c>
      <c r="Y44" s="57"/>
      <c r="Z44" s="57"/>
    </row>
    <row r="45" spans="1:26">
      <c r="A45" s="20" t="s">
        <v>347</v>
      </c>
      <c r="B45" s="5" t="s">
        <v>348</v>
      </c>
      <c r="C45" s="8"/>
      <c r="D45" s="8" t="s">
        <v>349</v>
      </c>
      <c r="E45" s="193">
        <v>3008</v>
      </c>
      <c r="F45" s="193">
        <v>3154</v>
      </c>
      <c r="G45" s="193">
        <v>3335.0120000000002</v>
      </c>
      <c r="H45" s="243">
        <v>3646</v>
      </c>
      <c r="I45" s="162">
        <v>3881</v>
      </c>
      <c r="J45" s="162">
        <v>4079</v>
      </c>
      <c r="K45" s="162">
        <v>4212</v>
      </c>
      <c r="L45" s="202">
        <v>4549.2359999999999</v>
      </c>
      <c r="M45" s="202">
        <v>4628</v>
      </c>
      <c r="N45" s="19">
        <v>4752</v>
      </c>
      <c r="O45" s="19">
        <v>4835</v>
      </c>
      <c r="P45" s="391">
        <v>4845</v>
      </c>
      <c r="Y45" s="54"/>
      <c r="Z45" s="54"/>
    </row>
    <row r="46" spans="1:26">
      <c r="A46" s="134" t="s">
        <v>350</v>
      </c>
      <c r="B46" s="75" t="s">
        <v>351</v>
      </c>
      <c r="C46" s="8"/>
      <c r="D46" s="8" t="s">
        <v>352</v>
      </c>
      <c r="E46" s="67" t="s">
        <v>2250</v>
      </c>
      <c r="F46" s="67" t="s">
        <v>2250</v>
      </c>
      <c r="G46" s="67" t="s">
        <v>2250</v>
      </c>
      <c r="H46" s="67" t="s">
        <v>2250</v>
      </c>
      <c r="I46" s="67" t="s">
        <v>2250</v>
      </c>
      <c r="J46" s="19">
        <v>87992.309227999998</v>
      </c>
      <c r="K46" s="19">
        <v>98827.6851844013</v>
      </c>
      <c r="L46" s="19">
        <v>108508.29627799999</v>
      </c>
      <c r="M46" s="19">
        <v>113580</v>
      </c>
      <c r="N46" s="19">
        <v>117186</v>
      </c>
      <c r="O46" s="19">
        <v>114865.813994121</v>
      </c>
      <c r="P46" s="392">
        <v>119436</v>
      </c>
      <c r="Y46" s="54"/>
      <c r="Z46" s="54"/>
    </row>
    <row r="47" spans="1:26">
      <c r="A47" s="134" t="s">
        <v>353</v>
      </c>
      <c r="B47" s="5" t="s">
        <v>354</v>
      </c>
      <c r="C47" s="8"/>
      <c r="D47" s="8" t="s">
        <v>355</v>
      </c>
      <c r="E47" s="67" t="s">
        <v>2250</v>
      </c>
      <c r="F47" s="67" t="s">
        <v>2250</v>
      </c>
      <c r="G47" s="67" t="s">
        <v>2250</v>
      </c>
      <c r="H47" s="67" t="s">
        <v>2250</v>
      </c>
      <c r="I47" s="67" t="s">
        <v>2250</v>
      </c>
      <c r="J47" s="162">
        <v>83974.026276387507</v>
      </c>
      <c r="K47" s="162">
        <v>94642.066211651298</v>
      </c>
      <c r="L47" s="202">
        <v>103484.821056774</v>
      </c>
      <c r="M47" s="202">
        <v>107538.19981799999</v>
      </c>
      <c r="N47" s="19">
        <v>110062</v>
      </c>
      <c r="O47" s="19">
        <v>107093.693319121</v>
      </c>
      <c r="P47" s="391">
        <v>111190</v>
      </c>
    </row>
    <row r="48" spans="1:26">
      <c r="A48" s="20" t="s">
        <v>356</v>
      </c>
      <c r="B48" s="5" t="s">
        <v>357</v>
      </c>
      <c r="C48" s="8"/>
      <c r="D48" s="8" t="s">
        <v>358</v>
      </c>
      <c r="E48" s="193">
        <v>801</v>
      </c>
      <c r="F48" s="193">
        <v>803</v>
      </c>
      <c r="G48" s="193">
        <v>823</v>
      </c>
      <c r="H48" s="243">
        <v>843</v>
      </c>
      <c r="I48" s="162">
        <v>865</v>
      </c>
      <c r="J48" s="162">
        <v>894</v>
      </c>
      <c r="K48" s="162">
        <v>907</v>
      </c>
      <c r="L48" s="202">
        <v>932.12372300000004</v>
      </c>
      <c r="M48" s="202">
        <v>965</v>
      </c>
      <c r="N48" s="19">
        <v>996</v>
      </c>
      <c r="O48" s="19">
        <v>1020</v>
      </c>
      <c r="P48" s="393">
        <v>1044</v>
      </c>
      <c r="R48" s="49"/>
      <c r="S48" s="51"/>
      <c r="T48" s="51"/>
      <c r="U48" s="50"/>
      <c r="V48" s="50"/>
      <c r="W48" s="49"/>
    </row>
    <row r="49" spans="1:17">
      <c r="A49" s="27" t="s">
        <v>359</v>
      </c>
      <c r="B49" s="5" t="s">
        <v>360</v>
      </c>
      <c r="C49" s="8"/>
      <c r="D49" s="8" t="s">
        <v>361</v>
      </c>
      <c r="E49" s="193">
        <v>671728</v>
      </c>
      <c r="F49" s="193">
        <v>760585</v>
      </c>
      <c r="G49" s="193">
        <v>858587</v>
      </c>
      <c r="H49" s="194">
        <v>984592</v>
      </c>
      <c r="I49" s="162">
        <v>1101593</v>
      </c>
      <c r="J49" s="162">
        <v>1219539</v>
      </c>
      <c r="K49" s="162">
        <v>1349747</v>
      </c>
      <c r="L49" s="202">
        <v>1463325</v>
      </c>
      <c r="M49" s="202">
        <v>1546000</v>
      </c>
      <c r="N49" s="19">
        <v>1624443</v>
      </c>
      <c r="O49" s="19">
        <v>1682956</v>
      </c>
      <c r="P49" s="393">
        <v>1742751</v>
      </c>
    </row>
    <row r="50" spans="1:17">
      <c r="A50" s="27" t="s">
        <v>362</v>
      </c>
      <c r="B50" s="5" t="s">
        <v>363</v>
      </c>
      <c r="C50" s="8"/>
      <c r="D50" s="8" t="s">
        <v>364</v>
      </c>
      <c r="E50" s="193">
        <v>1524</v>
      </c>
      <c r="F50" s="193">
        <v>1560</v>
      </c>
      <c r="G50" s="193">
        <v>1475</v>
      </c>
      <c r="H50" s="194">
        <v>1160</v>
      </c>
      <c r="I50" s="162">
        <v>1464</v>
      </c>
      <c r="J50" s="162">
        <v>1673</v>
      </c>
      <c r="K50" s="162">
        <v>1764</v>
      </c>
      <c r="L50" s="202">
        <v>2131.5705029999999</v>
      </c>
      <c r="M50" s="202">
        <v>2352</v>
      </c>
      <c r="N50" s="19">
        <v>2701</v>
      </c>
      <c r="O50" s="19">
        <v>2972</v>
      </c>
      <c r="P50" s="393">
        <v>3428</v>
      </c>
    </row>
    <row r="51" spans="1:17">
      <c r="A51" s="27" t="s">
        <v>365</v>
      </c>
      <c r="B51" s="5" t="s">
        <v>366</v>
      </c>
      <c r="C51" s="8"/>
      <c r="D51" s="8" t="s">
        <v>367</v>
      </c>
      <c r="E51" s="244">
        <v>1552.2</v>
      </c>
      <c r="F51" s="244">
        <v>1708</v>
      </c>
      <c r="G51" s="244">
        <v>1728.9</v>
      </c>
      <c r="H51" s="194">
        <v>1380.2</v>
      </c>
      <c r="I51" s="162">
        <v>1723</v>
      </c>
      <c r="J51" s="162">
        <v>1940</v>
      </c>
      <c r="K51" s="162">
        <v>1990</v>
      </c>
      <c r="L51" s="202">
        <v>2390.2245640000001</v>
      </c>
      <c r="M51" s="202">
        <v>2634</v>
      </c>
      <c r="N51" s="19">
        <v>3005</v>
      </c>
      <c r="O51" s="19">
        <v>3284</v>
      </c>
      <c r="P51" s="391">
        <v>3788</v>
      </c>
    </row>
    <row r="52" spans="1:17">
      <c r="A52" s="20" t="s">
        <v>368</v>
      </c>
      <c r="B52" s="5" t="s">
        <v>369</v>
      </c>
      <c r="C52" s="8"/>
      <c r="D52" s="8" t="s">
        <v>370</v>
      </c>
      <c r="E52" s="193">
        <v>2106</v>
      </c>
      <c r="F52" s="193">
        <v>2649</v>
      </c>
      <c r="G52" s="193">
        <v>3160</v>
      </c>
      <c r="H52" s="243">
        <v>4313</v>
      </c>
      <c r="I52" s="162">
        <v>5423</v>
      </c>
      <c r="J52" s="162">
        <v>6134</v>
      </c>
      <c r="K52" s="162">
        <v>6842</v>
      </c>
      <c r="L52" s="202">
        <v>6514.2359330000008</v>
      </c>
      <c r="M52" s="202">
        <v>7271</v>
      </c>
      <c r="N52" s="19">
        <v>8165</v>
      </c>
      <c r="O52" s="19">
        <v>9063</v>
      </c>
      <c r="P52" s="393">
        <v>9894</v>
      </c>
    </row>
    <row r="53" spans="1:17">
      <c r="A53" s="20" t="s">
        <v>371</v>
      </c>
      <c r="B53" s="5" t="s">
        <v>372</v>
      </c>
      <c r="C53" s="8"/>
      <c r="D53" s="8" t="s">
        <v>373</v>
      </c>
      <c r="E53" s="193">
        <v>1440</v>
      </c>
      <c r="F53" s="193">
        <v>1819</v>
      </c>
      <c r="G53" s="193">
        <v>1943.5</v>
      </c>
      <c r="H53" s="243">
        <v>2040</v>
      </c>
      <c r="I53" s="162">
        <v>2673</v>
      </c>
      <c r="J53" s="162">
        <v>3197</v>
      </c>
      <c r="K53" s="162">
        <v>3684</v>
      </c>
      <c r="L53" s="202">
        <v>4166.7325166999999</v>
      </c>
      <c r="M53" s="202">
        <v>4424</v>
      </c>
      <c r="N53" s="19">
        <v>4713</v>
      </c>
      <c r="O53" s="19">
        <v>5089</v>
      </c>
      <c r="P53" s="393">
        <v>5361</v>
      </c>
    </row>
    <row r="54" spans="1:17">
      <c r="D54" s="8"/>
      <c r="E54" s="194"/>
      <c r="F54" s="194"/>
      <c r="G54" s="194"/>
      <c r="H54" s="194"/>
      <c r="I54" s="162"/>
      <c r="J54" s="194"/>
      <c r="K54" s="194"/>
      <c r="L54" s="194"/>
      <c r="P54" s="354"/>
    </row>
    <row r="55" spans="1:17">
      <c r="A55" s="4" t="s">
        <v>374</v>
      </c>
      <c r="C55" s="8"/>
      <c r="E55" s="196"/>
      <c r="F55" s="196"/>
      <c r="G55" s="196"/>
      <c r="H55" s="196"/>
      <c r="I55" s="162"/>
      <c r="J55" s="196"/>
      <c r="K55" s="196"/>
      <c r="L55" s="196"/>
      <c r="M55" s="8"/>
      <c r="N55" s="8"/>
      <c r="O55" s="8"/>
      <c r="P55" s="354"/>
      <c r="Q55" s="59"/>
    </row>
    <row r="56" spans="1:17">
      <c r="A56" s="5" t="s">
        <v>375</v>
      </c>
      <c r="B56" s="5" t="s">
        <v>376</v>
      </c>
      <c r="C56" s="8">
        <v>1</v>
      </c>
      <c r="D56" s="8" t="s">
        <v>377</v>
      </c>
      <c r="E56" s="196">
        <v>105</v>
      </c>
      <c r="F56" s="196">
        <v>106</v>
      </c>
      <c r="G56" s="196">
        <v>111</v>
      </c>
      <c r="H56" s="196">
        <v>115</v>
      </c>
      <c r="I56" s="162">
        <v>118</v>
      </c>
      <c r="J56" s="162">
        <v>121</v>
      </c>
      <c r="K56" s="162">
        <v>124</v>
      </c>
      <c r="L56" s="202">
        <v>133</v>
      </c>
      <c r="M56" s="8">
        <v>139</v>
      </c>
      <c r="N56" s="8">
        <v>141</v>
      </c>
      <c r="O56" s="8">
        <v>145</v>
      </c>
      <c r="P56" s="393">
        <v>152</v>
      </c>
    </row>
    <row r="57" spans="1:17">
      <c r="A57" s="20" t="s">
        <v>378</v>
      </c>
      <c r="B57" s="5" t="s">
        <v>379</v>
      </c>
      <c r="C57" s="67">
        <v>1</v>
      </c>
      <c r="D57" s="8" t="s">
        <v>380</v>
      </c>
      <c r="E57" s="196">
        <v>94</v>
      </c>
      <c r="F57" s="196">
        <v>91</v>
      </c>
      <c r="G57" s="196">
        <v>89</v>
      </c>
      <c r="H57" s="196">
        <v>94</v>
      </c>
      <c r="I57" s="162">
        <v>98</v>
      </c>
      <c r="J57" s="162">
        <v>103</v>
      </c>
      <c r="K57" s="162">
        <v>104</v>
      </c>
      <c r="L57" s="202">
        <v>107</v>
      </c>
      <c r="M57" s="8">
        <v>108</v>
      </c>
      <c r="N57" s="8">
        <v>110</v>
      </c>
      <c r="O57" s="8">
        <v>113</v>
      </c>
      <c r="P57" s="393">
        <v>118</v>
      </c>
    </row>
    <row r="58" spans="1:17">
      <c r="A58" s="20" t="s">
        <v>381</v>
      </c>
      <c r="B58" s="5" t="s">
        <v>382</v>
      </c>
      <c r="C58" s="67" t="s">
        <v>2316</v>
      </c>
      <c r="D58" s="8" t="s">
        <v>383</v>
      </c>
      <c r="E58" s="196">
        <v>2029</v>
      </c>
      <c r="F58" s="196">
        <v>1953</v>
      </c>
      <c r="G58" s="196">
        <v>1909</v>
      </c>
      <c r="H58" s="196">
        <v>1989</v>
      </c>
      <c r="I58" s="162">
        <v>2066</v>
      </c>
      <c r="J58" s="162">
        <v>2103</v>
      </c>
      <c r="K58" s="162">
        <v>2145</v>
      </c>
      <c r="L58" s="202">
        <v>2157</v>
      </c>
      <c r="M58" s="202">
        <v>2219</v>
      </c>
      <c r="N58" s="202">
        <v>2193</v>
      </c>
      <c r="O58" s="202">
        <v>2238</v>
      </c>
      <c r="P58" s="391">
        <v>2242</v>
      </c>
    </row>
    <row r="59" spans="1:17">
      <c r="A59" s="20" t="s">
        <v>384</v>
      </c>
      <c r="B59" s="5" t="s">
        <v>385</v>
      </c>
      <c r="C59" s="67" t="s">
        <v>2317</v>
      </c>
      <c r="D59" s="8" t="s">
        <v>386</v>
      </c>
      <c r="E59" s="196">
        <v>10450</v>
      </c>
      <c r="F59" s="196">
        <v>9805</v>
      </c>
      <c r="G59" s="196">
        <v>9827</v>
      </c>
      <c r="H59" s="196">
        <v>10345</v>
      </c>
      <c r="I59" s="162">
        <v>10429</v>
      </c>
      <c r="J59" s="162">
        <v>11007</v>
      </c>
      <c r="K59" s="162">
        <v>11102</v>
      </c>
      <c r="L59" s="202">
        <v>11350</v>
      </c>
      <c r="M59" s="202">
        <v>11674</v>
      </c>
      <c r="N59" s="202">
        <v>11869</v>
      </c>
      <c r="O59" s="202">
        <v>11982</v>
      </c>
      <c r="P59" s="391">
        <v>12076</v>
      </c>
    </row>
    <row r="60" spans="1:17">
      <c r="D60" s="27"/>
      <c r="E60" s="194"/>
      <c r="F60" s="194"/>
      <c r="G60" s="194"/>
      <c r="H60" s="194"/>
      <c r="I60" s="162"/>
      <c r="J60" s="194"/>
      <c r="K60" s="194"/>
      <c r="L60" s="194"/>
      <c r="P60" s="354"/>
    </row>
    <row r="61" spans="1:17">
      <c r="A61" s="4" t="s">
        <v>387</v>
      </c>
      <c r="B61" s="27"/>
      <c r="C61" s="27"/>
      <c r="E61" s="194"/>
      <c r="F61" s="194"/>
      <c r="G61" s="194"/>
      <c r="H61" s="194"/>
      <c r="I61" s="162"/>
      <c r="J61" s="153"/>
      <c r="K61" s="153"/>
      <c r="L61" s="153"/>
      <c r="M61" s="27"/>
      <c r="N61" s="27"/>
      <c r="O61" s="27"/>
      <c r="P61" s="354"/>
    </row>
    <row r="62" spans="1:17">
      <c r="A62" s="5" t="s">
        <v>388</v>
      </c>
      <c r="B62" s="27" t="s">
        <v>389</v>
      </c>
      <c r="C62" s="27"/>
      <c r="D62" s="8" t="s">
        <v>390</v>
      </c>
      <c r="E62" s="67" t="s">
        <v>2250</v>
      </c>
      <c r="F62" s="67" t="s">
        <v>2250</v>
      </c>
      <c r="G62" s="196">
        <v>2923</v>
      </c>
      <c r="H62" s="196">
        <v>2997</v>
      </c>
      <c r="I62" s="162">
        <v>2773</v>
      </c>
      <c r="J62" s="162">
        <v>2687</v>
      </c>
      <c r="K62" s="162">
        <v>2733</v>
      </c>
      <c r="L62" s="202">
        <v>2545</v>
      </c>
      <c r="M62" s="202">
        <v>2484</v>
      </c>
      <c r="N62" s="202">
        <v>2471</v>
      </c>
      <c r="O62" s="202">
        <v>2467</v>
      </c>
      <c r="P62" s="393">
        <v>2415</v>
      </c>
    </row>
    <row r="63" spans="1:17">
      <c r="A63" s="27" t="s">
        <v>391</v>
      </c>
      <c r="B63" s="27" t="s">
        <v>392</v>
      </c>
      <c r="C63" s="27"/>
      <c r="D63" s="8" t="s">
        <v>393</v>
      </c>
      <c r="E63" s="67" t="s">
        <v>2250</v>
      </c>
      <c r="F63" s="67" t="s">
        <v>2250</v>
      </c>
      <c r="G63" s="196">
        <v>1346</v>
      </c>
      <c r="H63" s="196">
        <v>1304</v>
      </c>
      <c r="I63" s="162">
        <v>1216</v>
      </c>
      <c r="J63" s="162">
        <v>1180</v>
      </c>
      <c r="K63" s="162">
        <v>1154</v>
      </c>
      <c r="L63" s="202">
        <v>1120</v>
      </c>
      <c r="M63" s="202">
        <v>1086</v>
      </c>
      <c r="N63" s="202">
        <v>1051</v>
      </c>
      <c r="O63" s="202">
        <v>1009</v>
      </c>
      <c r="P63" s="393">
        <v>947</v>
      </c>
    </row>
    <row r="64" spans="1:17">
      <c r="A64" s="5" t="s">
        <v>394</v>
      </c>
      <c r="B64" s="27" t="s">
        <v>395</v>
      </c>
      <c r="C64" s="27"/>
      <c r="D64" s="8" t="s">
        <v>396</v>
      </c>
      <c r="E64" s="67" t="s">
        <v>2250</v>
      </c>
      <c r="F64" s="67" t="s">
        <v>2250</v>
      </c>
      <c r="G64" s="196">
        <v>1577</v>
      </c>
      <c r="H64" s="196">
        <v>1693</v>
      </c>
      <c r="I64" s="162">
        <v>1557</v>
      </c>
      <c r="J64" s="162">
        <v>1507</v>
      </c>
      <c r="K64" s="162">
        <v>1579</v>
      </c>
      <c r="L64" s="202">
        <v>1425</v>
      </c>
      <c r="M64" s="202">
        <v>1398</v>
      </c>
      <c r="N64" s="202">
        <v>1420</v>
      </c>
      <c r="O64" s="202">
        <v>1458</v>
      </c>
      <c r="P64" s="393">
        <v>1468</v>
      </c>
    </row>
    <row r="65" spans="1:16" ht="14.25">
      <c r="A65" s="5" t="s">
        <v>397</v>
      </c>
      <c r="B65" s="27" t="s">
        <v>398</v>
      </c>
      <c r="C65" s="27"/>
      <c r="D65" s="8" t="s">
        <v>399</v>
      </c>
      <c r="E65" s="67" t="s">
        <v>2250</v>
      </c>
      <c r="F65" s="67" t="s">
        <v>2250</v>
      </c>
      <c r="G65" s="8">
        <v>2.6</v>
      </c>
      <c r="H65" s="8">
        <v>2.8</v>
      </c>
      <c r="I65" s="67">
        <v>2.6</v>
      </c>
      <c r="J65" s="87">
        <v>2.673</v>
      </c>
      <c r="K65" s="67">
        <v>2.6</v>
      </c>
      <c r="L65" s="234">
        <v>2.5539999999999998</v>
      </c>
      <c r="M65" s="234">
        <v>2.6</v>
      </c>
      <c r="N65" s="202">
        <v>2.4</v>
      </c>
      <c r="O65" s="202">
        <v>2.5</v>
      </c>
      <c r="P65" s="393">
        <v>2.5</v>
      </c>
    </row>
    <row r="66" spans="1:16" ht="14.25">
      <c r="A66" s="5" t="s">
        <v>400</v>
      </c>
      <c r="B66" s="27" t="s">
        <v>401</v>
      </c>
      <c r="C66" s="27"/>
      <c r="D66" s="8" t="s">
        <v>402</v>
      </c>
      <c r="E66" s="67" t="s">
        <v>2250</v>
      </c>
      <c r="F66" s="67" t="s">
        <v>2250</v>
      </c>
      <c r="G66" s="8">
        <v>0.5</v>
      </c>
      <c r="H66" s="8">
        <v>0.7</v>
      </c>
      <c r="I66" s="67">
        <v>0.8</v>
      </c>
      <c r="J66" s="87">
        <v>0.77500000000000002</v>
      </c>
      <c r="K66" s="67">
        <v>0.8</v>
      </c>
      <c r="L66" s="234">
        <v>0.72399999999999998</v>
      </c>
      <c r="M66" s="234">
        <v>0.8</v>
      </c>
      <c r="N66" s="202">
        <v>0.8</v>
      </c>
      <c r="O66" s="202">
        <v>0.8</v>
      </c>
      <c r="P66" s="393">
        <v>0.7</v>
      </c>
    </row>
    <row r="67" spans="1:16">
      <c r="A67" s="5" t="s">
        <v>403</v>
      </c>
      <c r="B67" s="75" t="s">
        <v>404</v>
      </c>
      <c r="C67" s="27"/>
      <c r="D67" s="8" t="s">
        <v>405</v>
      </c>
      <c r="E67" s="67" t="s">
        <v>2250</v>
      </c>
      <c r="F67" s="67" t="s">
        <v>2250</v>
      </c>
      <c r="G67" s="162">
        <v>111</v>
      </c>
      <c r="H67" s="162">
        <v>116</v>
      </c>
      <c r="I67" s="162">
        <v>129</v>
      </c>
      <c r="J67" s="162">
        <v>138</v>
      </c>
      <c r="K67" s="162">
        <v>137</v>
      </c>
      <c r="L67" s="202">
        <v>137</v>
      </c>
      <c r="M67" s="202">
        <v>157</v>
      </c>
      <c r="N67" s="202">
        <v>143</v>
      </c>
      <c r="O67" s="202">
        <v>152.36232099999998</v>
      </c>
      <c r="P67" s="393">
        <v>153</v>
      </c>
    </row>
    <row r="68" spans="1:16">
      <c r="A68" s="5" t="s">
        <v>406</v>
      </c>
      <c r="B68" s="27" t="s">
        <v>407</v>
      </c>
      <c r="C68" s="27"/>
      <c r="D68" s="8" t="s">
        <v>408</v>
      </c>
      <c r="E68" s="67" t="s">
        <v>2250</v>
      </c>
      <c r="F68" s="67" t="s">
        <v>2250</v>
      </c>
      <c r="G68" s="196">
        <v>6057</v>
      </c>
      <c r="H68" s="196">
        <v>5732</v>
      </c>
      <c r="I68" s="162">
        <v>5208</v>
      </c>
      <c r="J68" s="162">
        <v>5237</v>
      </c>
      <c r="K68" s="162">
        <v>5277</v>
      </c>
      <c r="L68" s="202">
        <v>5357</v>
      </c>
      <c r="M68" s="202">
        <v>5496</v>
      </c>
      <c r="N68" s="202">
        <v>5594</v>
      </c>
      <c r="O68" s="202">
        <v>5500.2836930000003</v>
      </c>
      <c r="P68" s="393">
        <v>5464</v>
      </c>
    </row>
    <row r="69" spans="1:16">
      <c r="A69" s="5" t="s">
        <v>409</v>
      </c>
      <c r="B69" s="27" t="s">
        <v>410</v>
      </c>
      <c r="C69" s="27"/>
      <c r="D69" s="8" t="s">
        <v>411</v>
      </c>
      <c r="E69" s="67" t="s">
        <v>2250</v>
      </c>
      <c r="F69" s="67" t="s">
        <v>2250</v>
      </c>
      <c r="G69" s="196">
        <v>399</v>
      </c>
      <c r="H69" s="196">
        <v>415</v>
      </c>
      <c r="I69" s="162">
        <v>402</v>
      </c>
      <c r="J69" s="162">
        <v>398</v>
      </c>
      <c r="K69" s="162">
        <v>394</v>
      </c>
      <c r="L69" s="202">
        <v>392</v>
      </c>
      <c r="M69" s="202">
        <v>370</v>
      </c>
      <c r="N69" s="202">
        <v>371</v>
      </c>
      <c r="O69" s="202">
        <v>367.85900000000004</v>
      </c>
      <c r="P69" s="393">
        <v>358</v>
      </c>
    </row>
    <row r="70" spans="1:16">
      <c r="A70" s="5" t="s">
        <v>412</v>
      </c>
      <c r="B70" s="27" t="s">
        <v>413</v>
      </c>
      <c r="C70" s="27"/>
      <c r="D70" s="8" t="s">
        <v>414</v>
      </c>
      <c r="E70" s="67" t="s">
        <v>2250</v>
      </c>
      <c r="F70" s="67" t="s">
        <v>2250</v>
      </c>
      <c r="G70" s="196">
        <v>55</v>
      </c>
      <c r="H70" s="196">
        <v>59</v>
      </c>
      <c r="I70" s="162">
        <v>57</v>
      </c>
      <c r="J70" s="162">
        <v>56</v>
      </c>
      <c r="K70" s="162">
        <v>56</v>
      </c>
      <c r="L70" s="202">
        <v>63</v>
      </c>
      <c r="M70" s="202">
        <v>64</v>
      </c>
      <c r="N70" s="202">
        <v>61</v>
      </c>
      <c r="O70" s="202">
        <v>63.567</v>
      </c>
      <c r="P70" s="393">
        <v>61</v>
      </c>
    </row>
    <row r="71" spans="1:16">
      <c r="A71" s="5" t="s">
        <v>415</v>
      </c>
      <c r="B71" s="27" t="s">
        <v>416</v>
      </c>
      <c r="C71" s="27"/>
      <c r="D71" s="8" t="s">
        <v>417</v>
      </c>
      <c r="E71" s="67" t="s">
        <v>2250</v>
      </c>
      <c r="F71" s="67" t="s">
        <v>2250</v>
      </c>
      <c r="G71" s="196">
        <v>140</v>
      </c>
      <c r="H71" s="196">
        <v>160</v>
      </c>
      <c r="I71" s="162">
        <v>121</v>
      </c>
      <c r="J71" s="162">
        <v>167</v>
      </c>
      <c r="K71" s="162">
        <v>183</v>
      </c>
      <c r="L71" s="202">
        <v>177</v>
      </c>
      <c r="M71" s="202">
        <v>157</v>
      </c>
      <c r="N71" s="202">
        <v>189</v>
      </c>
      <c r="O71" s="202">
        <v>101.937</v>
      </c>
      <c r="P71" s="393">
        <v>141</v>
      </c>
    </row>
    <row r="72" spans="1:16">
      <c r="A72" s="5" t="s">
        <v>418</v>
      </c>
      <c r="B72" s="27" t="s">
        <v>419</v>
      </c>
      <c r="C72" s="27"/>
      <c r="D72" s="8" t="s">
        <v>420</v>
      </c>
      <c r="E72" s="67" t="s">
        <v>2250</v>
      </c>
      <c r="F72" s="67" t="s">
        <v>2250</v>
      </c>
      <c r="G72" s="196">
        <v>47</v>
      </c>
      <c r="H72" s="196">
        <v>50</v>
      </c>
      <c r="I72" s="162">
        <v>49</v>
      </c>
      <c r="J72" s="162">
        <v>44</v>
      </c>
      <c r="K72" s="162">
        <v>48</v>
      </c>
      <c r="L72" s="202">
        <v>54</v>
      </c>
      <c r="M72" s="202">
        <v>44</v>
      </c>
      <c r="N72" s="202">
        <v>42</v>
      </c>
      <c r="O72" s="202">
        <v>92</v>
      </c>
      <c r="P72" s="393">
        <v>57</v>
      </c>
    </row>
    <row r="73" spans="1:16">
      <c r="A73" s="5" t="s">
        <v>421</v>
      </c>
      <c r="B73" s="27" t="s">
        <v>422</v>
      </c>
      <c r="C73" s="27"/>
      <c r="D73" s="8" t="s">
        <v>423</v>
      </c>
      <c r="E73" s="67" t="s">
        <v>2250</v>
      </c>
      <c r="F73" s="67" t="s">
        <v>2250</v>
      </c>
      <c r="G73" s="8" t="s">
        <v>2251</v>
      </c>
      <c r="H73" s="8" t="s">
        <v>2252</v>
      </c>
      <c r="I73" s="67" t="s">
        <v>2252</v>
      </c>
      <c r="J73" s="67" t="s">
        <v>2252</v>
      </c>
      <c r="K73" s="67" t="s">
        <v>2253</v>
      </c>
      <c r="L73" s="67" t="s">
        <v>2253</v>
      </c>
      <c r="M73" s="67" t="s">
        <v>2254</v>
      </c>
      <c r="N73" s="8" t="s">
        <v>2255</v>
      </c>
      <c r="O73" s="8" t="s">
        <v>2256</v>
      </c>
      <c r="P73" s="350" t="s">
        <v>2257</v>
      </c>
    </row>
    <row r="74" spans="1:16">
      <c r="D74" s="27"/>
      <c r="E74" s="67"/>
      <c r="F74" s="8"/>
      <c r="I74" s="67"/>
      <c r="P74" s="354"/>
    </row>
    <row r="75" spans="1:16">
      <c r="A75" s="4" t="s">
        <v>424</v>
      </c>
      <c r="B75" s="27"/>
      <c r="C75" s="27"/>
      <c r="E75" s="67"/>
      <c r="F75" s="8"/>
      <c r="G75" s="8"/>
      <c r="H75" s="8"/>
      <c r="I75" s="67"/>
      <c r="J75" s="27"/>
      <c r="K75" s="27"/>
      <c r="L75" s="27"/>
      <c r="M75" s="27"/>
      <c r="N75" s="27"/>
      <c r="O75" s="27"/>
      <c r="P75" s="354"/>
    </row>
    <row r="76" spans="1:16">
      <c r="A76" s="5" t="s">
        <v>425</v>
      </c>
      <c r="B76" s="27" t="s">
        <v>426</v>
      </c>
      <c r="C76" s="27"/>
      <c r="D76" s="8" t="s">
        <v>427</v>
      </c>
      <c r="E76" s="67" t="s">
        <v>2250</v>
      </c>
      <c r="F76" s="67" t="s">
        <v>2250</v>
      </c>
      <c r="G76" s="196">
        <v>25000</v>
      </c>
      <c r="H76" s="196">
        <v>24000</v>
      </c>
      <c r="I76" s="162">
        <v>24000</v>
      </c>
      <c r="J76" s="162">
        <v>21935</v>
      </c>
      <c r="K76" s="162">
        <v>20901</v>
      </c>
      <c r="L76" s="202">
        <v>19200</v>
      </c>
      <c r="M76" s="19">
        <v>16768</v>
      </c>
      <c r="N76" s="19">
        <v>16092</v>
      </c>
      <c r="O76" s="19">
        <v>19080</v>
      </c>
      <c r="P76" s="393">
        <v>17038</v>
      </c>
    </row>
    <row r="77" spans="1:16">
      <c r="A77" s="5" t="s">
        <v>428</v>
      </c>
      <c r="B77" s="27" t="s">
        <v>429</v>
      </c>
      <c r="C77" s="27"/>
      <c r="D77" s="8" t="s">
        <v>430</v>
      </c>
      <c r="E77" s="67" t="s">
        <v>2250</v>
      </c>
      <c r="F77" s="67" t="s">
        <v>2250</v>
      </c>
      <c r="G77" s="196">
        <v>38200</v>
      </c>
      <c r="H77" s="196">
        <v>62000</v>
      </c>
      <c r="I77" s="162">
        <v>64431</v>
      </c>
      <c r="J77" s="162">
        <v>79121</v>
      </c>
      <c r="K77" s="162">
        <v>85455</v>
      </c>
      <c r="L77" s="202">
        <v>87073</v>
      </c>
      <c r="M77" s="19">
        <v>86884</v>
      </c>
      <c r="N77" s="19">
        <v>89075</v>
      </c>
      <c r="O77" s="19">
        <v>96891</v>
      </c>
      <c r="P77" s="393">
        <v>92492</v>
      </c>
    </row>
    <row r="78" spans="1:16">
      <c r="A78" s="5" t="s">
        <v>431</v>
      </c>
      <c r="B78" s="27" t="s">
        <v>432</v>
      </c>
      <c r="C78" s="27"/>
      <c r="D78" s="8" t="s">
        <v>433</v>
      </c>
      <c r="E78" s="67" t="s">
        <v>2250</v>
      </c>
      <c r="F78" s="67" t="s">
        <v>2250</v>
      </c>
      <c r="G78" s="196">
        <v>430</v>
      </c>
      <c r="H78" s="196">
        <v>450</v>
      </c>
      <c r="I78" s="162">
        <v>625</v>
      </c>
      <c r="J78" s="162">
        <v>654</v>
      </c>
      <c r="K78" s="162">
        <v>636</v>
      </c>
      <c r="L78" s="202">
        <v>509</v>
      </c>
      <c r="M78" s="19">
        <v>540</v>
      </c>
      <c r="N78" s="19">
        <v>559</v>
      </c>
      <c r="O78" s="19">
        <v>569</v>
      </c>
      <c r="P78" s="393">
        <v>591</v>
      </c>
    </row>
    <row r="79" spans="1:16">
      <c r="A79" s="5" t="s">
        <v>434</v>
      </c>
      <c r="B79" s="27" t="s">
        <v>435</v>
      </c>
      <c r="C79" s="27"/>
      <c r="D79" s="8" t="s">
        <v>436</v>
      </c>
      <c r="E79" s="67" t="s">
        <v>2250</v>
      </c>
      <c r="F79" s="67" t="s">
        <v>2250</v>
      </c>
      <c r="G79" s="196" t="s">
        <v>2250</v>
      </c>
      <c r="H79" s="196" t="s">
        <v>2250</v>
      </c>
      <c r="I79" s="196" t="s">
        <v>2250</v>
      </c>
      <c r="J79" s="196" t="s">
        <v>2250</v>
      </c>
      <c r="K79" s="162">
        <v>1900000</v>
      </c>
      <c r="L79" s="202">
        <v>2600000</v>
      </c>
      <c r="M79" s="19">
        <v>2700000</v>
      </c>
      <c r="N79" s="19">
        <v>2900000</v>
      </c>
      <c r="O79" s="19">
        <v>3100000</v>
      </c>
      <c r="P79" s="393">
        <v>3400000</v>
      </c>
    </row>
    <row r="80" spans="1:16" ht="14.25">
      <c r="A80" s="5" t="s">
        <v>437</v>
      </c>
      <c r="B80" s="27" t="s">
        <v>438</v>
      </c>
      <c r="C80" s="27"/>
      <c r="D80" s="8" t="s">
        <v>439</v>
      </c>
      <c r="E80" s="67" t="s">
        <v>2250</v>
      </c>
      <c r="F80" s="67" t="s">
        <v>2250</v>
      </c>
      <c r="G80" s="196">
        <v>67.7</v>
      </c>
      <c r="H80" s="196">
        <v>67.5</v>
      </c>
      <c r="I80" s="162">
        <v>68.599999999999994</v>
      </c>
      <c r="J80" s="162">
        <v>68.099999999999994</v>
      </c>
      <c r="K80" s="162">
        <v>69.2</v>
      </c>
      <c r="L80" s="202">
        <v>76.900000000000006</v>
      </c>
      <c r="M80" s="19">
        <v>74</v>
      </c>
      <c r="N80" s="19">
        <v>75</v>
      </c>
      <c r="O80" s="19">
        <v>76</v>
      </c>
      <c r="P80" s="393">
        <v>74</v>
      </c>
    </row>
    <row r="81" spans="1:16" ht="12.75" customHeight="1">
      <c r="A81" s="5" t="s">
        <v>440</v>
      </c>
      <c r="B81" s="27" t="s">
        <v>441</v>
      </c>
      <c r="C81" s="27"/>
      <c r="D81" s="8" t="s">
        <v>442</v>
      </c>
      <c r="E81" s="67" t="s">
        <v>2250</v>
      </c>
      <c r="F81" s="67" t="s">
        <v>2250</v>
      </c>
      <c r="G81" s="196">
        <v>40500</v>
      </c>
      <c r="H81" s="196">
        <v>39600</v>
      </c>
      <c r="I81" s="162">
        <v>41500</v>
      </c>
      <c r="J81" s="162">
        <v>38927</v>
      </c>
      <c r="K81" s="162">
        <v>40214</v>
      </c>
      <c r="L81" s="202">
        <v>44100</v>
      </c>
      <c r="M81" s="19">
        <v>44440</v>
      </c>
      <c r="N81" s="19">
        <v>46990</v>
      </c>
      <c r="O81" s="19">
        <v>50792</v>
      </c>
      <c r="P81" s="393">
        <v>44229</v>
      </c>
    </row>
    <row r="82" spans="1:16" ht="12.75" customHeight="1">
      <c r="G82" s="19"/>
    </row>
    <row r="83" spans="1:16">
      <c r="A83" s="4"/>
    </row>
    <row r="84" spans="1:16" s="210" customFormat="1" ht="12">
      <c r="A84" s="467" t="s">
        <v>443</v>
      </c>
      <c r="B84" s="467"/>
      <c r="C84" s="467"/>
      <c r="D84" s="467"/>
      <c r="E84" s="467"/>
      <c r="F84" s="467"/>
      <c r="G84" s="467"/>
      <c r="H84" s="467"/>
      <c r="I84" s="467"/>
      <c r="J84" s="467"/>
      <c r="K84" s="467"/>
      <c r="L84" s="467"/>
      <c r="M84" s="467"/>
      <c r="N84" s="467"/>
      <c r="O84" s="467"/>
      <c r="P84" s="467"/>
    </row>
    <row r="85" spans="1:16" s="210" customFormat="1">
      <c r="A85" s="467" t="s">
        <v>2322</v>
      </c>
      <c r="B85" s="467"/>
      <c r="C85" s="467"/>
      <c r="D85" s="467"/>
      <c r="E85" s="467"/>
      <c r="F85" s="467"/>
      <c r="G85" s="467"/>
      <c r="H85" s="467"/>
      <c r="I85" s="467"/>
      <c r="J85" s="467"/>
      <c r="K85" s="467"/>
      <c r="L85" s="467"/>
      <c r="M85" s="467"/>
      <c r="N85" s="467"/>
      <c r="O85" s="467"/>
      <c r="P85" s="467"/>
    </row>
    <row r="86" spans="1:16" s="210" customFormat="1">
      <c r="A86" s="467" t="s">
        <v>444</v>
      </c>
      <c r="B86" s="467"/>
      <c r="C86" s="467"/>
      <c r="D86" s="467"/>
      <c r="E86" s="467"/>
      <c r="F86" s="467"/>
      <c r="G86" s="467"/>
      <c r="H86" s="467"/>
      <c r="I86" s="467"/>
      <c r="J86" s="467"/>
      <c r="K86" s="467"/>
      <c r="L86" s="467"/>
      <c r="M86" s="467"/>
      <c r="N86" s="467"/>
      <c r="O86" s="467"/>
      <c r="P86" s="467"/>
    </row>
    <row r="87" spans="1:16" s="210" customFormat="1" ht="12">
      <c r="A87" s="467" t="s">
        <v>2318</v>
      </c>
      <c r="B87" s="467"/>
      <c r="C87" s="467"/>
      <c r="D87" s="467"/>
      <c r="E87" s="467"/>
      <c r="F87" s="467"/>
      <c r="G87" s="467"/>
      <c r="H87" s="467"/>
      <c r="I87" s="467"/>
      <c r="J87" s="467"/>
      <c r="K87" s="467"/>
      <c r="L87" s="467"/>
      <c r="M87" s="467"/>
      <c r="N87" s="467"/>
      <c r="O87" s="467"/>
      <c r="P87" s="467"/>
    </row>
    <row r="88" spans="1:16" s="210" customFormat="1" ht="12">
      <c r="A88" s="467" t="s">
        <v>2319</v>
      </c>
      <c r="B88" s="467"/>
      <c r="C88" s="467"/>
      <c r="D88" s="467"/>
      <c r="E88" s="467"/>
      <c r="F88" s="467"/>
      <c r="G88" s="467"/>
      <c r="H88" s="467"/>
      <c r="I88" s="467"/>
      <c r="J88" s="467"/>
      <c r="K88" s="467"/>
      <c r="L88" s="467"/>
      <c r="M88" s="467"/>
      <c r="N88" s="467"/>
      <c r="O88" s="467"/>
      <c r="P88" s="467"/>
    </row>
    <row r="89" spans="1:16" s="210" customFormat="1" ht="12">
      <c r="A89" s="467" t="s">
        <v>2320</v>
      </c>
      <c r="B89" s="467"/>
      <c r="C89" s="467"/>
      <c r="D89" s="467"/>
      <c r="E89" s="467"/>
      <c r="F89" s="467"/>
      <c r="G89" s="467"/>
      <c r="H89" s="467"/>
      <c r="I89" s="467"/>
      <c r="J89" s="467"/>
      <c r="K89" s="467"/>
      <c r="L89" s="467"/>
      <c r="M89" s="467"/>
      <c r="N89" s="467"/>
      <c r="O89" s="467"/>
      <c r="P89" s="467"/>
    </row>
    <row r="90" spans="1:16" s="210" customFormat="1" ht="12">
      <c r="A90" s="467" t="s">
        <v>2321</v>
      </c>
      <c r="B90" s="467"/>
      <c r="C90" s="467"/>
      <c r="D90" s="467"/>
      <c r="E90" s="467"/>
      <c r="F90" s="467"/>
      <c r="G90" s="467"/>
      <c r="H90" s="467"/>
      <c r="I90" s="467"/>
      <c r="J90" s="467"/>
      <c r="K90" s="467"/>
      <c r="L90" s="467"/>
      <c r="M90" s="467"/>
      <c r="N90" s="467"/>
      <c r="O90" s="467"/>
      <c r="P90" s="467"/>
    </row>
    <row r="91" spans="1:16" s="210" customFormat="1" ht="12">
      <c r="A91" s="467"/>
      <c r="B91" s="467"/>
      <c r="C91" s="467"/>
      <c r="D91" s="467"/>
      <c r="E91" s="467"/>
      <c r="F91" s="467"/>
      <c r="G91" s="467"/>
      <c r="H91" s="467"/>
      <c r="I91" s="467"/>
      <c r="J91" s="467"/>
      <c r="K91" s="467"/>
      <c r="L91" s="467"/>
      <c r="M91" s="467"/>
      <c r="N91" s="467"/>
      <c r="O91" s="467"/>
      <c r="P91" s="467"/>
    </row>
    <row r="110" spans="5:93">
      <c r="E110" s="4"/>
      <c r="F110" s="4"/>
      <c r="G110" s="4"/>
      <c r="H110" s="153"/>
      <c r="I110" s="27"/>
      <c r="J110" s="153"/>
      <c r="K110" s="27"/>
      <c r="M110" s="8"/>
      <c r="N110" s="196"/>
      <c r="O110" s="196"/>
      <c r="P110" s="196"/>
      <c r="Q110" s="196"/>
      <c r="R110" s="196"/>
      <c r="S110" s="196"/>
      <c r="U110" s="8"/>
      <c r="V110" s="8"/>
      <c r="W110" s="67"/>
      <c r="X110" s="67"/>
      <c r="Y110" s="8"/>
      <c r="Z110" s="8"/>
      <c r="AA110" s="8"/>
      <c r="AB110" s="67"/>
      <c r="AC110" s="67"/>
      <c r="AD110" s="67"/>
      <c r="AE110" s="67"/>
      <c r="AF110" s="67"/>
      <c r="AG110" s="67"/>
      <c r="AH110" s="67"/>
      <c r="AI110" s="67"/>
      <c r="AJ110" s="67"/>
      <c r="AK110" s="67"/>
      <c r="AL110" s="67"/>
      <c r="AN110" s="27"/>
      <c r="AO110" s="67"/>
      <c r="AP110" s="67"/>
      <c r="AQ110" s="67"/>
      <c r="AR110" s="67"/>
      <c r="AS110" s="67"/>
      <c r="AT110" s="67"/>
      <c r="AW110" s="67"/>
      <c r="AX110" s="67"/>
      <c r="AY110" s="67"/>
      <c r="AZ110" s="67"/>
      <c r="BA110" s="27"/>
      <c r="BD110" s="193"/>
      <c r="BE110" s="193"/>
      <c r="BF110" s="67"/>
      <c r="BG110" s="67"/>
      <c r="BH110" s="193"/>
      <c r="BI110" s="193"/>
      <c r="BJ110" s="193"/>
      <c r="BK110" s="244"/>
      <c r="BL110" s="193"/>
      <c r="BM110" s="193"/>
      <c r="BN110" s="194"/>
      <c r="BO110" s="196"/>
      <c r="BP110" s="196"/>
      <c r="BQ110" s="196"/>
      <c r="BR110" s="196"/>
      <c r="BS110" s="196"/>
      <c r="BT110" s="194"/>
      <c r="BU110" s="194"/>
      <c r="BV110" s="162"/>
      <c r="BW110" s="162"/>
      <c r="BX110" s="162"/>
      <c r="BY110" s="67"/>
      <c r="BZ110" s="67"/>
      <c r="CA110" s="67"/>
      <c r="CB110" s="67"/>
      <c r="CC110" s="67"/>
      <c r="CD110" s="67"/>
      <c r="CE110" s="67"/>
      <c r="CF110" s="67"/>
      <c r="CG110" s="67"/>
      <c r="CH110" s="67"/>
      <c r="CI110" s="67"/>
      <c r="CJ110" s="67"/>
      <c r="CK110" s="67"/>
      <c r="CL110" s="67"/>
      <c r="CM110" s="67"/>
      <c r="CN110" s="67"/>
      <c r="CO110" s="67"/>
    </row>
    <row r="111" spans="5:93">
      <c r="E111" s="4"/>
      <c r="F111" s="4"/>
      <c r="G111" s="4"/>
      <c r="H111" s="153"/>
      <c r="I111" s="27"/>
      <c r="J111" s="153"/>
      <c r="K111" s="27"/>
      <c r="M111" s="8"/>
      <c r="N111" s="196"/>
      <c r="O111" s="196"/>
      <c r="P111" s="196"/>
      <c r="Q111" s="196"/>
      <c r="R111" s="196"/>
      <c r="S111" s="196"/>
      <c r="U111" s="8"/>
      <c r="V111" s="8"/>
      <c r="W111" s="67"/>
      <c r="X111" s="67"/>
      <c r="Y111" s="8"/>
      <c r="Z111" s="8"/>
      <c r="AA111" s="8"/>
      <c r="AB111" s="67"/>
      <c r="AC111" s="67"/>
      <c r="AD111" s="67"/>
      <c r="AE111" s="67"/>
      <c r="AF111" s="67"/>
      <c r="AG111" s="67"/>
      <c r="AH111" s="67"/>
      <c r="AI111" s="67"/>
      <c r="AJ111" s="67"/>
      <c r="AK111" s="67"/>
      <c r="AL111" s="67"/>
      <c r="AN111" s="27"/>
      <c r="AO111" s="87"/>
      <c r="AP111" s="87"/>
      <c r="AQ111" s="87"/>
      <c r="AR111" s="87"/>
      <c r="AS111" s="87"/>
      <c r="AT111" s="87"/>
      <c r="AW111" s="67"/>
      <c r="AX111" s="67"/>
      <c r="AY111" s="67"/>
      <c r="AZ111" s="67"/>
      <c r="BA111" s="27"/>
      <c r="BD111" s="193"/>
      <c r="BE111" s="193"/>
      <c r="BF111" s="67"/>
      <c r="BG111" s="67"/>
      <c r="BH111" s="193"/>
      <c r="BI111" s="193"/>
      <c r="BJ111" s="193"/>
      <c r="BK111" s="244"/>
      <c r="BL111" s="193"/>
      <c r="BM111" s="193"/>
      <c r="BN111" s="194"/>
      <c r="BO111" s="196"/>
      <c r="BP111" s="196"/>
      <c r="BQ111" s="196"/>
      <c r="BR111" s="196"/>
      <c r="BS111" s="196"/>
      <c r="BT111" s="194"/>
      <c r="BU111" s="194"/>
      <c r="BV111" s="162"/>
      <c r="BW111" s="162"/>
      <c r="BX111" s="162"/>
      <c r="BY111" s="67"/>
      <c r="BZ111" s="67"/>
      <c r="CA111" s="67"/>
      <c r="CB111" s="67"/>
      <c r="CC111" s="67"/>
      <c r="CD111" s="67"/>
      <c r="CE111" s="67"/>
      <c r="CF111" s="67"/>
      <c r="CG111" s="67"/>
      <c r="CH111" s="8"/>
      <c r="CI111" s="8"/>
      <c r="CJ111" s="67"/>
      <c r="CK111" s="67"/>
      <c r="CL111" s="67"/>
      <c r="CM111" s="67"/>
      <c r="CN111" s="67"/>
      <c r="CO111" s="67"/>
    </row>
    <row r="112" spans="5:93">
      <c r="E112" s="4"/>
      <c r="F112" s="4"/>
      <c r="G112" s="4"/>
      <c r="H112" s="153"/>
      <c r="I112" s="27"/>
      <c r="J112" s="153"/>
      <c r="K112" s="27"/>
      <c r="M112" s="8"/>
      <c r="N112" s="196"/>
      <c r="O112" s="196"/>
      <c r="P112" s="196"/>
      <c r="Q112" s="196"/>
      <c r="R112" s="196"/>
      <c r="S112" s="196"/>
      <c r="U112" s="8"/>
      <c r="V112" s="8"/>
      <c r="W112" s="67"/>
      <c r="X112" s="8"/>
      <c r="Y112" s="8"/>
      <c r="Z112" s="8"/>
      <c r="AA112" s="8"/>
      <c r="AB112" s="67"/>
      <c r="AC112" s="67"/>
      <c r="AD112" s="67"/>
      <c r="AE112" s="67"/>
      <c r="AF112" s="67"/>
      <c r="AG112" s="67"/>
      <c r="AH112" s="67"/>
      <c r="AI112" s="67"/>
      <c r="AJ112" s="67"/>
      <c r="AK112" s="67"/>
      <c r="AL112" s="67"/>
      <c r="AN112" s="27"/>
      <c r="AO112" s="87"/>
      <c r="AP112" s="87"/>
      <c r="AQ112" s="87"/>
      <c r="AR112" s="87"/>
      <c r="AS112" s="87"/>
      <c r="AT112" s="87"/>
      <c r="AW112" s="67"/>
      <c r="AX112" s="67"/>
      <c r="AY112" s="67"/>
      <c r="AZ112" s="67"/>
      <c r="BA112" s="27"/>
      <c r="BD112" s="193"/>
      <c r="BE112" s="193"/>
      <c r="BF112" s="67"/>
      <c r="BG112" s="67"/>
      <c r="BH112" s="193"/>
      <c r="BI112" s="193"/>
      <c r="BJ112" s="193"/>
      <c r="BK112" s="244"/>
      <c r="BL112" s="193"/>
      <c r="BM112" s="193"/>
      <c r="BN112" s="194"/>
      <c r="BO112" s="196"/>
      <c r="BP112" s="196"/>
      <c r="BQ112" s="196"/>
      <c r="BR112" s="196"/>
      <c r="BS112" s="196"/>
      <c r="BT112" s="194"/>
      <c r="BU112" s="194"/>
      <c r="BV112" s="196"/>
      <c r="BW112" s="196"/>
      <c r="BX112" s="196"/>
      <c r="BY112" s="8"/>
      <c r="BZ112" s="8"/>
      <c r="CA112" s="162"/>
      <c r="CB112" s="196"/>
      <c r="CC112" s="196"/>
      <c r="CD112" s="196"/>
      <c r="CE112" s="196"/>
      <c r="CF112" s="196"/>
      <c r="CG112" s="8"/>
      <c r="CI112" s="8"/>
      <c r="CJ112" s="196"/>
      <c r="CK112" s="196"/>
      <c r="CL112" s="196"/>
      <c r="CM112" s="196"/>
      <c r="CN112" s="196"/>
      <c r="CO112" s="196"/>
    </row>
    <row r="113" spans="5:93">
      <c r="E113" s="22"/>
      <c r="F113" s="22"/>
      <c r="G113" s="22"/>
      <c r="H113" s="153"/>
      <c r="I113" s="27"/>
      <c r="J113" s="153"/>
      <c r="K113" s="27"/>
      <c r="L113" s="8"/>
      <c r="M113" s="8"/>
      <c r="N113" s="196"/>
      <c r="O113" s="196"/>
      <c r="P113" s="196"/>
      <c r="Q113" s="196"/>
      <c r="R113" s="196"/>
      <c r="S113" s="196"/>
      <c r="U113" s="8"/>
      <c r="V113" s="8"/>
      <c r="W113" s="67"/>
      <c r="X113" s="25"/>
      <c r="Y113" s="8"/>
      <c r="Z113" s="8"/>
      <c r="AA113" s="8"/>
      <c r="AB113" s="67"/>
      <c r="AC113" s="67"/>
      <c r="AD113" s="67"/>
      <c r="AE113" s="67"/>
      <c r="AF113" s="67"/>
      <c r="AG113" s="67"/>
      <c r="AH113" s="67"/>
      <c r="AI113" s="67"/>
      <c r="AJ113" s="67"/>
      <c r="AK113" s="67"/>
      <c r="AL113" s="67"/>
      <c r="AN113" s="27"/>
      <c r="AO113" s="87"/>
      <c r="AP113" s="87"/>
      <c r="AQ113" s="87"/>
      <c r="AR113" s="87"/>
      <c r="AS113" s="87"/>
      <c r="AT113" s="87"/>
      <c r="AV113" s="55"/>
      <c r="AW113" s="67"/>
      <c r="AX113" s="67"/>
      <c r="AY113" s="67"/>
      <c r="AZ113" s="67"/>
      <c r="BA113" s="55"/>
      <c r="BC113" s="55"/>
      <c r="BD113" s="242"/>
      <c r="BE113" s="243"/>
      <c r="BF113" s="67"/>
      <c r="BG113" s="243"/>
      <c r="BH113" s="243"/>
      <c r="BI113" s="194"/>
      <c r="BJ113" s="194"/>
      <c r="BK113" s="194"/>
      <c r="BL113" s="243"/>
      <c r="BM113" s="243"/>
      <c r="BN113" s="194"/>
      <c r="BO113" s="196"/>
      <c r="BP113" s="196"/>
      <c r="BQ113" s="196"/>
      <c r="BR113" s="196"/>
      <c r="BS113" s="196"/>
      <c r="BT113" s="194"/>
      <c r="BU113" s="194"/>
      <c r="BV113" s="196"/>
      <c r="BW113" s="196"/>
      <c r="BX113" s="196"/>
      <c r="BY113" s="8"/>
      <c r="BZ113" s="8"/>
      <c r="CA113" s="162"/>
      <c r="CB113" s="196"/>
      <c r="CC113" s="196"/>
      <c r="CD113" s="196"/>
      <c r="CE113" s="196"/>
      <c r="CF113" s="196"/>
      <c r="CG113" s="8"/>
      <c r="CI113" s="8"/>
      <c r="CJ113" s="196"/>
      <c r="CK113" s="196"/>
      <c r="CL113" s="196"/>
      <c r="CM113" s="196"/>
      <c r="CN113" s="196"/>
      <c r="CO113" s="196"/>
    </row>
    <row r="114" spans="5:93">
      <c r="E114" s="22"/>
      <c r="F114" s="22"/>
      <c r="G114" s="22"/>
      <c r="H114" s="153"/>
      <c r="I114" s="27"/>
      <c r="J114" s="153"/>
      <c r="K114" s="27"/>
      <c r="L114" s="8"/>
      <c r="M114" s="8"/>
      <c r="N114" s="162"/>
      <c r="O114" s="162"/>
      <c r="P114" s="162"/>
      <c r="Q114" s="162"/>
      <c r="R114" s="162"/>
      <c r="S114" s="162"/>
      <c r="T114" s="67"/>
      <c r="U114" s="67"/>
      <c r="V114" s="67"/>
      <c r="W114" s="67"/>
      <c r="X114" s="67"/>
      <c r="Y114" s="67"/>
      <c r="Z114" s="67"/>
      <c r="AA114" s="67"/>
      <c r="AB114" s="67"/>
      <c r="AC114" s="67"/>
      <c r="AD114" s="67"/>
      <c r="AE114" s="67"/>
      <c r="AF114" s="67"/>
      <c r="AG114" s="67"/>
      <c r="AH114" s="67"/>
      <c r="AI114" s="67"/>
      <c r="AJ114" s="67"/>
      <c r="AK114" s="67"/>
      <c r="AL114" s="67"/>
      <c r="AM114" s="67"/>
      <c r="AN114" s="67"/>
      <c r="AO114" s="67"/>
      <c r="AP114" s="67"/>
      <c r="AQ114" s="67"/>
      <c r="AR114" s="67"/>
      <c r="AS114" s="67"/>
      <c r="AT114" s="67"/>
      <c r="AU114" s="67"/>
      <c r="AV114" s="67"/>
      <c r="AW114" s="67"/>
      <c r="AX114" s="67"/>
      <c r="AY114" s="67"/>
      <c r="AZ114" s="67"/>
      <c r="BA114" s="67"/>
      <c r="BB114" s="67"/>
      <c r="BC114" s="67"/>
      <c r="BD114" s="162"/>
      <c r="BE114" s="162"/>
      <c r="BF114" s="67"/>
      <c r="BG114" s="67"/>
      <c r="BH114" s="162"/>
      <c r="BI114" s="162"/>
      <c r="BJ114" s="162"/>
      <c r="BK114" s="162"/>
      <c r="BL114" s="162"/>
      <c r="BM114" s="162"/>
      <c r="BN114" s="162"/>
      <c r="BO114" s="162"/>
      <c r="BP114" s="162"/>
      <c r="BQ114" s="162"/>
      <c r="BR114" s="162"/>
      <c r="BS114" s="162"/>
      <c r="BT114" s="162"/>
      <c r="BU114" s="162"/>
      <c r="BV114" s="162"/>
      <c r="BW114" s="162"/>
      <c r="BX114" s="162"/>
      <c r="BY114" s="67"/>
      <c r="BZ114" s="67"/>
      <c r="CA114" s="162"/>
      <c r="CB114" s="162"/>
      <c r="CC114" s="162"/>
      <c r="CD114" s="162"/>
      <c r="CE114" s="162"/>
      <c r="CF114" s="162"/>
      <c r="CG114" s="67"/>
      <c r="CH114" s="67"/>
      <c r="CI114" s="67"/>
      <c r="CJ114" s="162"/>
      <c r="CK114" s="162"/>
      <c r="CL114" s="162"/>
      <c r="CM114" s="196"/>
      <c r="CN114" s="162"/>
      <c r="CO114" s="162"/>
    </row>
    <row r="115" spans="5:93">
      <c r="E115" s="22"/>
      <c r="F115" s="22"/>
      <c r="G115" s="22"/>
      <c r="H115" s="153"/>
      <c r="I115" s="27"/>
      <c r="J115" s="153"/>
      <c r="K115" s="27"/>
      <c r="L115" s="8"/>
      <c r="M115" s="8"/>
      <c r="N115" s="162"/>
      <c r="O115" s="162"/>
      <c r="P115" s="162"/>
      <c r="Q115" s="162"/>
      <c r="R115" s="162"/>
      <c r="S115" s="162"/>
      <c r="U115" s="8"/>
      <c r="V115" s="67"/>
      <c r="W115" s="67"/>
      <c r="X115" s="67"/>
      <c r="Y115" s="67"/>
      <c r="Z115" s="67"/>
      <c r="AA115" s="8"/>
      <c r="AB115" s="67"/>
      <c r="AC115" s="67"/>
      <c r="AD115" s="67"/>
      <c r="AE115" s="67"/>
      <c r="AF115" s="67"/>
      <c r="AG115" s="67"/>
      <c r="AH115" s="67"/>
      <c r="AI115" s="67"/>
      <c r="AJ115" s="67"/>
      <c r="AK115" s="67"/>
      <c r="AL115" s="67"/>
      <c r="AN115" s="67"/>
      <c r="AO115" s="67"/>
      <c r="AP115" s="133"/>
      <c r="AQ115" s="87"/>
      <c r="AR115" s="87"/>
      <c r="AS115" s="67"/>
      <c r="AT115" s="87"/>
      <c r="AV115" s="67"/>
      <c r="AW115" s="67"/>
      <c r="AX115" s="67"/>
      <c r="AY115" s="67"/>
      <c r="AZ115" s="67"/>
      <c r="BA115" s="67"/>
      <c r="BC115" s="8"/>
      <c r="BD115" s="162"/>
      <c r="BE115" s="162"/>
      <c r="BF115" s="19"/>
      <c r="BG115" s="162"/>
      <c r="BH115" s="162"/>
      <c r="BI115" s="162"/>
      <c r="BJ115" s="162"/>
      <c r="BK115" s="162"/>
      <c r="BL115" s="162"/>
      <c r="BM115" s="162"/>
      <c r="BN115" s="194"/>
      <c r="BO115" s="196"/>
      <c r="BP115" s="162"/>
      <c r="BQ115" s="162"/>
      <c r="BR115" s="162"/>
      <c r="BS115" s="162"/>
      <c r="BT115" s="194"/>
      <c r="BU115" s="153"/>
      <c r="BV115" s="162"/>
      <c r="BW115" s="162"/>
      <c r="BX115" s="162"/>
      <c r="BY115" s="87"/>
      <c r="BZ115" s="87"/>
      <c r="CA115" s="162"/>
      <c r="CB115" s="162"/>
      <c r="CC115" s="162"/>
      <c r="CD115" s="162"/>
      <c r="CE115" s="162"/>
      <c r="CF115" s="162"/>
      <c r="CG115" s="67"/>
      <c r="CI115" s="27"/>
      <c r="CJ115" s="162"/>
      <c r="CK115" s="162"/>
      <c r="CL115" s="162"/>
      <c r="CM115" s="196"/>
      <c r="CN115" s="162"/>
      <c r="CO115" s="162"/>
    </row>
    <row r="116" spans="5:93">
      <c r="E116" s="22"/>
      <c r="F116" s="22"/>
      <c r="G116" s="22"/>
      <c r="H116" s="153"/>
      <c r="I116" s="27"/>
      <c r="J116" s="153"/>
      <c r="K116" s="27"/>
      <c r="L116" s="8"/>
      <c r="M116" s="8"/>
      <c r="N116" s="162"/>
      <c r="O116" s="162"/>
      <c r="P116" s="162"/>
      <c r="Q116" s="162"/>
      <c r="R116" s="162"/>
      <c r="S116" s="162"/>
      <c r="U116" s="8"/>
      <c r="V116" s="67"/>
      <c r="W116" s="67"/>
      <c r="X116" s="67"/>
      <c r="Y116" s="67"/>
      <c r="Z116" s="67"/>
      <c r="AA116" s="8"/>
      <c r="AB116" s="67"/>
      <c r="AC116" s="67"/>
      <c r="AD116" s="67"/>
      <c r="AE116" s="67"/>
      <c r="AF116" s="67"/>
      <c r="AG116" s="67"/>
      <c r="AH116" s="67"/>
      <c r="AI116" s="67"/>
      <c r="AJ116" s="67"/>
      <c r="AK116" s="67"/>
      <c r="AL116" s="67"/>
      <c r="AN116" s="67"/>
      <c r="AO116" s="87"/>
      <c r="AP116" s="162"/>
      <c r="AQ116" s="87"/>
      <c r="AR116" s="67"/>
      <c r="AS116" s="87"/>
      <c r="AT116" s="67"/>
      <c r="AV116" s="67"/>
      <c r="AW116" s="67"/>
      <c r="AX116" s="67"/>
      <c r="AY116" s="67"/>
      <c r="AZ116" s="67"/>
      <c r="BA116" s="67"/>
      <c r="BC116" s="8"/>
      <c r="BD116" s="162"/>
      <c r="BE116" s="162"/>
      <c r="BF116" s="19"/>
      <c r="BG116" s="162"/>
      <c r="BH116" s="162"/>
      <c r="BI116" s="162"/>
      <c r="BJ116" s="162"/>
      <c r="BK116" s="162"/>
      <c r="BL116" s="162"/>
      <c r="BM116" s="162"/>
      <c r="BN116" s="194"/>
      <c r="BO116" s="196"/>
      <c r="BP116" s="162"/>
      <c r="BQ116" s="162"/>
      <c r="BR116" s="162"/>
      <c r="BS116" s="162"/>
      <c r="BT116" s="194"/>
      <c r="BU116" s="153"/>
      <c r="BV116" s="162"/>
      <c r="BW116" s="162"/>
      <c r="BX116" s="162"/>
      <c r="BY116" s="67"/>
      <c r="BZ116" s="67"/>
      <c r="CA116" s="162"/>
      <c r="CB116" s="162"/>
      <c r="CC116" s="162"/>
      <c r="CD116" s="162"/>
      <c r="CE116" s="162"/>
      <c r="CF116" s="162"/>
      <c r="CG116" s="67"/>
      <c r="CI116" s="27"/>
      <c r="CJ116" s="162"/>
      <c r="CK116" s="162"/>
      <c r="CL116" s="162"/>
      <c r="CM116" s="162"/>
      <c r="CN116" s="162"/>
      <c r="CO116" s="162"/>
    </row>
    <row r="117" spans="5:93">
      <c r="E117" s="4"/>
      <c r="F117" s="4"/>
      <c r="G117" s="4"/>
      <c r="H117" s="153"/>
      <c r="I117" s="27"/>
      <c r="J117" s="153"/>
      <c r="K117" s="27"/>
      <c r="L117" s="8"/>
      <c r="M117" s="8"/>
      <c r="N117" s="202"/>
      <c r="O117" s="202"/>
      <c r="P117" s="202"/>
      <c r="Q117" s="202"/>
      <c r="R117" s="202"/>
      <c r="S117" s="202"/>
      <c r="U117" s="8"/>
      <c r="V117" s="185"/>
      <c r="W117" s="185"/>
      <c r="X117" s="185"/>
      <c r="Y117" s="185"/>
      <c r="Z117" s="185"/>
      <c r="AA117" s="8"/>
      <c r="AB117" s="67"/>
      <c r="AC117" s="185"/>
      <c r="AD117" s="234"/>
      <c r="AE117" s="185"/>
      <c r="AF117" s="185"/>
      <c r="AG117" s="185"/>
      <c r="AH117" s="185"/>
      <c r="AI117" s="185"/>
      <c r="AJ117" s="185"/>
      <c r="AK117" s="185"/>
      <c r="AL117" s="185"/>
      <c r="AN117" s="67"/>
      <c r="AO117" s="87"/>
      <c r="AP117" s="67"/>
      <c r="AQ117" s="67"/>
      <c r="AR117" s="67"/>
      <c r="AS117" s="87"/>
      <c r="AT117" s="87"/>
      <c r="AU117" s="27"/>
      <c r="AV117" s="67"/>
      <c r="AW117" s="67"/>
      <c r="AX117" s="67"/>
      <c r="AY117" s="67"/>
      <c r="AZ117" s="67"/>
      <c r="BA117" s="67"/>
      <c r="BC117" s="8"/>
      <c r="BD117" s="202"/>
      <c r="BE117" s="202"/>
      <c r="BF117" s="19"/>
      <c r="BG117" s="202"/>
      <c r="BH117" s="202"/>
      <c r="BI117" s="202"/>
      <c r="BJ117" s="202"/>
      <c r="BK117" s="202"/>
      <c r="BL117" s="202"/>
      <c r="BM117" s="202"/>
      <c r="BN117" s="194"/>
      <c r="BO117" s="196"/>
      <c r="BP117" s="202"/>
      <c r="BQ117" s="202"/>
      <c r="BR117" s="202"/>
      <c r="BS117" s="202"/>
      <c r="BT117" s="194"/>
      <c r="BU117" s="153"/>
      <c r="BV117" s="202"/>
      <c r="BW117" s="202"/>
      <c r="BX117" s="202"/>
      <c r="BY117" s="234"/>
      <c r="BZ117" s="234"/>
      <c r="CA117" s="202"/>
      <c r="CB117" s="202"/>
      <c r="CC117" s="202"/>
      <c r="CD117" s="202"/>
      <c r="CE117" s="202"/>
      <c r="CF117" s="202"/>
      <c r="CG117" s="67"/>
      <c r="CI117" s="27"/>
      <c r="CJ117" s="202"/>
      <c r="CK117" s="202"/>
      <c r="CL117" s="202"/>
      <c r="CM117" s="202"/>
      <c r="CN117" s="202"/>
      <c r="CO117" s="202"/>
    </row>
    <row r="118" spans="5:93">
      <c r="E118" s="4"/>
      <c r="F118" s="4"/>
      <c r="G118" s="4"/>
      <c r="H118" s="153"/>
      <c r="I118" s="27"/>
      <c r="J118" s="153"/>
      <c r="K118" s="27"/>
      <c r="L118" s="8"/>
      <c r="M118" s="8"/>
      <c r="N118" s="202"/>
      <c r="O118" s="202"/>
      <c r="P118" s="202"/>
      <c r="Q118" s="202"/>
      <c r="R118" s="202"/>
      <c r="S118" s="202"/>
      <c r="U118" s="8"/>
      <c r="V118" s="8"/>
      <c r="W118" s="8"/>
      <c r="X118" s="25"/>
      <c r="Y118" s="8"/>
      <c r="Z118" s="8"/>
      <c r="AA118" s="8"/>
      <c r="AB118" s="67"/>
      <c r="AC118" s="25"/>
      <c r="AD118" s="8"/>
      <c r="AE118" s="87"/>
      <c r="AF118" s="67"/>
      <c r="AG118" s="67"/>
      <c r="AH118" s="8"/>
      <c r="AI118" s="8"/>
      <c r="AJ118" s="67"/>
      <c r="AK118" s="67"/>
      <c r="AL118" s="67"/>
      <c r="AN118" s="67"/>
      <c r="AO118" s="16"/>
      <c r="AP118" s="16"/>
      <c r="AQ118" s="16"/>
      <c r="AR118" s="16"/>
      <c r="AS118" s="16"/>
      <c r="AT118" s="16"/>
      <c r="AV118" s="67"/>
      <c r="AW118" s="8"/>
      <c r="AX118" s="8"/>
      <c r="AY118" s="8"/>
      <c r="AZ118" s="8"/>
      <c r="BA118" s="8"/>
      <c r="BC118" s="8"/>
      <c r="BD118" s="202"/>
      <c r="BE118" s="202"/>
      <c r="BF118" s="19"/>
      <c r="BG118" s="202"/>
      <c r="BH118" s="202"/>
      <c r="BI118" s="202"/>
      <c r="BJ118" s="202"/>
      <c r="BK118" s="202"/>
      <c r="BL118" s="202"/>
      <c r="BM118" s="202"/>
      <c r="BO118" s="8"/>
      <c r="BP118" s="8"/>
      <c r="BQ118" s="8"/>
      <c r="BR118" s="202"/>
      <c r="BS118" s="202"/>
      <c r="BU118" s="27"/>
      <c r="BV118" s="202"/>
      <c r="BW118" s="202"/>
      <c r="BX118" s="202"/>
      <c r="BY118" s="234"/>
      <c r="BZ118" s="234"/>
      <c r="CA118" s="202"/>
      <c r="CB118" s="202"/>
      <c r="CC118" s="202"/>
      <c r="CD118" s="202"/>
      <c r="CE118" s="202"/>
      <c r="CF118" s="202"/>
      <c r="CG118" s="67"/>
      <c r="CI118" s="27"/>
      <c r="CJ118" s="19"/>
      <c r="CK118" s="19"/>
      <c r="CL118" s="19"/>
      <c r="CM118" s="19"/>
      <c r="CN118" s="19"/>
      <c r="CO118" s="19"/>
    </row>
    <row r="119" spans="5:93">
      <c r="E119" s="4"/>
      <c r="H119" s="153"/>
      <c r="I119" s="8"/>
      <c r="J119" s="153"/>
      <c r="K119" s="8"/>
      <c r="L119" s="8"/>
      <c r="M119" s="8"/>
      <c r="N119" s="153"/>
      <c r="O119" s="153"/>
      <c r="P119" s="153"/>
      <c r="Q119" s="153"/>
      <c r="R119" s="153"/>
      <c r="S119" s="153"/>
      <c r="U119" s="8"/>
      <c r="V119" s="8"/>
      <c r="W119" s="8"/>
      <c r="X119" s="8"/>
      <c r="Y119" s="8"/>
      <c r="Z119" s="8"/>
      <c r="AA119" s="8"/>
      <c r="AB119" s="67"/>
      <c r="AC119" s="8"/>
      <c r="AD119" s="25"/>
      <c r="AE119" s="8"/>
      <c r="AF119" s="8"/>
      <c r="AG119" s="8"/>
      <c r="AH119" s="8"/>
      <c r="AI119" s="8"/>
      <c r="AJ119" s="8"/>
      <c r="AK119" s="8"/>
      <c r="AL119" s="8"/>
      <c r="AN119" s="67"/>
      <c r="AO119" s="8"/>
      <c r="AP119" s="25"/>
      <c r="AQ119" s="8"/>
      <c r="AR119" s="8"/>
      <c r="AS119" s="8"/>
      <c r="AT119" s="8"/>
      <c r="AV119" s="67"/>
      <c r="AW119" s="8"/>
      <c r="AX119" s="8"/>
      <c r="AY119" s="8"/>
      <c r="AZ119" s="8"/>
      <c r="BA119" s="8"/>
      <c r="BC119" s="8"/>
      <c r="BD119" s="19"/>
      <c r="BE119" s="19"/>
      <c r="BF119" s="19"/>
      <c r="BG119" s="19"/>
      <c r="BH119" s="19"/>
      <c r="BI119" s="19"/>
      <c r="BJ119" s="19"/>
      <c r="BK119" s="19"/>
      <c r="BL119" s="19"/>
      <c r="BM119" s="19"/>
      <c r="BO119" s="8"/>
      <c r="BP119" s="8"/>
      <c r="BQ119" s="8"/>
      <c r="BR119" s="202"/>
      <c r="BS119" s="202"/>
      <c r="BU119" s="27"/>
      <c r="BV119" s="202"/>
      <c r="BW119" s="202"/>
      <c r="BX119" s="202"/>
      <c r="BY119" s="202"/>
      <c r="BZ119" s="202"/>
      <c r="CA119" s="202"/>
      <c r="CB119" s="202"/>
      <c r="CC119" s="202"/>
      <c r="CD119" s="202"/>
      <c r="CE119" s="202"/>
      <c r="CF119" s="202"/>
      <c r="CG119" s="8"/>
      <c r="CI119" s="27"/>
      <c r="CJ119" s="19"/>
      <c r="CK119" s="19"/>
      <c r="CL119" s="19"/>
      <c r="CM119" s="19"/>
      <c r="CN119" s="19"/>
      <c r="CO119" s="19"/>
    </row>
    <row r="120" spans="5:93">
      <c r="E120" s="4"/>
      <c r="H120" s="153"/>
      <c r="I120" s="8"/>
      <c r="J120" s="153"/>
      <c r="K120" s="8"/>
      <c r="L120" s="8"/>
      <c r="M120" s="8"/>
      <c r="N120" s="153"/>
      <c r="O120" s="153"/>
      <c r="P120" s="153"/>
      <c r="Q120" s="153"/>
      <c r="R120" s="153"/>
      <c r="S120" s="153"/>
      <c r="U120" s="8"/>
      <c r="V120" s="8"/>
      <c r="W120" s="8"/>
      <c r="X120" s="8"/>
      <c r="Y120" s="8"/>
      <c r="Z120" s="8"/>
      <c r="AA120" s="8"/>
      <c r="AB120" s="67"/>
      <c r="AC120" s="8"/>
      <c r="AD120" s="25"/>
      <c r="AE120" s="8"/>
      <c r="AF120" s="8"/>
      <c r="AG120" s="8"/>
      <c r="AH120" s="8"/>
      <c r="AI120" s="8"/>
      <c r="AJ120" s="8"/>
      <c r="AK120" s="8"/>
      <c r="AL120" s="8"/>
      <c r="AN120" s="67"/>
      <c r="AO120" s="8"/>
      <c r="AP120" s="25"/>
      <c r="AQ120" s="25"/>
      <c r="AR120" s="25"/>
      <c r="AS120" s="8"/>
      <c r="AT120" s="8"/>
      <c r="AV120" s="67"/>
      <c r="AW120" s="8"/>
      <c r="AX120" s="8"/>
      <c r="AY120" s="8"/>
      <c r="AZ120" s="8"/>
      <c r="BA120" s="8"/>
      <c r="BC120" s="8"/>
      <c r="BD120" s="19"/>
      <c r="BE120" s="19"/>
      <c r="BF120" s="19"/>
      <c r="BG120" s="19"/>
      <c r="BH120" s="19"/>
      <c r="BI120" s="19"/>
      <c r="BJ120" s="19"/>
      <c r="BK120" s="19"/>
      <c r="BL120" s="19"/>
      <c r="BM120" s="19"/>
      <c r="BO120" s="8"/>
      <c r="BP120" s="8"/>
      <c r="BQ120" s="8"/>
      <c r="BR120" s="202"/>
      <c r="BS120" s="202"/>
      <c r="BU120" s="27"/>
      <c r="BV120" s="202"/>
      <c r="BW120" s="202"/>
      <c r="BX120" s="202"/>
      <c r="BY120" s="202"/>
      <c r="BZ120" s="202"/>
      <c r="CA120" s="202"/>
      <c r="CB120" s="202"/>
      <c r="CC120" s="202"/>
      <c r="CD120" s="202"/>
      <c r="CE120" s="202"/>
      <c r="CF120" s="202"/>
      <c r="CG120" s="8"/>
      <c r="CI120" s="27"/>
      <c r="CJ120" s="19"/>
      <c r="CK120" s="19"/>
      <c r="CL120" s="19"/>
      <c r="CM120" s="19"/>
      <c r="CN120" s="19"/>
      <c r="CO120" s="19"/>
    </row>
    <row r="122" spans="5:93">
      <c r="E122" s="4"/>
      <c r="F122" s="4"/>
      <c r="G122" s="4"/>
      <c r="H122" s="153"/>
      <c r="I122" s="27"/>
      <c r="J122" s="153"/>
      <c r="K122" s="27"/>
      <c r="M122" s="8"/>
      <c r="N122" s="196"/>
      <c r="O122" s="196"/>
      <c r="P122" s="196"/>
      <c r="Q122" s="196"/>
      <c r="R122" s="196"/>
      <c r="S122" s="196"/>
      <c r="U122" s="8"/>
      <c r="V122" s="8"/>
      <c r="W122" s="67"/>
      <c r="X122" s="67"/>
      <c r="Y122" s="8"/>
      <c r="Z122" s="8"/>
      <c r="AA122" s="8"/>
      <c r="AB122" s="67"/>
      <c r="AC122" s="67"/>
      <c r="AD122" s="67"/>
      <c r="AE122" s="67"/>
      <c r="AF122" s="67"/>
      <c r="AG122" s="67"/>
      <c r="AH122" s="67"/>
      <c r="AI122" s="67"/>
      <c r="AJ122" s="67"/>
      <c r="AK122" s="67"/>
      <c r="AL122" s="67"/>
      <c r="AN122" s="27"/>
      <c r="AO122" s="67"/>
      <c r="AP122" s="67"/>
      <c r="AQ122" s="67"/>
      <c r="AR122" s="67"/>
      <c r="AS122" s="67"/>
      <c r="AT122" s="67"/>
      <c r="AW122" s="67"/>
      <c r="AX122" s="67"/>
      <c r="AY122" s="67"/>
      <c r="AZ122" s="67"/>
      <c r="BA122" s="27"/>
      <c r="BD122" s="193"/>
      <c r="BE122" s="193"/>
      <c r="BF122" s="67"/>
      <c r="BG122" s="67"/>
      <c r="BH122" s="193"/>
      <c r="BI122" s="193"/>
      <c r="BJ122" s="193"/>
      <c r="BK122" s="244"/>
      <c r="BL122" s="193"/>
      <c r="BM122" s="193"/>
      <c r="BN122" s="194"/>
      <c r="BO122" s="196"/>
      <c r="BP122" s="196"/>
      <c r="BQ122" s="196"/>
      <c r="BR122" s="196"/>
      <c r="BS122" s="196"/>
      <c r="BT122" s="194"/>
      <c r="BU122" s="194"/>
      <c r="BV122" s="162"/>
      <c r="BW122" s="162"/>
      <c r="BX122" s="162"/>
      <c r="BY122" s="67"/>
      <c r="BZ122" s="67"/>
      <c r="CA122" s="67"/>
      <c r="CB122" s="67"/>
      <c r="CC122" s="67"/>
      <c r="CD122" s="67"/>
      <c r="CE122" s="67"/>
      <c r="CF122" s="67"/>
      <c r="CG122" s="67"/>
      <c r="CH122" s="67"/>
      <c r="CI122" s="67"/>
      <c r="CJ122" s="67"/>
      <c r="CK122" s="67"/>
      <c r="CL122" s="67"/>
      <c r="CM122" s="67"/>
      <c r="CN122" s="67"/>
      <c r="CO122" s="67"/>
    </row>
    <row r="123" spans="5:93">
      <c r="E123" s="4"/>
      <c r="F123" s="4"/>
      <c r="G123" s="4"/>
      <c r="H123" s="153"/>
      <c r="I123" s="27"/>
      <c r="J123" s="153"/>
      <c r="K123" s="27"/>
      <c r="M123" s="8"/>
      <c r="N123" s="196"/>
      <c r="O123" s="196"/>
      <c r="P123" s="196"/>
      <c r="Q123" s="196"/>
      <c r="R123" s="196"/>
      <c r="S123" s="196"/>
      <c r="U123" s="8"/>
      <c r="V123" s="8"/>
      <c r="W123" s="67"/>
      <c r="X123" s="67"/>
      <c r="Y123" s="8"/>
      <c r="Z123" s="8"/>
      <c r="AA123" s="8"/>
      <c r="AB123" s="67"/>
      <c r="AC123" s="67"/>
      <c r="AD123" s="67"/>
      <c r="AE123" s="67"/>
      <c r="AF123" s="67"/>
      <c r="AG123" s="67"/>
      <c r="AH123" s="67"/>
      <c r="AI123" s="67"/>
      <c r="AJ123" s="67"/>
      <c r="AK123" s="67"/>
      <c r="AL123" s="67"/>
      <c r="AN123" s="27"/>
      <c r="AO123" s="87"/>
      <c r="AP123" s="87"/>
      <c r="AQ123" s="87"/>
      <c r="AR123" s="87"/>
      <c r="AS123" s="87"/>
      <c r="AT123" s="87"/>
      <c r="AW123" s="67"/>
      <c r="AX123" s="67"/>
      <c r="AY123" s="67"/>
      <c r="AZ123" s="67"/>
      <c r="BA123" s="27"/>
      <c r="BD123" s="193"/>
      <c r="BE123" s="193"/>
      <c r="BF123" s="67"/>
      <c r="BG123" s="67"/>
      <c r="BH123" s="193"/>
      <c r="BI123" s="193"/>
      <c r="BJ123" s="193"/>
      <c r="BK123" s="244"/>
      <c r="BL123" s="193"/>
      <c r="BM123" s="193"/>
      <c r="BN123" s="194"/>
      <c r="BO123" s="196"/>
      <c r="BP123" s="196"/>
      <c r="BQ123" s="196"/>
      <c r="BR123" s="196"/>
      <c r="BS123" s="196"/>
      <c r="BT123" s="194"/>
      <c r="BU123" s="194"/>
      <c r="BV123" s="162"/>
      <c r="BW123" s="162"/>
      <c r="BX123" s="162"/>
      <c r="BY123" s="67"/>
      <c r="BZ123" s="67"/>
      <c r="CA123" s="67"/>
      <c r="CB123" s="67"/>
      <c r="CC123" s="67"/>
      <c r="CD123" s="67"/>
      <c r="CE123" s="67"/>
      <c r="CF123" s="67"/>
      <c r="CG123" s="67"/>
      <c r="CH123" s="8"/>
      <c r="CI123" s="8"/>
      <c r="CJ123" s="67"/>
      <c r="CK123" s="67"/>
      <c r="CL123" s="67"/>
      <c r="CM123" s="67"/>
      <c r="CN123" s="67"/>
      <c r="CO123" s="67"/>
    </row>
    <row r="124" spans="5:93">
      <c r="E124" s="4"/>
      <c r="F124" s="4"/>
      <c r="G124" s="4"/>
      <c r="H124" s="153"/>
      <c r="I124" s="27"/>
      <c r="J124" s="153"/>
      <c r="K124" s="27"/>
      <c r="M124" s="8"/>
      <c r="N124" s="196"/>
      <c r="O124" s="196"/>
      <c r="P124" s="196"/>
      <c r="Q124" s="196"/>
      <c r="R124" s="196"/>
      <c r="S124" s="196"/>
      <c r="U124" s="8"/>
      <c r="V124" s="8"/>
      <c r="W124" s="67"/>
      <c r="X124" s="8"/>
      <c r="Y124" s="8"/>
      <c r="Z124" s="8"/>
      <c r="AA124" s="8"/>
      <c r="AB124" s="67"/>
      <c r="AC124" s="67"/>
      <c r="AD124" s="67"/>
      <c r="AE124" s="67"/>
      <c r="AF124" s="67"/>
      <c r="AG124" s="67"/>
      <c r="AH124" s="67"/>
      <c r="AI124" s="67"/>
      <c r="AJ124" s="67"/>
      <c r="AK124" s="67"/>
      <c r="AL124" s="67"/>
      <c r="AN124" s="27"/>
      <c r="AO124" s="87"/>
      <c r="AP124" s="87"/>
      <c r="AQ124" s="87"/>
      <c r="AR124" s="87"/>
      <c r="AS124" s="87"/>
      <c r="AT124" s="87"/>
      <c r="AW124" s="67"/>
      <c r="AX124" s="67"/>
      <c r="AY124" s="67"/>
      <c r="AZ124" s="67"/>
      <c r="BA124" s="27"/>
      <c r="BD124" s="193"/>
      <c r="BE124" s="193"/>
      <c r="BF124" s="67"/>
      <c r="BG124" s="67"/>
      <c r="BH124" s="193"/>
      <c r="BI124" s="193"/>
      <c r="BJ124" s="193"/>
      <c r="BK124" s="244"/>
      <c r="BL124" s="193"/>
      <c r="BM124" s="193"/>
      <c r="BN124" s="194"/>
      <c r="BO124" s="196"/>
      <c r="BP124" s="196"/>
      <c r="BQ124" s="196"/>
      <c r="BR124" s="196"/>
      <c r="BS124" s="196"/>
      <c r="BT124" s="194"/>
      <c r="BU124" s="194"/>
      <c r="BV124" s="196"/>
      <c r="BW124" s="196"/>
      <c r="BX124" s="196"/>
      <c r="BY124" s="8"/>
      <c r="BZ124" s="8"/>
      <c r="CA124" s="162"/>
      <c r="CB124" s="196"/>
      <c r="CC124" s="196"/>
      <c r="CD124" s="196"/>
      <c r="CE124" s="196"/>
      <c r="CF124" s="196"/>
      <c r="CG124" s="8"/>
      <c r="CI124" s="8"/>
      <c r="CJ124" s="196"/>
      <c r="CK124" s="196"/>
      <c r="CL124" s="196"/>
      <c r="CM124" s="196"/>
      <c r="CN124" s="196"/>
      <c r="CO124" s="196"/>
    </row>
    <row r="125" spans="5:93">
      <c r="P125" s="196"/>
      <c r="Q125" s="196"/>
      <c r="R125" s="196"/>
      <c r="S125" s="196"/>
      <c r="U125" s="8"/>
      <c r="V125" s="8"/>
      <c r="W125" s="67"/>
      <c r="X125" s="25"/>
      <c r="Y125" s="8"/>
      <c r="Z125" s="8"/>
      <c r="AA125" s="8"/>
      <c r="AB125" s="67"/>
      <c r="AC125" s="67"/>
      <c r="AD125" s="67"/>
      <c r="AE125" s="67"/>
      <c r="AF125" s="67"/>
      <c r="AG125" s="67"/>
      <c r="AH125" s="67"/>
      <c r="AI125" s="67"/>
      <c r="AJ125" s="67"/>
      <c r="AK125" s="67"/>
      <c r="AL125" s="67"/>
      <c r="AN125" s="27"/>
      <c r="AO125" s="87"/>
      <c r="AP125" s="87"/>
      <c r="AQ125" s="87"/>
      <c r="AR125" s="87"/>
      <c r="AS125" s="87"/>
      <c r="AT125" s="87"/>
      <c r="AV125" s="55"/>
      <c r="AW125" s="67"/>
      <c r="AX125" s="67"/>
      <c r="AY125" s="67"/>
      <c r="AZ125" s="67"/>
      <c r="BA125" s="55"/>
      <c r="BC125" s="55"/>
      <c r="BD125" s="242"/>
      <c r="BE125" s="243"/>
      <c r="BF125" s="67"/>
      <c r="BG125" s="243"/>
      <c r="BH125" s="243"/>
      <c r="BI125" s="194"/>
      <c r="BJ125" s="194"/>
      <c r="BK125" s="194"/>
      <c r="BL125" s="243"/>
      <c r="BM125" s="243"/>
      <c r="BN125" s="194"/>
      <c r="BO125" s="196"/>
      <c r="BP125" s="196"/>
      <c r="BQ125" s="196"/>
      <c r="BR125" s="196"/>
      <c r="BS125" s="196"/>
      <c r="BT125" s="194"/>
      <c r="BU125" s="194"/>
      <c r="BV125" s="196"/>
      <c r="BW125" s="196"/>
      <c r="BX125" s="196"/>
      <c r="BY125" s="8"/>
      <c r="BZ125" s="8"/>
      <c r="CA125" s="162"/>
      <c r="CB125" s="196"/>
      <c r="CC125" s="196"/>
      <c r="CD125" s="196"/>
      <c r="CE125" s="196"/>
      <c r="CF125" s="196"/>
      <c r="CG125" s="8"/>
      <c r="CI125" s="8"/>
      <c r="CJ125" s="196"/>
      <c r="CK125" s="196"/>
      <c r="CL125" s="196"/>
      <c r="CM125" s="196"/>
      <c r="CN125" s="196"/>
      <c r="CO125" s="196"/>
    </row>
    <row r="126" spans="5:93">
      <c r="P126" s="162"/>
      <c r="Q126" s="162"/>
      <c r="R126" s="162"/>
      <c r="S126" s="162"/>
      <c r="T126" s="67"/>
      <c r="U126" s="67"/>
      <c r="V126" s="67"/>
      <c r="W126" s="67"/>
      <c r="X126" s="67"/>
      <c r="Y126" s="67"/>
      <c r="Z126" s="67"/>
      <c r="AA126" s="67"/>
      <c r="AB126" s="67"/>
      <c r="AC126" s="67"/>
      <c r="AD126" s="67"/>
      <c r="AE126" s="67"/>
      <c r="AF126" s="67"/>
      <c r="AG126" s="67"/>
      <c r="AH126" s="67"/>
      <c r="AI126" s="67"/>
      <c r="AJ126" s="67"/>
      <c r="AK126" s="67"/>
      <c r="AL126" s="67"/>
      <c r="AM126" s="67"/>
      <c r="AN126" s="67"/>
      <c r="AO126" s="67"/>
      <c r="AP126" s="67"/>
      <c r="AQ126" s="67"/>
      <c r="AR126" s="67"/>
      <c r="AS126" s="67"/>
      <c r="AT126" s="67"/>
      <c r="AU126" s="67"/>
      <c r="AV126" s="67"/>
      <c r="AW126" s="67"/>
      <c r="AX126" s="67"/>
      <c r="AY126" s="67"/>
      <c r="AZ126" s="67"/>
      <c r="BA126" s="67"/>
      <c r="BB126" s="67"/>
      <c r="BC126" s="67"/>
      <c r="BD126" s="162"/>
      <c r="BE126" s="162"/>
      <c r="BF126" s="67"/>
      <c r="BG126" s="67"/>
      <c r="BH126" s="162"/>
      <c r="BI126" s="162"/>
      <c r="BJ126" s="162"/>
      <c r="BK126" s="162"/>
      <c r="BL126" s="162"/>
      <c r="BM126" s="162"/>
      <c r="BN126" s="162"/>
      <c r="BO126" s="162"/>
      <c r="BP126" s="162"/>
      <c r="BQ126" s="162"/>
      <c r="BR126" s="162"/>
      <c r="BS126" s="162"/>
      <c r="BT126" s="162"/>
      <c r="BU126" s="162"/>
      <c r="BV126" s="162"/>
      <c r="BW126" s="162"/>
      <c r="BX126" s="162"/>
      <c r="BY126" s="67"/>
      <c r="BZ126" s="67"/>
      <c r="CA126" s="162"/>
      <c r="CB126" s="162"/>
      <c r="CC126" s="162"/>
      <c r="CD126" s="162"/>
      <c r="CE126" s="162"/>
      <c r="CF126" s="162"/>
      <c r="CG126" s="67"/>
      <c r="CH126" s="67"/>
      <c r="CI126" s="67"/>
      <c r="CJ126" s="162"/>
      <c r="CK126" s="162"/>
      <c r="CL126" s="162"/>
      <c r="CM126" s="196"/>
      <c r="CN126" s="162"/>
      <c r="CO126" s="162"/>
    </row>
    <row r="127" spans="5:93">
      <c r="P127" s="162"/>
      <c r="Q127" s="162"/>
      <c r="R127" s="162"/>
      <c r="S127" s="162"/>
      <c r="U127" s="8"/>
      <c r="V127" s="67"/>
      <c r="W127" s="67"/>
      <c r="X127" s="67"/>
      <c r="Y127" s="67"/>
      <c r="Z127" s="67"/>
      <c r="AA127" s="8"/>
      <c r="AB127" s="67"/>
      <c r="AC127" s="67"/>
      <c r="AD127" s="67"/>
      <c r="AE127" s="67"/>
      <c r="AF127" s="67"/>
      <c r="AG127" s="67"/>
      <c r="AH127" s="67"/>
      <c r="AI127" s="67"/>
      <c r="AJ127" s="67"/>
      <c r="AK127" s="67"/>
      <c r="AL127" s="67"/>
      <c r="AN127" s="67"/>
      <c r="AO127" s="67"/>
      <c r="AP127" s="133"/>
      <c r="AQ127" s="87"/>
      <c r="AR127" s="87"/>
      <c r="AS127" s="67"/>
      <c r="AT127" s="87"/>
      <c r="AV127" s="67"/>
      <c r="AW127" s="67"/>
      <c r="AX127" s="67"/>
      <c r="AY127" s="67"/>
      <c r="AZ127" s="67"/>
      <c r="BA127" s="67"/>
      <c r="BC127" s="8"/>
      <c r="BD127" s="162"/>
      <c r="BE127" s="162"/>
      <c r="BF127" s="19"/>
      <c r="BG127" s="162"/>
      <c r="BH127" s="162"/>
      <c r="BI127" s="162"/>
      <c r="BJ127" s="162"/>
      <c r="BK127" s="162"/>
      <c r="BL127" s="162"/>
      <c r="BM127" s="162"/>
      <c r="BN127" s="194"/>
      <c r="BO127" s="196"/>
      <c r="BP127" s="162"/>
      <c r="BQ127" s="162"/>
      <c r="BR127" s="162"/>
      <c r="BS127" s="162"/>
      <c r="BT127" s="194"/>
      <c r="BU127" s="153"/>
      <c r="BV127" s="162"/>
      <c r="BW127" s="162"/>
      <c r="BX127" s="162"/>
      <c r="BY127" s="87"/>
      <c r="BZ127" s="87"/>
      <c r="CA127" s="162"/>
      <c r="CB127" s="162"/>
      <c r="CC127" s="162"/>
      <c r="CD127" s="162"/>
      <c r="CE127" s="162"/>
      <c r="CF127" s="162"/>
      <c r="CG127" s="67"/>
      <c r="CI127" s="27"/>
      <c r="CJ127" s="162"/>
      <c r="CK127" s="162"/>
      <c r="CL127" s="162"/>
      <c r="CM127" s="196"/>
      <c r="CN127" s="162"/>
      <c r="CO127" s="162"/>
    </row>
    <row r="128" spans="5:93">
      <c r="P128" s="162"/>
      <c r="Q128" s="162"/>
      <c r="R128" s="162"/>
      <c r="S128" s="162"/>
      <c r="U128" s="8"/>
      <c r="V128" s="67"/>
      <c r="W128" s="67"/>
      <c r="X128" s="67"/>
      <c r="Y128" s="67"/>
      <c r="Z128" s="67"/>
      <c r="AA128" s="8"/>
      <c r="AB128" s="67"/>
      <c r="AC128" s="67"/>
      <c r="AD128" s="67"/>
      <c r="AE128" s="67"/>
      <c r="AF128" s="67"/>
      <c r="AG128" s="67"/>
      <c r="AH128" s="67"/>
      <c r="AI128" s="67"/>
      <c r="AJ128" s="67"/>
      <c r="AK128" s="67"/>
      <c r="AL128" s="67"/>
      <c r="AN128" s="67"/>
      <c r="AO128" s="87"/>
      <c r="AP128" s="162"/>
      <c r="AQ128" s="87"/>
      <c r="AR128" s="67"/>
      <c r="AS128" s="87"/>
      <c r="AT128" s="67"/>
      <c r="AV128" s="67"/>
      <c r="AW128" s="67"/>
      <c r="AX128" s="67"/>
      <c r="AY128" s="67"/>
      <c r="AZ128" s="67"/>
      <c r="BA128" s="67"/>
      <c r="BC128" s="8"/>
      <c r="BD128" s="162"/>
      <c r="BE128" s="162"/>
      <c r="BF128" s="19"/>
      <c r="BG128" s="162"/>
      <c r="BH128" s="162"/>
      <c r="BI128" s="162"/>
      <c r="BJ128" s="162"/>
      <c r="BK128" s="162"/>
      <c r="BL128" s="162"/>
      <c r="BM128" s="162"/>
      <c r="BN128" s="194"/>
      <c r="BO128" s="196"/>
      <c r="BP128" s="162"/>
      <c r="BQ128" s="162"/>
      <c r="BR128" s="162"/>
      <c r="BS128" s="162"/>
      <c r="BT128" s="194"/>
      <c r="BU128" s="153"/>
      <c r="BV128" s="162"/>
      <c r="BW128" s="162"/>
      <c r="BX128" s="162"/>
      <c r="BY128" s="67"/>
      <c r="BZ128" s="67"/>
      <c r="CA128" s="162"/>
      <c r="CB128" s="162"/>
      <c r="CC128" s="162"/>
      <c r="CD128" s="162"/>
      <c r="CE128" s="162"/>
      <c r="CF128" s="162"/>
      <c r="CG128" s="67"/>
      <c r="CI128" s="27"/>
      <c r="CJ128" s="162"/>
      <c r="CK128" s="162"/>
      <c r="CL128" s="162"/>
      <c r="CM128" s="162"/>
      <c r="CN128" s="162"/>
      <c r="CO128" s="162"/>
    </row>
    <row r="129" spans="16:93">
      <c r="P129" s="202"/>
      <c r="Q129" s="202"/>
      <c r="R129" s="202"/>
      <c r="S129" s="202"/>
      <c r="U129" s="8"/>
      <c r="V129" s="185"/>
      <c r="W129" s="185"/>
      <c r="X129" s="185"/>
      <c r="Y129" s="185"/>
      <c r="Z129" s="185"/>
      <c r="AA129" s="8"/>
      <c r="AB129" s="67"/>
      <c r="AC129" s="185"/>
      <c r="AD129" s="234"/>
      <c r="AE129" s="185"/>
      <c r="AF129" s="185"/>
      <c r="AG129" s="185"/>
      <c r="AH129" s="185"/>
      <c r="AI129" s="185"/>
      <c r="AJ129" s="185"/>
      <c r="AK129" s="185"/>
      <c r="AL129" s="185"/>
      <c r="AN129" s="67"/>
      <c r="AO129" s="87"/>
      <c r="AP129" s="67"/>
      <c r="AQ129" s="67"/>
      <c r="AR129" s="67"/>
      <c r="AS129" s="87"/>
      <c r="AT129" s="87"/>
      <c r="AU129" s="27"/>
      <c r="AV129" s="67"/>
      <c r="AW129" s="67"/>
      <c r="AX129" s="67"/>
      <c r="AY129" s="67"/>
      <c r="AZ129" s="67"/>
      <c r="BA129" s="67"/>
      <c r="BC129" s="8"/>
      <c r="BD129" s="202"/>
      <c r="BE129" s="202"/>
      <c r="BF129" s="19"/>
      <c r="BG129" s="202"/>
      <c r="BH129" s="202"/>
      <c r="BI129" s="202"/>
      <c r="BJ129" s="202"/>
      <c r="BK129" s="202"/>
      <c r="BL129" s="202"/>
      <c r="BM129" s="202"/>
      <c r="BN129" s="194"/>
      <c r="BO129" s="196"/>
      <c r="BP129" s="202"/>
      <c r="BQ129" s="202"/>
      <c r="BR129" s="202"/>
      <c r="BS129" s="202"/>
      <c r="BT129" s="194"/>
      <c r="BU129" s="153"/>
      <c r="BV129" s="202"/>
      <c r="BW129" s="202"/>
      <c r="BX129" s="202"/>
      <c r="BY129" s="234"/>
      <c r="BZ129" s="234"/>
      <c r="CA129" s="202"/>
      <c r="CB129" s="202"/>
      <c r="CC129" s="202"/>
      <c r="CD129" s="202"/>
      <c r="CE129" s="202"/>
      <c r="CF129" s="202"/>
      <c r="CG129" s="67"/>
      <c r="CI129" s="27"/>
      <c r="CJ129" s="202"/>
      <c r="CK129" s="202"/>
      <c r="CL129" s="202"/>
      <c r="CM129" s="202"/>
      <c r="CN129" s="202"/>
      <c r="CO129" s="202"/>
    </row>
    <row r="130" spans="16:93">
      <c r="P130" s="202"/>
      <c r="Q130" s="202"/>
      <c r="R130" s="202"/>
      <c r="S130" s="202"/>
      <c r="U130" s="8"/>
      <c r="V130" s="8"/>
      <c r="W130" s="8"/>
      <c r="X130" s="25"/>
      <c r="Y130" s="8"/>
      <c r="Z130" s="8"/>
      <c r="AA130" s="8"/>
      <c r="AB130" s="67"/>
      <c r="AC130" s="25"/>
      <c r="AD130" s="8"/>
      <c r="AE130" s="87"/>
      <c r="AF130" s="67"/>
      <c r="AG130" s="67"/>
      <c r="AH130" s="8"/>
      <c r="AI130" s="8"/>
      <c r="AJ130" s="67"/>
      <c r="AK130" s="67"/>
      <c r="AL130" s="67"/>
      <c r="AN130" s="67"/>
      <c r="AO130" s="16"/>
      <c r="AP130" s="16"/>
      <c r="AQ130" s="16"/>
      <c r="AR130" s="16"/>
      <c r="AS130" s="16"/>
      <c r="AT130" s="16"/>
      <c r="AV130" s="67"/>
      <c r="AW130" s="8"/>
      <c r="AX130" s="8"/>
      <c r="AY130" s="8"/>
      <c r="AZ130" s="8"/>
      <c r="BA130" s="8"/>
      <c r="BC130" s="8"/>
      <c r="BD130" s="202"/>
      <c r="BE130" s="202"/>
      <c r="BF130" s="19"/>
      <c r="BG130" s="202"/>
      <c r="BH130" s="202"/>
      <c r="BI130" s="202"/>
      <c r="BJ130" s="202"/>
      <c r="BK130" s="202"/>
      <c r="BL130" s="202"/>
      <c r="BM130" s="202"/>
      <c r="BO130" s="8"/>
      <c r="BP130" s="8"/>
      <c r="BQ130" s="8"/>
      <c r="BR130" s="202"/>
      <c r="BS130" s="202"/>
      <c r="BU130" s="27"/>
      <c r="BV130" s="202"/>
      <c r="BW130" s="202"/>
      <c r="BX130" s="202"/>
      <c r="BY130" s="234"/>
      <c r="BZ130" s="234"/>
      <c r="CA130" s="202"/>
      <c r="CB130" s="202"/>
      <c r="CC130" s="202"/>
      <c r="CD130" s="202"/>
      <c r="CE130" s="202"/>
      <c r="CF130" s="202"/>
      <c r="CG130" s="67"/>
      <c r="CI130" s="27"/>
      <c r="CJ130" s="19"/>
      <c r="CK130" s="19"/>
      <c r="CL130" s="19"/>
      <c r="CM130" s="19"/>
      <c r="CN130" s="19"/>
      <c r="CO130" s="19"/>
    </row>
    <row r="131" spans="16:93">
      <c r="P131" s="153"/>
      <c r="Q131" s="153"/>
      <c r="R131" s="153"/>
      <c r="S131" s="153"/>
      <c r="U131" s="8"/>
      <c r="V131" s="8"/>
      <c r="W131" s="8"/>
      <c r="X131" s="8"/>
      <c r="Y131" s="8"/>
      <c r="Z131" s="8"/>
      <c r="AA131" s="8"/>
      <c r="AB131" s="67"/>
      <c r="AC131" s="8"/>
      <c r="AD131" s="25"/>
      <c r="AE131" s="8"/>
      <c r="AF131" s="8"/>
      <c r="AG131" s="8"/>
      <c r="AH131" s="8"/>
      <c r="AI131" s="8"/>
      <c r="AJ131" s="8"/>
      <c r="AK131" s="8"/>
      <c r="AL131" s="8"/>
      <c r="AN131" s="67"/>
      <c r="AO131" s="8"/>
      <c r="AP131" s="25"/>
      <c r="AQ131" s="8"/>
      <c r="AR131" s="8"/>
      <c r="AS131" s="8"/>
      <c r="AT131" s="8"/>
      <c r="AV131" s="67"/>
      <c r="AW131" s="8"/>
      <c r="AX131" s="8"/>
      <c r="AY131" s="8"/>
      <c r="AZ131" s="8"/>
      <c r="BA131" s="8"/>
      <c r="BC131" s="8"/>
      <c r="BD131" s="19"/>
      <c r="BE131" s="19"/>
      <c r="BF131" s="19"/>
      <c r="BG131" s="19"/>
      <c r="BH131" s="19"/>
      <c r="BI131" s="19"/>
      <c r="BJ131" s="19"/>
      <c r="BK131" s="19"/>
      <c r="BL131" s="19"/>
      <c r="BM131" s="19"/>
      <c r="BO131" s="8"/>
      <c r="BP131" s="8"/>
      <c r="BQ131" s="8"/>
      <c r="BR131" s="202"/>
      <c r="BS131" s="202"/>
      <c r="BU131" s="27"/>
      <c r="BV131" s="202"/>
      <c r="BW131" s="202"/>
      <c r="BX131" s="202"/>
      <c r="BY131" s="202"/>
      <c r="BZ131" s="202"/>
      <c r="CA131" s="202"/>
      <c r="CB131" s="202"/>
      <c r="CC131" s="202"/>
      <c r="CD131" s="202"/>
      <c r="CE131" s="202"/>
      <c r="CF131" s="202"/>
      <c r="CG131" s="8"/>
      <c r="CI131" s="27"/>
      <c r="CJ131" s="19"/>
      <c r="CK131" s="19"/>
      <c r="CL131" s="19"/>
      <c r="CM131" s="19"/>
      <c r="CN131" s="19"/>
      <c r="CO131" s="19"/>
    </row>
    <row r="132" spans="16:93">
      <c r="P132" s="153"/>
      <c r="Q132" s="153"/>
      <c r="R132" s="153"/>
      <c r="S132" s="153"/>
      <c r="U132" s="8"/>
      <c r="V132" s="8"/>
      <c r="W132" s="8"/>
      <c r="X132" s="8"/>
      <c r="Y132" s="8"/>
      <c r="Z132" s="8"/>
      <c r="AA132" s="8"/>
      <c r="AB132" s="67"/>
      <c r="AC132" s="8"/>
      <c r="AD132" s="25"/>
      <c r="AE132" s="8"/>
      <c r="AF132" s="8"/>
      <c r="AG132" s="8"/>
      <c r="AH132" s="8"/>
      <c r="AI132" s="8"/>
      <c r="AJ132" s="8"/>
      <c r="AK132" s="8"/>
      <c r="AL132" s="8"/>
      <c r="AN132" s="67"/>
      <c r="AO132" s="8"/>
      <c r="AP132" s="25"/>
      <c r="AQ132" s="25"/>
      <c r="AR132" s="25"/>
      <c r="AS132" s="8"/>
      <c r="AT132" s="8"/>
      <c r="AV132" s="67"/>
      <c r="AW132" s="8"/>
      <c r="AX132" s="8"/>
      <c r="AY132" s="8"/>
      <c r="AZ132" s="8"/>
      <c r="BA132" s="8"/>
      <c r="BC132" s="8"/>
      <c r="BD132" s="19"/>
      <c r="BE132" s="19"/>
      <c r="BF132" s="19"/>
      <c r="BG132" s="19"/>
      <c r="BH132" s="19"/>
      <c r="BI132" s="19"/>
      <c r="BJ132" s="19"/>
      <c r="BK132" s="19"/>
      <c r="BL132" s="19"/>
      <c r="BM132" s="19"/>
      <c r="BO132" s="8"/>
      <c r="BP132" s="8"/>
      <c r="BQ132" s="8"/>
      <c r="BR132" s="202"/>
      <c r="BS132" s="202"/>
      <c r="BU132" s="27"/>
      <c r="BV132" s="202"/>
      <c r="BW132" s="202"/>
      <c r="BX132" s="202"/>
      <c r="BY132" s="202"/>
      <c r="BZ132" s="202"/>
      <c r="CA132" s="202"/>
      <c r="CB132" s="202"/>
      <c r="CC132" s="202"/>
      <c r="CD132" s="202"/>
      <c r="CE132" s="202"/>
      <c r="CF132" s="202"/>
      <c r="CG132" s="8"/>
      <c r="CI132" s="27"/>
      <c r="CJ132" s="19"/>
      <c r="CK132" s="19"/>
      <c r="CL132" s="19"/>
      <c r="CM132" s="19"/>
      <c r="CN132" s="19"/>
      <c r="CO132" s="19"/>
    </row>
  </sheetData>
  <mergeCells count="8">
    <mergeCell ref="A91:P91"/>
    <mergeCell ref="A90:P90"/>
    <mergeCell ref="A86:P86"/>
    <mergeCell ref="A88:P88"/>
    <mergeCell ref="A84:P84"/>
    <mergeCell ref="A89:P89"/>
    <mergeCell ref="A85:P85"/>
    <mergeCell ref="A87:P87"/>
  </mergeCells>
  <phoneticPr fontId="16" type="noConversion"/>
  <conditionalFormatting sqref="BA128:BE128 AU128:AV128 CA129:CA130 BY126:BY127 AH128:AK128 P128:V128 X128:AF128 AM128:AN128 AN127 CN128:CO128 BH128:CL128 AO128:AT129 K12:K16">
    <cfRule type="cellIs" dxfId="5723" priority="168" stopIfTrue="1" operator="equal">
      <formula>"-"</formula>
    </cfRule>
    <cfRule type="cellIs" dxfId="5722" priority="169" stopIfTrue="1" operator="equal">
      <formula>"-"</formula>
    </cfRule>
  </conditionalFormatting>
  <conditionalFormatting sqref="AW125:BA125 BD125:BE125 BV125:CG125 BO126:CH127 CJ125:CL127 AB127:AN127 P125:S127 V125:Z127 AC125:AL125 AB126:AP126 AN125:AP125 AQ125:AT126 BP125:BS125 CN125:CO127 CM125:CM126 BG125:BM127 AU126:BE127 AO127:AT128 G12:J16 J19:J21">
    <cfRule type="cellIs" dxfId="5721" priority="166" stopIfTrue="1" operator="equal">
      <formula>"-"</formula>
    </cfRule>
    <cfRule type="containsText" dxfId="5720" priority="167" stopIfTrue="1" operator="containsText" text="leer">
      <formula>NOT(ISERROR(SEARCH("leer",G12)))</formula>
    </cfRule>
  </conditionalFormatting>
  <conditionalFormatting sqref="CH131:CI132 AW125:BA125 BD125:BE125 BV125:CG125 CJ125:CO125 P125:S125 V125:Z125 AC125:AL125 AO125:AT126 BP125:BS125 BG125:BM125 G12:H16">
    <cfRule type="cellIs" dxfId="5719" priority="165" stopIfTrue="1" operator="equal">
      <formula>"-"</formula>
    </cfRule>
  </conditionalFormatting>
  <conditionalFormatting sqref="N124:S124">
    <cfRule type="cellIs" dxfId="5718" priority="163" stopIfTrue="1" operator="equal">
      <formula>"-"</formula>
    </cfRule>
    <cfRule type="containsText" dxfId="5717" priority="164" stopIfTrue="1" operator="containsText" text="leer">
      <formula>NOT(ISERROR(SEARCH("leer",N124)))</formula>
    </cfRule>
  </conditionalFormatting>
  <conditionalFormatting sqref="N124:S124">
    <cfRule type="cellIs" dxfId="5716" priority="162" stopIfTrue="1" operator="equal">
      <formula>"-"</formula>
    </cfRule>
  </conditionalFormatting>
  <conditionalFormatting sqref="BD124:BE124 BG124:BM124">
    <cfRule type="cellIs" dxfId="5715" priority="160" stopIfTrue="1" operator="equal">
      <formula>"-"</formula>
    </cfRule>
    <cfRule type="containsText" dxfId="5714" priority="161" stopIfTrue="1" operator="containsText" text="leer">
      <formula>NOT(ISERROR(SEARCH("leer",BD124)))</formula>
    </cfRule>
  </conditionalFormatting>
  <conditionalFormatting sqref="BD124:BE124 BG124:BM124">
    <cfRule type="cellIs" dxfId="5713" priority="159" stopIfTrue="1" operator="equal">
      <formula>"-"</formula>
    </cfRule>
  </conditionalFormatting>
  <conditionalFormatting sqref="BS124">
    <cfRule type="cellIs" dxfId="5712" priority="157" stopIfTrue="1" operator="equal">
      <formula>"-"</formula>
    </cfRule>
    <cfRule type="containsText" dxfId="5711" priority="158" stopIfTrue="1" operator="containsText" text="leer">
      <formula>NOT(ISERROR(SEARCH("leer",BS124)))</formula>
    </cfRule>
  </conditionalFormatting>
  <conditionalFormatting sqref="BS124">
    <cfRule type="cellIs" dxfId="5710" priority="156" stopIfTrue="1" operator="equal">
      <formula>"-"</formula>
    </cfRule>
  </conditionalFormatting>
  <conditionalFormatting sqref="BV124:CG124">
    <cfRule type="cellIs" dxfId="5709" priority="154" stopIfTrue="1" operator="equal">
      <formula>"-"</formula>
    </cfRule>
    <cfRule type="containsText" dxfId="5708" priority="155" stopIfTrue="1" operator="containsText" text="leer">
      <formula>NOT(ISERROR(SEARCH("leer",BV124)))</formula>
    </cfRule>
  </conditionalFormatting>
  <conditionalFormatting sqref="BV124:CG124">
    <cfRule type="cellIs" dxfId="5707" priority="153" stopIfTrue="1" operator="equal">
      <formula>"-"</formula>
    </cfRule>
  </conditionalFormatting>
  <conditionalFormatting sqref="BV123">
    <cfRule type="cellIs" dxfId="5706" priority="151" stopIfTrue="1" operator="equal">
      <formula>"-"</formula>
    </cfRule>
    <cfRule type="containsText" dxfId="5705" priority="152" stopIfTrue="1" operator="containsText" text="leer">
      <formula>NOT(ISERROR(SEARCH("leer",BV123)))</formula>
    </cfRule>
  </conditionalFormatting>
  <conditionalFormatting sqref="BV123">
    <cfRule type="cellIs" dxfId="5704" priority="150" stopIfTrue="1" operator="equal">
      <formula>"-"</formula>
    </cfRule>
  </conditionalFormatting>
  <conditionalFormatting sqref="BW123:CF123">
    <cfRule type="cellIs" dxfId="5703" priority="148" stopIfTrue="1" operator="equal">
      <formula>"-"</formula>
    </cfRule>
    <cfRule type="containsText" dxfId="5702" priority="149" stopIfTrue="1" operator="containsText" text="leer">
      <formula>NOT(ISERROR(SEARCH("leer",BW123)))</formula>
    </cfRule>
  </conditionalFormatting>
  <conditionalFormatting sqref="BW123:CF123">
    <cfRule type="cellIs" dxfId="5701" priority="147" stopIfTrue="1" operator="equal">
      <formula>"-"</formula>
    </cfRule>
  </conditionalFormatting>
  <conditionalFormatting sqref="BS123">
    <cfRule type="cellIs" dxfId="5700" priority="145" stopIfTrue="1" operator="equal">
      <formula>"-"</formula>
    </cfRule>
    <cfRule type="containsText" dxfId="5699" priority="146" stopIfTrue="1" operator="containsText" text="leer">
      <formula>NOT(ISERROR(SEARCH("leer",BS123)))</formula>
    </cfRule>
  </conditionalFormatting>
  <conditionalFormatting sqref="BS123">
    <cfRule type="cellIs" dxfId="5698" priority="144" stopIfTrue="1" operator="equal">
      <formula>"-"</formula>
    </cfRule>
  </conditionalFormatting>
  <conditionalFormatting sqref="BR124">
    <cfRule type="cellIs" dxfId="5697" priority="142" stopIfTrue="1" operator="equal">
      <formula>"-"</formula>
    </cfRule>
    <cfRule type="containsText" dxfId="5696" priority="143" stopIfTrue="1" operator="containsText" text="leer">
      <formula>NOT(ISERROR(SEARCH("leer",BR124)))</formula>
    </cfRule>
  </conditionalFormatting>
  <conditionalFormatting sqref="BR124">
    <cfRule type="cellIs" dxfId="5695" priority="141" stopIfTrue="1" operator="equal">
      <formula>"-"</formula>
    </cfRule>
  </conditionalFormatting>
  <conditionalFormatting sqref="BR123">
    <cfRule type="cellIs" dxfId="5694" priority="139" stopIfTrue="1" operator="equal">
      <formula>"-"</formula>
    </cfRule>
    <cfRule type="containsText" dxfId="5693" priority="140" stopIfTrue="1" operator="containsText" text="leer">
      <formula>NOT(ISERROR(SEARCH("leer",BR123)))</formula>
    </cfRule>
  </conditionalFormatting>
  <conditionalFormatting sqref="BR123">
    <cfRule type="cellIs" dxfId="5692" priority="138" stopIfTrue="1" operator="equal">
      <formula>"-"</formula>
    </cfRule>
  </conditionalFormatting>
  <conditionalFormatting sqref="BV122">
    <cfRule type="cellIs" dxfId="5691" priority="136" stopIfTrue="1" operator="equal">
      <formula>"-"</formula>
    </cfRule>
    <cfRule type="containsText" dxfId="5690" priority="137" stopIfTrue="1" operator="containsText" text="leer">
      <formula>NOT(ISERROR(SEARCH("leer",BV122)))</formula>
    </cfRule>
  </conditionalFormatting>
  <conditionalFormatting sqref="BV122">
    <cfRule type="cellIs" dxfId="5689" priority="135" stopIfTrue="1" operator="equal">
      <formula>"-"</formula>
    </cfRule>
  </conditionalFormatting>
  <conditionalFormatting sqref="BW122:CF122">
    <cfRule type="cellIs" dxfId="5688" priority="133" stopIfTrue="1" operator="equal">
      <formula>"-"</formula>
    </cfRule>
    <cfRule type="containsText" dxfId="5687" priority="134" stopIfTrue="1" operator="containsText" text="leer">
      <formula>NOT(ISERROR(SEARCH("leer",BW122)))</formula>
    </cfRule>
  </conditionalFormatting>
  <conditionalFormatting sqref="BW122:CF122">
    <cfRule type="cellIs" dxfId="5686" priority="132" stopIfTrue="1" operator="equal">
      <formula>"-"</formula>
    </cfRule>
  </conditionalFormatting>
  <conditionalFormatting sqref="BS122">
    <cfRule type="cellIs" dxfId="5685" priority="130" stopIfTrue="1" operator="equal">
      <formula>"-"</formula>
    </cfRule>
    <cfRule type="containsText" dxfId="5684" priority="131" stopIfTrue="1" operator="containsText" text="leer">
      <formula>NOT(ISERROR(SEARCH("leer",BS122)))</formula>
    </cfRule>
  </conditionalFormatting>
  <conditionalFormatting sqref="BS122">
    <cfRule type="cellIs" dxfId="5683" priority="129" stopIfTrue="1" operator="equal">
      <formula>"-"</formula>
    </cfRule>
  </conditionalFormatting>
  <conditionalFormatting sqref="BR122">
    <cfRule type="cellIs" dxfId="5682" priority="127" stopIfTrue="1" operator="equal">
      <formula>"-"</formula>
    </cfRule>
    <cfRule type="containsText" dxfId="5681" priority="128" stopIfTrue="1" operator="containsText" text="leer">
      <formula>NOT(ISERROR(SEARCH("leer",BR122)))</formula>
    </cfRule>
  </conditionalFormatting>
  <conditionalFormatting sqref="BR122">
    <cfRule type="cellIs" dxfId="5680" priority="126" stopIfTrue="1" operator="equal">
      <formula>"-"</formula>
    </cfRule>
  </conditionalFormatting>
  <conditionalFormatting sqref="BA116:BE116 AU116:AV116 CA117:CA118 BY114:BY115 AH116:AK116 N116:V116 X116:AF116 AM116:AN116 AN115 CN116:CO116 BH116:CL116 AO116:AT117">
    <cfRule type="cellIs" dxfId="5679" priority="124" stopIfTrue="1" operator="equal">
      <formula>"-"</formula>
    </cfRule>
    <cfRule type="cellIs" dxfId="5678" priority="125" stopIfTrue="1" operator="equal">
      <formula>"-"</formula>
    </cfRule>
  </conditionalFormatting>
  <conditionalFormatting sqref="AW113:BA113 BD113:BE113 BV113:CG113 BO114:CH115 CJ113:CL115 AB115:AN115 N113:S115 V113:Z115 AC113:AL113 AB114:AP114 AN113:AP113 AQ113:AT114 BP113:BS113 CN113:CO115 CM113:CM114 BG113:BM115 AU114:BE115 AO115:AT116">
    <cfRule type="cellIs" dxfId="5677" priority="122" stopIfTrue="1" operator="equal">
      <formula>"-"</formula>
    </cfRule>
    <cfRule type="containsText" dxfId="5676" priority="123" stopIfTrue="1" operator="containsText" text="leer">
      <formula>NOT(ISERROR(SEARCH("leer",N113)))</formula>
    </cfRule>
  </conditionalFormatting>
  <conditionalFormatting sqref="CH119:CI120 AW113:BA113 BD113:BE113 BV113:CG113 CJ113:CO113 N113:S113 V113:Z113 AC113:AL113 AO113:AT114 BP113:BS113 BG113:BM113">
    <cfRule type="cellIs" dxfId="5675" priority="121" stopIfTrue="1" operator="equal">
      <formula>"-"</formula>
    </cfRule>
  </conditionalFormatting>
  <conditionalFormatting sqref="N112:S112">
    <cfRule type="cellIs" dxfId="5674" priority="119" stopIfTrue="1" operator="equal">
      <formula>"-"</formula>
    </cfRule>
    <cfRule type="containsText" dxfId="5673" priority="120" stopIfTrue="1" operator="containsText" text="leer">
      <formula>NOT(ISERROR(SEARCH("leer",N112)))</formula>
    </cfRule>
  </conditionalFormatting>
  <conditionalFormatting sqref="N112:S112">
    <cfRule type="cellIs" dxfId="5672" priority="118" stopIfTrue="1" operator="equal">
      <formula>"-"</formula>
    </cfRule>
  </conditionalFormatting>
  <conditionalFormatting sqref="BD112:BE112 BG112:BM112">
    <cfRule type="cellIs" dxfId="5671" priority="116" stopIfTrue="1" operator="equal">
      <formula>"-"</formula>
    </cfRule>
    <cfRule type="containsText" dxfId="5670" priority="117" stopIfTrue="1" operator="containsText" text="leer">
      <formula>NOT(ISERROR(SEARCH("leer",BD112)))</formula>
    </cfRule>
  </conditionalFormatting>
  <conditionalFormatting sqref="BD112:BE112 BG112:BM112">
    <cfRule type="cellIs" dxfId="5669" priority="115" stopIfTrue="1" operator="equal">
      <formula>"-"</formula>
    </cfRule>
  </conditionalFormatting>
  <conditionalFormatting sqref="BS112">
    <cfRule type="cellIs" dxfId="5668" priority="113" stopIfTrue="1" operator="equal">
      <formula>"-"</formula>
    </cfRule>
    <cfRule type="containsText" dxfId="5667" priority="114" stopIfTrue="1" operator="containsText" text="leer">
      <formula>NOT(ISERROR(SEARCH("leer",BS112)))</formula>
    </cfRule>
  </conditionalFormatting>
  <conditionalFormatting sqref="BS112">
    <cfRule type="cellIs" dxfId="5666" priority="112" stopIfTrue="1" operator="equal">
      <formula>"-"</formula>
    </cfRule>
  </conditionalFormatting>
  <conditionalFormatting sqref="BV112:CG112">
    <cfRule type="cellIs" dxfId="5665" priority="110" stopIfTrue="1" operator="equal">
      <formula>"-"</formula>
    </cfRule>
    <cfRule type="containsText" dxfId="5664" priority="111" stopIfTrue="1" operator="containsText" text="leer">
      <formula>NOT(ISERROR(SEARCH("leer",BV112)))</formula>
    </cfRule>
  </conditionalFormatting>
  <conditionalFormatting sqref="BV112:CG112">
    <cfRule type="cellIs" dxfId="5663" priority="109" stopIfTrue="1" operator="equal">
      <formula>"-"</formula>
    </cfRule>
  </conditionalFormatting>
  <conditionalFormatting sqref="BV111">
    <cfRule type="cellIs" dxfId="5662" priority="107" stopIfTrue="1" operator="equal">
      <formula>"-"</formula>
    </cfRule>
    <cfRule type="containsText" dxfId="5661" priority="108" stopIfTrue="1" operator="containsText" text="leer">
      <formula>NOT(ISERROR(SEARCH("leer",BV111)))</formula>
    </cfRule>
  </conditionalFormatting>
  <conditionalFormatting sqref="BV111">
    <cfRule type="cellIs" dxfId="5660" priority="106" stopIfTrue="1" operator="equal">
      <formula>"-"</formula>
    </cfRule>
  </conditionalFormatting>
  <conditionalFormatting sqref="BW111:CF111">
    <cfRule type="cellIs" dxfId="5659" priority="104" stopIfTrue="1" operator="equal">
      <formula>"-"</formula>
    </cfRule>
    <cfRule type="containsText" dxfId="5658" priority="105" stopIfTrue="1" operator="containsText" text="leer">
      <formula>NOT(ISERROR(SEARCH("leer",BW111)))</formula>
    </cfRule>
  </conditionalFormatting>
  <conditionalFormatting sqref="BW111:CF111">
    <cfRule type="cellIs" dxfId="5657" priority="103" stopIfTrue="1" operator="equal">
      <formula>"-"</formula>
    </cfRule>
  </conditionalFormatting>
  <conditionalFormatting sqref="BS111">
    <cfRule type="cellIs" dxfId="5656" priority="101" stopIfTrue="1" operator="equal">
      <formula>"-"</formula>
    </cfRule>
    <cfRule type="containsText" dxfId="5655" priority="102" stopIfTrue="1" operator="containsText" text="leer">
      <formula>NOT(ISERROR(SEARCH("leer",BS111)))</formula>
    </cfRule>
  </conditionalFormatting>
  <conditionalFormatting sqref="BS111">
    <cfRule type="cellIs" dxfId="5654" priority="100" stopIfTrue="1" operator="equal">
      <formula>"-"</formula>
    </cfRule>
  </conditionalFormatting>
  <conditionalFormatting sqref="BR112">
    <cfRule type="cellIs" dxfId="5653" priority="98" stopIfTrue="1" operator="equal">
      <formula>"-"</formula>
    </cfRule>
    <cfRule type="containsText" dxfId="5652" priority="99" stopIfTrue="1" operator="containsText" text="leer">
      <formula>NOT(ISERROR(SEARCH("leer",BR112)))</formula>
    </cfRule>
  </conditionalFormatting>
  <conditionalFormatting sqref="BR112">
    <cfRule type="cellIs" dxfId="5651" priority="97" stopIfTrue="1" operator="equal">
      <formula>"-"</formula>
    </cfRule>
  </conditionalFormatting>
  <conditionalFormatting sqref="BR111">
    <cfRule type="cellIs" dxfId="5650" priority="95" stopIfTrue="1" operator="equal">
      <formula>"-"</formula>
    </cfRule>
    <cfRule type="containsText" dxfId="5649" priority="96" stopIfTrue="1" operator="containsText" text="leer">
      <formula>NOT(ISERROR(SEARCH("leer",BR111)))</formula>
    </cfRule>
  </conditionalFormatting>
  <conditionalFormatting sqref="BR111">
    <cfRule type="cellIs" dxfId="5648" priority="94" stopIfTrue="1" operator="equal">
      <formula>"-"</formula>
    </cfRule>
  </conditionalFormatting>
  <conditionalFormatting sqref="BV110">
    <cfRule type="cellIs" dxfId="5647" priority="92" stopIfTrue="1" operator="equal">
      <formula>"-"</formula>
    </cfRule>
    <cfRule type="containsText" dxfId="5646" priority="93" stopIfTrue="1" operator="containsText" text="leer">
      <formula>NOT(ISERROR(SEARCH("leer",BV110)))</formula>
    </cfRule>
  </conditionalFormatting>
  <conditionalFormatting sqref="BV110">
    <cfRule type="cellIs" dxfId="5645" priority="91" stopIfTrue="1" operator="equal">
      <formula>"-"</formula>
    </cfRule>
  </conditionalFormatting>
  <conditionalFormatting sqref="BW110:CF110">
    <cfRule type="cellIs" dxfId="5644" priority="89" stopIfTrue="1" operator="equal">
      <formula>"-"</formula>
    </cfRule>
    <cfRule type="containsText" dxfId="5643" priority="90" stopIfTrue="1" operator="containsText" text="leer">
      <formula>NOT(ISERROR(SEARCH("leer",BW110)))</formula>
    </cfRule>
  </conditionalFormatting>
  <conditionalFormatting sqref="BW110:CF110">
    <cfRule type="cellIs" dxfId="5642" priority="88" stopIfTrue="1" operator="equal">
      <formula>"-"</formula>
    </cfRule>
  </conditionalFormatting>
  <conditionalFormatting sqref="BS110">
    <cfRule type="cellIs" dxfId="5641" priority="86" stopIfTrue="1" operator="equal">
      <formula>"-"</formula>
    </cfRule>
    <cfRule type="containsText" dxfId="5640" priority="87" stopIfTrue="1" operator="containsText" text="leer">
      <formula>NOT(ISERROR(SEARCH("leer",BS110)))</formula>
    </cfRule>
  </conditionalFormatting>
  <conditionalFormatting sqref="BS110">
    <cfRule type="cellIs" dxfId="5639" priority="85" stopIfTrue="1" operator="equal">
      <formula>"-"</formula>
    </cfRule>
  </conditionalFormatting>
  <conditionalFormatting sqref="BR110">
    <cfRule type="cellIs" dxfId="5638" priority="83" stopIfTrue="1" operator="equal">
      <formula>"-"</formula>
    </cfRule>
    <cfRule type="containsText" dxfId="5637" priority="84" stopIfTrue="1" operator="containsText" text="leer">
      <formula>NOT(ISERROR(SEARCH("leer",BR110)))</formula>
    </cfRule>
  </conditionalFormatting>
  <conditionalFormatting sqref="BR110">
    <cfRule type="cellIs" dxfId="5636" priority="82" stopIfTrue="1" operator="equal">
      <formula>"-"</formula>
    </cfRule>
  </conditionalFormatting>
  <conditionalFormatting sqref="H41 H44:H45 H62:H73 I55:J74 H76:J78 H23:J23 H31:H33 H34:I37 H56:H59 H80:J81 H48:J53 I38:J39 J32:K37 H25:J27 J24 I41:J45 J47">
    <cfRule type="cellIs" dxfId="5635" priority="29" stopIfTrue="1" operator="equal">
      <formula>"-"</formula>
    </cfRule>
    <cfRule type="containsText" dxfId="5634" priority="30" stopIfTrue="1" operator="containsText" text="leer">
      <formula>NOT(ISERROR(SEARCH("leer",H23)))</formula>
    </cfRule>
  </conditionalFormatting>
  <conditionalFormatting sqref="N74:O75 H41 H44:H45 H62:H73 H76:H78 H23 H32:I37 H56:H59 H48:H53 H25:H27 H80:H81">
    <cfRule type="cellIs" dxfId="5633" priority="28" stopIfTrue="1" operator="equal">
      <formula>"-"</formula>
    </cfRule>
  </conditionalFormatting>
  <conditionalFormatting sqref="G59">
    <cfRule type="cellIs" dxfId="5632" priority="20" stopIfTrue="1" operator="equal">
      <formula>"-"</formula>
    </cfRule>
    <cfRule type="containsText" dxfId="5631" priority="21" stopIfTrue="1" operator="containsText" text="leer">
      <formula>NOT(ISERROR(SEARCH("leer",G59)))</formula>
    </cfRule>
  </conditionalFormatting>
  <conditionalFormatting sqref="G59">
    <cfRule type="cellIs" dxfId="5630" priority="19" stopIfTrue="1" operator="equal">
      <formula>"-"</formula>
    </cfRule>
  </conditionalFormatting>
  <conditionalFormatting sqref="G62:G73">
    <cfRule type="cellIs" dxfId="5629" priority="17" stopIfTrue="1" operator="equal">
      <formula>"-"</formula>
    </cfRule>
    <cfRule type="containsText" dxfId="5628" priority="18" stopIfTrue="1" operator="containsText" text="leer">
      <formula>NOT(ISERROR(SEARCH("leer",G62)))</formula>
    </cfRule>
  </conditionalFormatting>
  <conditionalFormatting sqref="G62:G73">
    <cfRule type="cellIs" dxfId="5627" priority="16" stopIfTrue="1" operator="equal">
      <formula>"-"</formula>
    </cfRule>
  </conditionalFormatting>
  <conditionalFormatting sqref="F59">
    <cfRule type="cellIs" dxfId="5626" priority="14" stopIfTrue="1" operator="equal">
      <formula>"-"</formula>
    </cfRule>
    <cfRule type="containsText" dxfId="5625" priority="15" stopIfTrue="1" operator="containsText" text="leer">
      <formula>NOT(ISERROR(SEARCH("leer",F59)))</formula>
    </cfRule>
  </conditionalFormatting>
  <conditionalFormatting sqref="F59">
    <cfRule type="cellIs" dxfId="5624" priority="13" stopIfTrue="1" operator="equal">
      <formula>"-"</formula>
    </cfRule>
  </conditionalFormatting>
  <conditionalFormatting sqref="E59">
    <cfRule type="cellIs" dxfId="5623" priority="5" stopIfTrue="1" operator="equal">
      <formula>"-"</formula>
    </cfRule>
    <cfRule type="containsText" dxfId="5622" priority="6" stopIfTrue="1" operator="containsText" text="leer">
      <formula>NOT(ISERROR(SEARCH("leer",E59)))</formula>
    </cfRule>
  </conditionalFormatting>
  <conditionalFormatting sqref="E59">
    <cfRule type="cellIs" dxfId="5621" priority="4" stopIfTrue="1" operator="equal">
      <formula>"-"</formula>
    </cfRule>
  </conditionalFormatting>
  <conditionalFormatting sqref="E58">
    <cfRule type="cellIs" dxfId="5620" priority="2" stopIfTrue="1" operator="equal">
      <formula>"-"</formula>
    </cfRule>
    <cfRule type="containsText" dxfId="5619" priority="3" stopIfTrue="1" operator="containsText" text="leer">
      <formula>NOT(ISERROR(SEARCH("leer",E58)))</formula>
    </cfRule>
  </conditionalFormatting>
  <conditionalFormatting sqref="E58">
    <cfRule type="cellIs" dxfId="5618" priority="1" stopIfTrue="1" operator="equal">
      <formula>"-"</formula>
    </cfRule>
  </conditionalFormatting>
  <conditionalFormatting sqref="K17:K18 K22:K23 K25:K31">
    <cfRule type="cellIs" dxfId="5617" priority="36" stopIfTrue="1" operator="equal">
      <formula>"-"</formula>
    </cfRule>
    <cfRule type="cellIs" dxfId="5616" priority="37" stopIfTrue="1" operator="equal">
      <formula>"-"</formula>
    </cfRule>
  </conditionalFormatting>
  <conditionalFormatting sqref="H17:J18 H28:J30 J31 I31:I33 J40">
    <cfRule type="cellIs" dxfId="5615" priority="34" stopIfTrue="1" operator="equal">
      <formula>"-"</formula>
    </cfRule>
    <cfRule type="containsText" dxfId="5614" priority="35" stopIfTrue="1" operator="containsText" text="leer">
      <formula>NOT(ISERROR(SEARCH("leer",H17)))</formula>
    </cfRule>
  </conditionalFormatting>
  <conditionalFormatting sqref="H17:H18 H28:H30">
    <cfRule type="cellIs" dxfId="5613" priority="33" stopIfTrue="1" operator="equal">
      <formula>"-"</formula>
    </cfRule>
  </conditionalFormatting>
  <conditionalFormatting sqref="K41:K45 K38:K39 L67:M67 I65:J65 J31 K80:K81 K48:K78 K32:L37">
    <cfRule type="cellIs" dxfId="5612" priority="31" stopIfTrue="1" operator="equal">
      <formula>"-"</formula>
    </cfRule>
    <cfRule type="cellIs" dxfId="5611" priority="32" stopIfTrue="1" operator="equal">
      <formula>"-"</formula>
    </cfRule>
  </conditionalFormatting>
  <conditionalFormatting sqref="G44:G45 G48:G53">
    <cfRule type="cellIs" dxfId="5610" priority="23" stopIfTrue="1" operator="equal">
      <formula>"-"</formula>
    </cfRule>
    <cfRule type="containsText" dxfId="5609" priority="24" stopIfTrue="1" operator="containsText" text="leer">
      <formula>NOT(ISERROR(SEARCH("leer",G44)))</formula>
    </cfRule>
  </conditionalFormatting>
  <conditionalFormatting sqref="G44:G45 G48:G53">
    <cfRule type="cellIs" dxfId="5608" priority="22" stopIfTrue="1" operator="equal">
      <formula>"-"</formula>
    </cfRule>
  </conditionalFormatting>
  <conditionalFormatting sqref="G58">
    <cfRule type="cellIs" dxfId="5607" priority="11" stopIfTrue="1" operator="equal">
      <formula>"-"</formula>
    </cfRule>
    <cfRule type="containsText" dxfId="5606" priority="12" stopIfTrue="1" operator="containsText" text="leer">
      <formula>NOT(ISERROR(SEARCH("leer",G58)))</formula>
    </cfRule>
  </conditionalFormatting>
  <conditionalFormatting sqref="G58">
    <cfRule type="cellIs" dxfId="5605" priority="10" stopIfTrue="1" operator="equal">
      <formula>"-"</formula>
    </cfRule>
  </conditionalFormatting>
  <conditionalFormatting sqref="F58">
    <cfRule type="cellIs" dxfId="5604" priority="8" stopIfTrue="1" operator="equal">
      <formula>"-"</formula>
    </cfRule>
    <cfRule type="containsText" dxfId="5603" priority="9" stopIfTrue="1" operator="containsText" text="leer">
      <formula>NOT(ISERROR(SEARCH("leer",F58)))</formula>
    </cfRule>
  </conditionalFormatting>
  <conditionalFormatting sqref="F58">
    <cfRule type="cellIs" dxfId="5602" priority="7" stopIfTrue="1" operator="equal">
      <formula>"-"</formula>
    </cfRule>
  </conditionalFormatting>
  <hyperlinks>
    <hyperlink ref="A1" location="Index!A1" display="zurück"/>
  </hyperlinks>
  <pageMargins left="0.78740157480314965" right="0.78740157480314965" top="0.98425196850393704" bottom="0.98425196850393704" header="0.51181102362204722" footer="0.51181102362204722"/>
  <pageSetup paperSize="9" scale="60" orientation="landscape" r:id="rId1"/>
  <customProperties>
    <customPr name="_pios_id" r:id="rId2"/>
  </customPropertie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V150"/>
  <sheetViews>
    <sheetView showRuler="0" zoomScaleNormal="100" workbookViewId="0"/>
  </sheetViews>
  <sheetFormatPr baseColWidth="10" defaultColWidth="11.42578125" defaultRowHeight="12.75"/>
  <cols>
    <col min="1" max="1" width="59.5703125" style="5" bestFit="1" customWidth="1"/>
    <col min="2" max="2" width="9.140625" style="5" customWidth="1"/>
    <col min="3" max="3" width="19" style="5" bestFit="1" customWidth="1"/>
    <col min="4" max="4" width="11.28515625" style="8" bestFit="1" customWidth="1"/>
    <col min="5" max="5" width="12.28515625" style="8" bestFit="1" customWidth="1"/>
    <col min="6" max="8" width="13.7109375" style="8" customWidth="1"/>
    <col min="9" max="10" width="13.42578125" style="5" customWidth="1"/>
    <col min="11" max="11" width="13.85546875" style="5" customWidth="1"/>
    <col min="12" max="12" width="13.28515625" style="5" customWidth="1"/>
    <col min="13" max="13" width="13.7109375" style="5" customWidth="1"/>
    <col min="14" max="15" width="13.42578125" style="5" customWidth="1"/>
    <col min="16" max="16" width="14.85546875" style="5" bestFit="1" customWidth="1"/>
    <col min="17" max="16384" width="11.42578125" style="5"/>
  </cols>
  <sheetData>
    <row r="1" spans="1:16">
      <c r="A1" s="90" t="s">
        <v>445</v>
      </c>
      <c r="D1" s="5"/>
      <c r="E1" s="5"/>
      <c r="F1" s="5"/>
      <c r="G1" s="5"/>
      <c r="H1" s="5"/>
    </row>
    <row r="2" spans="1:16">
      <c r="A2" s="290"/>
      <c r="D2" s="5"/>
      <c r="E2" s="5"/>
      <c r="F2" s="5"/>
      <c r="G2" s="5"/>
      <c r="H2" s="5"/>
    </row>
    <row r="3" spans="1:16">
      <c r="A3" s="277" t="s">
        <v>446</v>
      </c>
      <c r="B3" s="291"/>
      <c r="C3" s="5" t="s">
        <v>447</v>
      </c>
      <c r="D3" s="5" t="s">
        <v>448</v>
      </c>
      <c r="E3" s="4">
        <v>1990</v>
      </c>
      <c r="F3" s="4">
        <v>1995</v>
      </c>
      <c r="G3" s="4">
        <v>2000</v>
      </c>
      <c r="H3" s="4">
        <v>2005</v>
      </c>
      <c r="I3" s="4">
        <v>2009</v>
      </c>
      <c r="J3" s="4">
        <v>2010</v>
      </c>
      <c r="K3" s="4">
        <v>2011</v>
      </c>
      <c r="L3" s="4">
        <v>2012</v>
      </c>
      <c r="M3" s="4">
        <v>2013</v>
      </c>
      <c r="N3" s="4">
        <v>2014</v>
      </c>
      <c r="O3" s="4">
        <v>2015</v>
      </c>
      <c r="P3" s="356">
        <v>2016</v>
      </c>
    </row>
    <row r="4" spans="1:16">
      <c r="A4" s="12"/>
      <c r="C4" s="8"/>
      <c r="E4" s="292"/>
      <c r="F4" s="292"/>
      <c r="G4" s="292"/>
      <c r="H4" s="292"/>
      <c r="I4" s="292"/>
      <c r="J4" s="8"/>
      <c r="K4" s="8"/>
      <c r="L4" s="8"/>
      <c r="M4" s="8"/>
      <c r="N4" s="8"/>
      <c r="O4" s="8"/>
      <c r="P4" s="354"/>
    </row>
    <row r="5" spans="1:16">
      <c r="A5" s="462" t="s">
        <v>2293</v>
      </c>
      <c r="B5" s="27" t="s">
        <v>2294</v>
      </c>
      <c r="C5" s="27"/>
      <c r="D5" s="67" t="s">
        <v>2295</v>
      </c>
      <c r="E5" s="153">
        <v>63321201</v>
      </c>
      <c r="F5" s="153">
        <v>69245258</v>
      </c>
      <c r="G5" s="153">
        <v>241495769</v>
      </c>
      <c r="H5" s="153">
        <v>322801822</v>
      </c>
      <c r="I5" s="153">
        <v>360908857.30000001</v>
      </c>
      <c r="J5" s="162">
        <v>381329801</v>
      </c>
      <c r="K5" s="162">
        <v>393269485</v>
      </c>
      <c r="L5" s="162">
        <v>406937366</v>
      </c>
      <c r="M5" s="293" t="s">
        <v>2258</v>
      </c>
      <c r="N5" s="195">
        <v>424759782</v>
      </c>
      <c r="O5" s="195">
        <v>358745223</v>
      </c>
      <c r="P5" s="391">
        <v>370842877</v>
      </c>
    </row>
    <row r="6" spans="1:16">
      <c r="A6" s="462" t="s">
        <v>2296</v>
      </c>
      <c r="B6" s="27" t="s">
        <v>2294</v>
      </c>
      <c r="C6" s="27"/>
      <c r="D6" s="67" t="s">
        <v>2295</v>
      </c>
      <c r="E6" s="153">
        <v>370382</v>
      </c>
      <c r="F6" s="153">
        <v>13045589</v>
      </c>
      <c r="G6" s="153">
        <v>61804546</v>
      </c>
      <c r="H6" s="153">
        <v>91940458</v>
      </c>
      <c r="I6" s="153">
        <v>124161458</v>
      </c>
      <c r="J6" s="162">
        <v>135000375</v>
      </c>
      <c r="K6" s="162">
        <v>145251716</v>
      </c>
      <c r="L6" s="162">
        <v>158543228</v>
      </c>
      <c r="M6" s="293" t="s">
        <v>2259</v>
      </c>
      <c r="N6" s="195">
        <v>185943523</v>
      </c>
      <c r="O6" s="195">
        <v>200237206</v>
      </c>
      <c r="P6" s="391">
        <v>217813986</v>
      </c>
    </row>
    <row r="7" spans="1:16">
      <c r="A7" s="201" t="s">
        <v>2297</v>
      </c>
      <c r="B7" s="27" t="s">
        <v>2294</v>
      </c>
      <c r="C7" s="27"/>
      <c r="D7" s="67" t="s">
        <v>2295</v>
      </c>
      <c r="E7" s="153">
        <v>106758169</v>
      </c>
      <c r="F7" s="153">
        <v>111674723</v>
      </c>
      <c r="G7" s="153">
        <v>69099411</v>
      </c>
      <c r="H7" s="153">
        <v>45460085</v>
      </c>
      <c r="I7" s="153">
        <v>32771750</v>
      </c>
      <c r="J7" s="162">
        <v>30737657</v>
      </c>
      <c r="K7" s="162">
        <v>27994032</v>
      </c>
      <c r="L7" s="162">
        <v>25958010</v>
      </c>
      <c r="M7" s="293" t="s">
        <v>2260</v>
      </c>
      <c r="N7" s="195">
        <v>24108511</v>
      </c>
      <c r="O7" s="195">
        <v>22846118</v>
      </c>
      <c r="P7" s="391">
        <v>21477787</v>
      </c>
    </row>
    <row r="8" spans="1:16">
      <c r="A8" s="201" t="s">
        <v>2298</v>
      </c>
      <c r="B8" s="27" t="s">
        <v>2294</v>
      </c>
      <c r="C8" s="27"/>
      <c r="D8" s="67" t="s">
        <v>2295</v>
      </c>
      <c r="E8" s="153">
        <v>0</v>
      </c>
      <c r="F8" s="153">
        <v>10297081</v>
      </c>
      <c r="G8" s="153">
        <v>13838407</v>
      </c>
      <c r="H8" s="153">
        <v>15555192</v>
      </c>
      <c r="I8" s="153">
        <v>16449183</v>
      </c>
      <c r="J8" s="162">
        <v>17803281</v>
      </c>
      <c r="K8" s="162">
        <v>19133796</v>
      </c>
      <c r="L8" s="162">
        <v>21145350</v>
      </c>
      <c r="M8" s="293" t="s">
        <v>2261</v>
      </c>
      <c r="N8" s="195">
        <v>24165179</v>
      </c>
      <c r="O8" s="195">
        <v>27019428</v>
      </c>
      <c r="P8" s="391">
        <v>29525721</v>
      </c>
    </row>
    <row r="9" spans="1:16">
      <c r="A9" s="201" t="s">
        <v>2299</v>
      </c>
      <c r="B9" s="27" t="s">
        <v>2294</v>
      </c>
      <c r="C9" s="27"/>
      <c r="D9" s="67" t="s">
        <v>2295</v>
      </c>
      <c r="E9" s="153">
        <v>274377627</v>
      </c>
      <c r="F9" s="153">
        <v>261179403</v>
      </c>
      <c r="G9" s="153">
        <v>257817757</v>
      </c>
      <c r="H9" s="153">
        <v>230017755</v>
      </c>
      <c r="I9" s="153">
        <v>207644168</v>
      </c>
      <c r="J9" s="162">
        <v>201589442</v>
      </c>
      <c r="K9" s="162">
        <v>189489680</v>
      </c>
      <c r="L9" s="162">
        <v>183094892</v>
      </c>
      <c r="M9" s="293" t="s">
        <v>2262</v>
      </c>
      <c r="N9" s="195">
        <v>171277961</v>
      </c>
      <c r="O9" s="195">
        <v>164396969</v>
      </c>
      <c r="P9" s="391">
        <v>154977357</v>
      </c>
    </row>
    <row r="10" spans="1:16">
      <c r="A10" s="201" t="s">
        <v>2300</v>
      </c>
      <c r="B10" s="27" t="s">
        <v>2294</v>
      </c>
      <c r="C10" s="27"/>
      <c r="D10" s="67" t="s">
        <v>2295</v>
      </c>
      <c r="E10" s="153">
        <v>444827379</v>
      </c>
      <c r="F10" s="153">
        <v>465442054</v>
      </c>
      <c r="G10" s="153">
        <v>644055890</v>
      </c>
      <c r="H10" s="153">
        <v>705775312</v>
      </c>
      <c r="I10" s="153">
        <v>741935416.29999995</v>
      </c>
      <c r="J10" s="162">
        <v>766460556</v>
      </c>
      <c r="K10" s="162">
        <v>775138709</v>
      </c>
      <c r="L10" s="162">
        <v>795678846</v>
      </c>
      <c r="M10" s="293" t="s">
        <v>2263</v>
      </c>
      <c r="N10" s="195">
        <v>830254956</v>
      </c>
      <c r="O10" s="195">
        <v>773244944</v>
      </c>
      <c r="P10" s="391">
        <v>794637728</v>
      </c>
    </row>
    <row r="11" spans="1:16">
      <c r="A11" s="201"/>
      <c r="B11" s="27"/>
      <c r="C11" s="27"/>
      <c r="D11" s="67"/>
      <c r="E11" s="153"/>
      <c r="F11" s="153"/>
      <c r="G11" s="153"/>
      <c r="H11" s="153"/>
      <c r="I11" s="153"/>
      <c r="J11" s="153"/>
      <c r="K11" s="153"/>
      <c r="L11" s="67"/>
      <c r="M11" s="67"/>
      <c r="N11" s="67"/>
      <c r="O11" s="67"/>
      <c r="P11" s="391"/>
    </row>
    <row r="12" spans="1:16">
      <c r="A12" s="277" t="s">
        <v>2301</v>
      </c>
      <c r="B12" s="291"/>
      <c r="C12" s="27"/>
      <c r="D12" s="67"/>
      <c r="E12" s="27"/>
      <c r="F12" s="27"/>
      <c r="G12" s="27"/>
      <c r="H12" s="27"/>
      <c r="I12" s="27"/>
      <c r="J12" s="153"/>
      <c r="K12" s="153"/>
      <c r="L12" s="67"/>
      <c r="M12" s="67"/>
      <c r="N12" s="67"/>
      <c r="O12" s="67"/>
      <c r="P12" s="391"/>
    </row>
    <row r="13" spans="1:16">
      <c r="A13" s="295"/>
      <c r="B13" s="296"/>
      <c r="C13" s="27"/>
      <c r="D13" s="67"/>
      <c r="E13" s="27"/>
      <c r="F13" s="27"/>
      <c r="G13" s="27"/>
      <c r="H13" s="27"/>
      <c r="I13" s="27"/>
      <c r="J13" s="153"/>
      <c r="K13" s="153"/>
      <c r="L13" s="67"/>
      <c r="M13" s="67"/>
      <c r="N13" s="67"/>
      <c r="O13" s="67"/>
      <c r="P13" s="391"/>
    </row>
    <row r="14" spans="1:16">
      <c r="A14" s="201" t="s">
        <v>2302</v>
      </c>
      <c r="B14" s="28" t="s">
        <v>2294</v>
      </c>
      <c r="C14" s="27"/>
      <c r="D14" s="67" t="s">
        <v>2295</v>
      </c>
      <c r="E14" s="463">
        <v>9520344</v>
      </c>
      <c r="F14" s="463">
        <v>18974002</v>
      </c>
      <c r="G14" s="463">
        <v>32923971</v>
      </c>
      <c r="H14" s="463">
        <v>49854497</v>
      </c>
      <c r="I14" s="463">
        <v>54496751</v>
      </c>
      <c r="J14" s="162">
        <v>56279926</v>
      </c>
      <c r="K14" s="162">
        <v>58650440</v>
      </c>
      <c r="L14" s="162">
        <v>60453795</v>
      </c>
      <c r="M14" s="293" t="s">
        <v>2264</v>
      </c>
      <c r="N14" s="195">
        <v>62148786</v>
      </c>
      <c r="O14" s="195">
        <v>60920074</v>
      </c>
      <c r="P14" s="391">
        <v>60039247</v>
      </c>
    </row>
    <row r="15" spans="1:16">
      <c r="A15" s="201" t="s">
        <v>2303</v>
      </c>
      <c r="B15" s="28" t="s">
        <v>2294</v>
      </c>
      <c r="C15" s="27"/>
      <c r="D15" s="67" t="s">
        <v>2295</v>
      </c>
      <c r="E15" s="463">
        <v>0</v>
      </c>
      <c r="F15" s="463">
        <v>1820981</v>
      </c>
      <c r="G15" s="463">
        <v>6070572</v>
      </c>
      <c r="H15" s="463">
        <v>17181487</v>
      </c>
      <c r="I15" s="463">
        <v>19582002</v>
      </c>
      <c r="J15" s="162">
        <v>19807049</v>
      </c>
      <c r="K15" s="162">
        <v>20189405</v>
      </c>
      <c r="L15" s="162">
        <v>20474785</v>
      </c>
      <c r="M15" s="293" t="s">
        <v>2265</v>
      </c>
      <c r="N15" s="195">
        <v>20778850</v>
      </c>
      <c r="O15" s="195">
        <v>20789393</v>
      </c>
      <c r="P15" s="391">
        <v>20323381</v>
      </c>
    </row>
    <row r="16" spans="1:16">
      <c r="A16" s="201" t="s">
        <v>2304</v>
      </c>
      <c r="B16" s="28" t="s">
        <v>2294</v>
      </c>
      <c r="C16" s="27"/>
      <c r="D16" s="67" t="s">
        <v>2295</v>
      </c>
      <c r="E16" s="463">
        <v>9596697</v>
      </c>
      <c r="F16" s="463">
        <v>6694171</v>
      </c>
      <c r="G16" s="463">
        <v>4045575</v>
      </c>
      <c r="H16" s="463">
        <v>2758535</v>
      </c>
      <c r="I16" s="463">
        <v>1507563</v>
      </c>
      <c r="J16" s="162">
        <v>1446210</v>
      </c>
      <c r="K16" s="162">
        <v>1345082</v>
      </c>
      <c r="L16" s="162">
        <v>1229361</v>
      </c>
      <c r="M16" s="293" t="s">
        <v>2266</v>
      </c>
      <c r="N16" s="195">
        <v>810380</v>
      </c>
      <c r="O16" s="195">
        <v>788918</v>
      </c>
      <c r="P16" s="391">
        <v>748768</v>
      </c>
    </row>
    <row r="17" spans="1:16">
      <c r="A17" s="201" t="s">
        <v>2305</v>
      </c>
      <c r="B17" s="28" t="s">
        <v>2294</v>
      </c>
      <c r="C17" s="27"/>
      <c r="D17" s="67" t="s">
        <v>2295</v>
      </c>
      <c r="E17" s="463">
        <v>9142787</v>
      </c>
      <c r="F17" s="463">
        <v>5617655</v>
      </c>
      <c r="G17" s="463">
        <v>3579212</v>
      </c>
      <c r="H17" s="463">
        <v>1941018</v>
      </c>
      <c r="I17" s="463">
        <v>1182791</v>
      </c>
      <c r="J17" s="162">
        <v>1057857</v>
      </c>
      <c r="K17" s="162">
        <v>923573</v>
      </c>
      <c r="L17" s="162">
        <v>822417</v>
      </c>
      <c r="M17" s="293" t="s">
        <v>2267</v>
      </c>
      <c r="N17" s="195">
        <v>635391</v>
      </c>
      <c r="O17" s="195">
        <v>474757</v>
      </c>
      <c r="P17" s="391">
        <v>238435</v>
      </c>
    </row>
    <row r="18" spans="1:16">
      <c r="A18" s="201" t="s">
        <v>2306</v>
      </c>
      <c r="B18" s="28" t="s">
        <v>2294</v>
      </c>
      <c r="C18" s="27"/>
      <c r="D18" s="67" t="s">
        <v>2295</v>
      </c>
      <c r="E18" s="463">
        <v>14725811</v>
      </c>
      <c r="F18" s="463">
        <v>13152626</v>
      </c>
      <c r="G18" s="463">
        <v>5440369</v>
      </c>
      <c r="H18" s="463">
        <v>869211</v>
      </c>
      <c r="I18" s="463">
        <v>416872</v>
      </c>
      <c r="J18" s="162">
        <v>322228</v>
      </c>
      <c r="K18" s="162">
        <v>269651</v>
      </c>
      <c r="L18" s="162">
        <v>232385</v>
      </c>
      <c r="M18" s="293" t="s">
        <v>2268</v>
      </c>
      <c r="N18" s="195">
        <v>142095</v>
      </c>
      <c r="O18" s="195">
        <v>116628</v>
      </c>
      <c r="P18" s="391">
        <v>78845</v>
      </c>
    </row>
    <row r="19" spans="1:16">
      <c r="A19" s="201" t="s">
        <v>2307</v>
      </c>
      <c r="B19" s="28" t="s">
        <v>2294</v>
      </c>
      <c r="C19" s="27"/>
      <c r="D19" s="67" t="s">
        <v>2295</v>
      </c>
      <c r="E19" s="463">
        <v>992197</v>
      </c>
      <c r="F19" s="463">
        <v>501736</v>
      </c>
      <c r="G19" s="463">
        <v>283420</v>
      </c>
      <c r="H19" s="463">
        <v>102860</v>
      </c>
      <c r="I19" s="463">
        <v>33531</v>
      </c>
      <c r="J19" s="162">
        <v>21686</v>
      </c>
      <c r="K19" s="162">
        <v>17929</v>
      </c>
      <c r="L19" s="162">
        <v>16430</v>
      </c>
      <c r="M19" s="293" t="s">
        <v>2269</v>
      </c>
      <c r="N19" s="195">
        <v>0</v>
      </c>
      <c r="O19" s="195">
        <v>0</v>
      </c>
      <c r="P19" s="391">
        <v>0</v>
      </c>
    </row>
    <row r="20" spans="1:16">
      <c r="A20" s="201" t="s">
        <v>2300</v>
      </c>
      <c r="B20" s="28" t="s">
        <v>2294</v>
      </c>
      <c r="C20" s="27"/>
      <c r="D20" s="67" t="s">
        <v>2295</v>
      </c>
      <c r="E20" s="463">
        <v>43979826</v>
      </c>
      <c r="F20" s="463">
        <v>46763166</v>
      </c>
      <c r="G20" s="463">
        <v>52345119</v>
      </c>
      <c r="H20" s="463">
        <v>72709613</v>
      </c>
      <c r="I20" s="463">
        <v>77221519</v>
      </c>
      <c r="J20" s="162">
        <v>78934956</v>
      </c>
      <c r="K20" s="162">
        <v>81396080</v>
      </c>
      <c r="L20" s="162">
        <v>83229173</v>
      </c>
      <c r="M20" s="293" t="s">
        <v>2270</v>
      </c>
      <c r="N20" s="195">
        <v>84515502</v>
      </c>
      <c r="O20" s="195">
        <v>83089770</v>
      </c>
      <c r="P20" s="391">
        <v>81428676</v>
      </c>
    </row>
    <row r="23" spans="1:16">
      <c r="A23" s="27"/>
    </row>
    <row r="24" spans="1:16">
      <c r="A24" s="12"/>
      <c r="C24" s="8"/>
      <c r="I24" s="8"/>
      <c r="J24" s="8"/>
      <c r="K24" s="8"/>
      <c r="L24" s="8"/>
    </row>
    <row r="25" spans="1:16">
      <c r="A25" s="12"/>
      <c r="C25" s="8"/>
      <c r="I25" s="8"/>
      <c r="J25" s="8"/>
      <c r="K25" s="8"/>
      <c r="L25" s="8"/>
    </row>
    <row r="26" spans="1:16">
      <c r="A26" s="12"/>
      <c r="C26" s="8"/>
      <c r="I26" s="8"/>
      <c r="J26" s="8"/>
      <c r="K26" s="8"/>
      <c r="L26" s="8"/>
    </row>
    <row r="27" spans="1:16">
      <c r="A27" s="12"/>
      <c r="C27" s="8"/>
      <c r="I27" s="8"/>
      <c r="J27" s="8"/>
      <c r="K27" s="8"/>
      <c r="L27" s="8"/>
    </row>
    <row r="28" spans="1:16">
      <c r="A28" s="12"/>
      <c r="C28" s="8"/>
      <c r="I28" s="8"/>
      <c r="J28" s="8"/>
      <c r="K28" s="8"/>
      <c r="L28" s="8"/>
    </row>
    <row r="29" spans="1:16">
      <c r="A29" s="12"/>
      <c r="C29" s="8"/>
      <c r="I29" s="8"/>
      <c r="J29" s="8"/>
      <c r="K29" s="8"/>
      <c r="L29" s="8"/>
    </row>
    <row r="30" spans="1:16">
      <c r="A30" s="12"/>
      <c r="C30" s="8"/>
      <c r="I30" s="8"/>
      <c r="J30" s="8"/>
      <c r="K30" s="8"/>
      <c r="L30" s="8"/>
    </row>
    <row r="31" spans="1:16">
      <c r="A31" s="12"/>
      <c r="C31" s="8"/>
      <c r="I31" s="8"/>
      <c r="J31" s="8"/>
      <c r="K31" s="8"/>
      <c r="L31" s="8"/>
    </row>
    <row r="32" spans="1:16">
      <c r="A32" s="12"/>
      <c r="C32" s="8"/>
      <c r="I32" s="8"/>
      <c r="J32" s="8"/>
      <c r="K32" s="8"/>
      <c r="L32" s="8"/>
    </row>
    <row r="33" spans="1:22">
      <c r="A33" s="12"/>
      <c r="C33" s="8"/>
      <c r="I33" s="8"/>
      <c r="J33" s="8"/>
      <c r="K33" s="8"/>
      <c r="L33" s="8"/>
    </row>
    <row r="34" spans="1:22">
      <c r="A34" s="12"/>
      <c r="C34" s="8"/>
      <c r="I34" s="8"/>
      <c r="J34" s="8"/>
      <c r="K34" s="8"/>
      <c r="L34" s="8"/>
    </row>
    <row r="35" spans="1:22">
      <c r="A35" s="12"/>
      <c r="C35" s="8"/>
      <c r="E35" s="4"/>
      <c r="F35" s="292"/>
      <c r="G35" s="153"/>
      <c r="H35" s="153"/>
      <c r="I35" s="153"/>
      <c r="J35" s="153"/>
      <c r="K35" s="153"/>
      <c r="L35" s="153"/>
      <c r="M35" s="144"/>
      <c r="P35" s="145"/>
      <c r="Q35" s="145"/>
      <c r="R35" s="145"/>
      <c r="S35" s="145"/>
      <c r="T35" s="145"/>
      <c r="U35" s="145"/>
      <c r="V35" s="145"/>
    </row>
    <row r="36" spans="1:22">
      <c r="A36" s="12"/>
      <c r="C36" s="8"/>
      <c r="E36" s="4"/>
      <c r="F36" s="292"/>
      <c r="G36" s="153"/>
      <c r="H36" s="153"/>
      <c r="I36" s="153"/>
      <c r="J36" s="153"/>
      <c r="K36" s="153"/>
      <c r="L36" s="153"/>
      <c r="M36" s="144"/>
      <c r="P36" s="145"/>
      <c r="Q36" s="145"/>
      <c r="R36" s="145"/>
      <c r="S36" s="145"/>
      <c r="T36" s="145"/>
      <c r="U36" s="145"/>
      <c r="V36" s="145"/>
    </row>
    <row r="37" spans="1:22">
      <c r="A37" s="12"/>
      <c r="C37" s="8"/>
      <c r="E37" s="4"/>
      <c r="F37" s="292"/>
      <c r="G37" s="153"/>
      <c r="H37" s="153"/>
      <c r="I37" s="153"/>
      <c r="J37" s="153"/>
      <c r="K37" s="153"/>
      <c r="L37" s="153"/>
      <c r="M37" s="144"/>
      <c r="P37" s="145"/>
      <c r="Q37" s="145"/>
      <c r="R37" s="145"/>
      <c r="S37" s="145"/>
      <c r="T37" s="145"/>
      <c r="U37" s="145"/>
      <c r="V37" s="145"/>
    </row>
    <row r="38" spans="1:22">
      <c r="A38" s="12"/>
      <c r="C38" s="8"/>
      <c r="E38" s="4"/>
      <c r="F38" s="292"/>
      <c r="G38" s="153"/>
      <c r="H38" s="153"/>
      <c r="I38" s="153"/>
      <c r="J38" s="153"/>
      <c r="K38" s="153"/>
      <c r="L38" s="153"/>
      <c r="M38" s="144"/>
      <c r="P38" s="145"/>
      <c r="Q38" s="145"/>
      <c r="R38" s="145"/>
      <c r="S38" s="145"/>
      <c r="T38" s="145"/>
      <c r="U38" s="145"/>
      <c r="V38" s="145"/>
    </row>
    <row r="39" spans="1:22">
      <c r="A39" s="12"/>
      <c r="C39" s="8"/>
      <c r="E39" s="4"/>
      <c r="F39" s="292"/>
      <c r="G39" s="153"/>
      <c r="H39" s="153"/>
      <c r="I39" s="153"/>
      <c r="J39" s="153"/>
      <c r="K39" s="153"/>
      <c r="L39" s="153"/>
      <c r="M39" s="144"/>
      <c r="P39" s="145"/>
      <c r="Q39" s="145"/>
      <c r="R39" s="145"/>
      <c r="S39" s="145"/>
      <c r="T39" s="145"/>
      <c r="U39" s="145"/>
      <c r="V39" s="145"/>
    </row>
    <row r="40" spans="1:22">
      <c r="A40" s="12"/>
      <c r="C40" s="8"/>
      <c r="E40" s="4"/>
      <c r="G40" s="162"/>
      <c r="H40" s="162"/>
      <c r="I40" s="162"/>
      <c r="J40" s="162"/>
      <c r="K40" s="162"/>
      <c r="L40" s="162"/>
      <c r="M40" s="194"/>
      <c r="N40" s="194"/>
      <c r="O40" s="194"/>
      <c r="P40" s="162"/>
      <c r="Q40" s="162"/>
      <c r="R40" s="162"/>
      <c r="S40" s="162"/>
      <c r="T40" s="162"/>
      <c r="U40" s="162"/>
      <c r="V40" s="162"/>
    </row>
    <row r="41" spans="1:22">
      <c r="A41" s="12"/>
      <c r="C41" s="8"/>
      <c r="E41" s="4"/>
      <c r="G41" s="162"/>
      <c r="H41" s="162"/>
      <c r="I41" s="162"/>
      <c r="J41" s="162"/>
      <c r="K41" s="162"/>
      <c r="L41" s="162"/>
      <c r="M41" s="194"/>
      <c r="N41" s="194"/>
      <c r="O41" s="194"/>
      <c r="P41" s="162"/>
      <c r="Q41" s="162"/>
      <c r="R41" s="162"/>
      <c r="S41" s="162"/>
      <c r="T41" s="162"/>
      <c r="U41" s="162"/>
      <c r="V41" s="162"/>
    </row>
    <row r="42" spans="1:22">
      <c r="A42" s="12"/>
      <c r="C42" s="8"/>
      <c r="E42" s="4"/>
      <c r="G42" s="202"/>
      <c r="H42" s="202"/>
      <c r="I42" s="202"/>
      <c r="J42" s="202"/>
      <c r="K42" s="202"/>
      <c r="L42" s="202"/>
      <c r="M42" s="8"/>
      <c r="N42" s="8"/>
      <c r="O42" s="8"/>
      <c r="P42" s="202"/>
      <c r="Q42" s="202"/>
      <c r="R42" s="202"/>
      <c r="S42" s="202"/>
      <c r="T42" s="202"/>
      <c r="U42" s="202"/>
      <c r="V42" s="202"/>
    </row>
    <row r="43" spans="1:22">
      <c r="A43" s="12"/>
      <c r="C43" s="8"/>
      <c r="E43" s="4"/>
      <c r="G43" s="293"/>
      <c r="H43" s="293"/>
      <c r="I43" s="293"/>
      <c r="J43" s="293"/>
      <c r="K43" s="293"/>
      <c r="L43" s="293"/>
      <c r="M43" s="8"/>
      <c r="N43" s="8"/>
      <c r="O43" s="8"/>
      <c r="P43" s="293"/>
      <c r="Q43" s="293"/>
      <c r="R43" s="293"/>
      <c r="S43" s="293"/>
      <c r="T43" s="293"/>
      <c r="U43" s="293"/>
      <c r="V43" s="293"/>
    </row>
    <row r="44" spans="1:22">
      <c r="A44" s="12"/>
      <c r="C44" s="8"/>
      <c r="E44" s="4"/>
      <c r="G44" s="19"/>
      <c r="H44" s="19"/>
      <c r="I44" s="19"/>
      <c r="J44" s="19"/>
      <c r="K44" s="19"/>
      <c r="L44" s="19"/>
      <c r="M44" s="8"/>
      <c r="N44" s="8"/>
      <c r="O44" s="8"/>
      <c r="P44" s="19"/>
      <c r="Q44" s="19"/>
      <c r="R44" s="19"/>
      <c r="S44" s="19"/>
      <c r="T44" s="19"/>
      <c r="U44" s="19"/>
      <c r="V44" s="19"/>
    </row>
    <row r="45" spans="1:22">
      <c r="A45" s="12"/>
      <c r="C45" s="8"/>
      <c r="E45" s="4"/>
      <c r="G45" s="19"/>
      <c r="H45" s="19"/>
      <c r="I45" s="19"/>
      <c r="J45" s="19"/>
      <c r="K45" s="19"/>
      <c r="L45" s="19"/>
      <c r="M45" s="8"/>
      <c r="N45" s="8"/>
      <c r="O45" s="8"/>
      <c r="P45" s="19"/>
      <c r="Q45" s="19"/>
      <c r="R45" s="19"/>
      <c r="S45" s="19"/>
      <c r="T45" s="19"/>
      <c r="U45" s="19"/>
      <c r="V45" s="19"/>
    </row>
    <row r="46" spans="1:22">
      <c r="A46" s="12"/>
      <c r="C46" s="8"/>
      <c r="I46" s="8"/>
      <c r="J46" s="8"/>
      <c r="K46" s="8"/>
      <c r="L46" s="8"/>
    </row>
    <row r="47" spans="1:22">
      <c r="A47" s="12"/>
      <c r="C47" s="8"/>
      <c r="I47" s="8"/>
      <c r="J47" s="8"/>
      <c r="K47" s="8"/>
      <c r="L47" s="8"/>
    </row>
    <row r="48" spans="1:22">
      <c r="A48" s="12"/>
      <c r="C48" s="8"/>
      <c r="I48" s="8"/>
      <c r="J48" s="8"/>
      <c r="K48" s="8"/>
      <c r="L48" s="8"/>
    </row>
    <row r="49" spans="1:12">
      <c r="A49" s="12"/>
      <c r="C49" s="8"/>
      <c r="I49" s="8"/>
      <c r="J49" s="8"/>
      <c r="K49" s="8"/>
      <c r="L49" s="8"/>
    </row>
    <row r="50" spans="1:12">
      <c r="A50" s="12"/>
      <c r="C50" s="8"/>
      <c r="I50" s="8"/>
      <c r="J50" s="8"/>
      <c r="K50" s="8"/>
      <c r="L50" s="8"/>
    </row>
    <row r="51" spans="1:12">
      <c r="A51" s="12"/>
      <c r="C51" s="8"/>
    </row>
    <row r="52" spans="1:12">
      <c r="A52" s="12"/>
      <c r="C52" s="8"/>
    </row>
    <row r="53" spans="1:12">
      <c r="A53" s="12"/>
      <c r="C53" s="8"/>
    </row>
    <row r="54" spans="1:12">
      <c r="A54" s="12"/>
      <c r="C54" s="8"/>
    </row>
    <row r="55" spans="1:12">
      <c r="A55" s="12"/>
      <c r="C55" s="8"/>
    </row>
    <row r="56" spans="1:12">
      <c r="A56" s="12"/>
      <c r="C56" s="8"/>
    </row>
    <row r="57" spans="1:12">
      <c r="A57" s="12"/>
      <c r="C57" s="8"/>
    </row>
    <row r="58" spans="1:12">
      <c r="A58" s="12"/>
      <c r="C58" s="8"/>
    </row>
    <row r="59" spans="1:12">
      <c r="A59" s="12"/>
      <c r="C59" s="8"/>
    </row>
    <row r="60" spans="1:12">
      <c r="A60" s="12"/>
      <c r="C60" s="8"/>
    </row>
    <row r="61" spans="1:12">
      <c r="A61" s="12"/>
      <c r="C61" s="8"/>
    </row>
    <row r="62" spans="1:12">
      <c r="A62" s="12"/>
      <c r="C62" s="8"/>
    </row>
    <row r="63" spans="1:12">
      <c r="A63" s="12"/>
      <c r="C63" s="8"/>
    </row>
    <row r="64" spans="1:12">
      <c r="A64" s="12"/>
      <c r="C64" s="8"/>
    </row>
    <row r="65" spans="1:12">
      <c r="A65" s="12"/>
      <c r="C65" s="8"/>
    </row>
    <row r="66" spans="1:12">
      <c r="A66" s="12"/>
      <c r="C66" s="8"/>
    </row>
    <row r="67" spans="1:12">
      <c r="A67" s="12"/>
      <c r="C67" s="8"/>
    </row>
    <row r="68" spans="1:12">
      <c r="A68" s="12"/>
      <c r="C68" s="8"/>
    </row>
    <row r="69" spans="1:12">
      <c r="A69" s="12"/>
      <c r="C69" s="8"/>
      <c r="I69" s="8"/>
      <c r="J69" s="8"/>
      <c r="K69" s="8"/>
      <c r="L69" s="8"/>
    </row>
    <row r="70" spans="1:12">
      <c r="A70" s="12"/>
      <c r="C70" s="8"/>
      <c r="I70" s="8"/>
      <c r="J70" s="8"/>
      <c r="K70" s="8"/>
      <c r="L70" s="8"/>
    </row>
    <row r="71" spans="1:12">
      <c r="A71" s="12"/>
      <c r="C71" s="8"/>
      <c r="I71" s="8"/>
      <c r="J71" s="8"/>
      <c r="K71" s="8"/>
      <c r="L71" s="8"/>
    </row>
    <row r="72" spans="1:12">
      <c r="A72" s="12"/>
      <c r="C72" s="8"/>
      <c r="I72" s="8"/>
      <c r="J72" s="8"/>
      <c r="K72" s="8"/>
      <c r="L72" s="8"/>
    </row>
    <row r="73" spans="1:12">
      <c r="A73" s="12"/>
      <c r="C73" s="8"/>
      <c r="I73" s="8"/>
      <c r="J73" s="8"/>
      <c r="K73" s="8"/>
      <c r="L73" s="8"/>
    </row>
    <row r="74" spans="1:12">
      <c r="A74" s="12"/>
      <c r="C74" s="8"/>
      <c r="I74" s="8"/>
      <c r="J74" s="8"/>
      <c r="K74" s="8"/>
      <c r="L74" s="8"/>
    </row>
    <row r="75" spans="1:12">
      <c r="A75" s="12"/>
      <c r="C75" s="8"/>
      <c r="I75" s="8"/>
      <c r="J75" s="8"/>
      <c r="K75" s="8"/>
      <c r="L75" s="8"/>
    </row>
    <row r="76" spans="1:12">
      <c r="A76" s="12"/>
      <c r="C76" s="8"/>
      <c r="I76" s="8"/>
      <c r="J76" s="8"/>
      <c r="K76" s="8"/>
      <c r="L76" s="8"/>
    </row>
    <row r="77" spans="1:12">
      <c r="A77" s="12"/>
      <c r="C77" s="8"/>
      <c r="I77" s="8"/>
      <c r="J77" s="8"/>
      <c r="K77" s="8"/>
      <c r="L77" s="8"/>
    </row>
    <row r="78" spans="1:12">
      <c r="A78" s="12"/>
      <c r="C78" s="8"/>
      <c r="I78" s="8"/>
      <c r="J78" s="8"/>
      <c r="K78" s="8"/>
      <c r="L78" s="8"/>
    </row>
    <row r="79" spans="1:12">
      <c r="A79" s="12"/>
      <c r="C79" s="8"/>
      <c r="I79" s="8"/>
      <c r="J79" s="8"/>
      <c r="K79" s="8"/>
      <c r="L79" s="8"/>
    </row>
    <row r="80" spans="1:12">
      <c r="A80" s="12"/>
      <c r="C80" s="8"/>
      <c r="I80" s="8"/>
      <c r="J80" s="8"/>
      <c r="K80" s="8"/>
      <c r="L80" s="8"/>
    </row>
    <row r="81" spans="1:12">
      <c r="A81" s="12"/>
      <c r="C81" s="8"/>
      <c r="I81" s="8"/>
      <c r="J81" s="8"/>
      <c r="K81" s="8"/>
      <c r="L81" s="8"/>
    </row>
    <row r="82" spans="1:12">
      <c r="A82" s="12"/>
      <c r="C82" s="8"/>
      <c r="I82" s="8"/>
      <c r="J82" s="8"/>
      <c r="K82" s="8"/>
      <c r="L82" s="8"/>
    </row>
    <row r="83" spans="1:12">
      <c r="A83" s="12"/>
      <c r="C83" s="8"/>
      <c r="I83" s="8"/>
      <c r="J83" s="8"/>
      <c r="K83" s="8"/>
      <c r="L83" s="8"/>
    </row>
    <row r="84" spans="1:12">
      <c r="A84" s="12"/>
      <c r="C84" s="8"/>
      <c r="I84" s="8"/>
      <c r="J84" s="8"/>
      <c r="K84" s="8"/>
      <c r="L84" s="8"/>
    </row>
    <row r="85" spans="1:12">
      <c r="A85" s="12"/>
      <c r="C85" s="8"/>
      <c r="I85" s="8"/>
      <c r="J85" s="8"/>
      <c r="K85" s="8"/>
      <c r="L85" s="8"/>
    </row>
    <row r="86" spans="1:12">
      <c r="A86" s="12"/>
      <c r="C86" s="8"/>
      <c r="I86" s="8"/>
      <c r="J86" s="8"/>
      <c r="K86" s="8"/>
      <c r="L86" s="8"/>
    </row>
    <row r="87" spans="1:12">
      <c r="A87" s="12"/>
      <c r="C87" s="8"/>
      <c r="I87" s="8"/>
      <c r="J87" s="8"/>
      <c r="K87" s="8"/>
      <c r="L87" s="8"/>
    </row>
    <row r="88" spans="1:12">
      <c r="A88" s="12"/>
      <c r="C88" s="8"/>
      <c r="I88" s="8"/>
      <c r="J88" s="8"/>
      <c r="K88" s="8"/>
      <c r="L88" s="8"/>
    </row>
    <row r="89" spans="1:12">
      <c r="A89" s="12"/>
      <c r="C89" s="8"/>
      <c r="I89" s="8"/>
      <c r="J89" s="8"/>
      <c r="K89" s="8"/>
      <c r="L89" s="8"/>
    </row>
    <row r="90" spans="1:12">
      <c r="A90" s="12"/>
      <c r="C90" s="8"/>
      <c r="I90" s="8"/>
      <c r="J90" s="8"/>
      <c r="K90" s="8"/>
      <c r="L90" s="8"/>
    </row>
    <row r="91" spans="1:12">
      <c r="A91" s="12"/>
      <c r="C91" s="8"/>
      <c r="I91" s="8"/>
      <c r="J91" s="8"/>
      <c r="K91" s="8"/>
      <c r="L91" s="8"/>
    </row>
    <row r="92" spans="1:12">
      <c r="A92" s="12"/>
      <c r="C92" s="8"/>
      <c r="I92" s="8"/>
      <c r="J92" s="8"/>
      <c r="K92" s="8"/>
      <c r="L92" s="8"/>
    </row>
    <row r="93" spans="1:12">
      <c r="A93" s="12"/>
      <c r="C93" s="8"/>
      <c r="I93" s="8"/>
      <c r="J93" s="8"/>
      <c r="K93" s="8"/>
      <c r="L93" s="8"/>
    </row>
    <row r="94" spans="1:12">
      <c r="A94" s="12"/>
      <c r="C94" s="8"/>
      <c r="I94" s="8"/>
      <c r="J94" s="8"/>
      <c r="K94" s="8"/>
      <c r="L94" s="8"/>
    </row>
    <row r="95" spans="1:12">
      <c r="A95" s="12"/>
      <c r="C95" s="8"/>
      <c r="I95" s="8"/>
      <c r="J95" s="8"/>
      <c r="K95" s="8"/>
      <c r="L95" s="8"/>
    </row>
    <row r="96" spans="1:12">
      <c r="A96" s="12"/>
      <c r="C96" s="8"/>
      <c r="I96" s="8"/>
      <c r="J96" s="8"/>
      <c r="K96" s="8"/>
      <c r="L96" s="8"/>
    </row>
    <row r="97" spans="1:12">
      <c r="A97" s="12"/>
      <c r="C97" s="8"/>
      <c r="I97" s="8"/>
      <c r="J97" s="8"/>
      <c r="K97" s="8"/>
      <c r="L97" s="8"/>
    </row>
    <row r="98" spans="1:12">
      <c r="A98" s="12"/>
      <c r="C98" s="8"/>
      <c r="I98" s="8"/>
      <c r="J98" s="8"/>
      <c r="K98" s="8"/>
      <c r="L98" s="8"/>
    </row>
    <row r="99" spans="1:12">
      <c r="A99" s="12"/>
      <c r="C99" s="8"/>
      <c r="I99" s="8"/>
      <c r="J99" s="8"/>
      <c r="K99" s="8"/>
      <c r="L99" s="8"/>
    </row>
    <row r="100" spans="1:12">
      <c r="A100" s="12"/>
      <c r="C100" s="8"/>
      <c r="I100" s="8"/>
      <c r="J100" s="8"/>
      <c r="K100" s="8"/>
      <c r="L100" s="8"/>
    </row>
    <row r="101" spans="1:12">
      <c r="A101" s="12"/>
      <c r="C101" s="8"/>
      <c r="I101" s="8"/>
      <c r="J101" s="8"/>
      <c r="K101" s="8"/>
      <c r="L101" s="8"/>
    </row>
    <row r="102" spans="1:12">
      <c r="A102" s="12"/>
      <c r="C102" s="8"/>
      <c r="I102" s="8"/>
      <c r="J102" s="8"/>
      <c r="K102" s="8"/>
      <c r="L102" s="8"/>
    </row>
    <row r="103" spans="1:12">
      <c r="A103" s="12"/>
      <c r="C103" s="8"/>
      <c r="I103" s="8"/>
      <c r="J103" s="8"/>
      <c r="K103" s="8"/>
      <c r="L103" s="8"/>
    </row>
    <row r="104" spans="1:12">
      <c r="A104" s="12"/>
      <c r="C104" s="8"/>
      <c r="I104" s="8"/>
      <c r="J104" s="8"/>
      <c r="K104" s="8"/>
      <c r="L104" s="8"/>
    </row>
    <row r="105" spans="1:12">
      <c r="A105" s="12"/>
      <c r="C105" s="8"/>
      <c r="I105" s="8"/>
      <c r="J105" s="8"/>
      <c r="K105" s="8"/>
      <c r="L105" s="8"/>
    </row>
    <row r="106" spans="1:12">
      <c r="A106" s="12"/>
      <c r="C106" s="8"/>
      <c r="I106" s="8"/>
      <c r="J106" s="8"/>
      <c r="K106" s="8"/>
      <c r="L106" s="8"/>
    </row>
    <row r="107" spans="1:12">
      <c r="A107" s="12"/>
      <c r="C107" s="8"/>
      <c r="I107" s="8"/>
      <c r="J107" s="8"/>
      <c r="K107" s="8"/>
      <c r="L107" s="8"/>
    </row>
    <row r="108" spans="1:12">
      <c r="A108" s="12"/>
      <c r="C108" s="8"/>
      <c r="I108" s="8"/>
      <c r="J108" s="8"/>
      <c r="K108" s="8"/>
      <c r="L108" s="8"/>
    </row>
    <row r="109" spans="1:12">
      <c r="A109" s="12"/>
      <c r="C109" s="8"/>
      <c r="I109" s="8"/>
      <c r="J109" s="8"/>
      <c r="K109" s="8"/>
      <c r="L109" s="8"/>
    </row>
    <row r="110" spans="1:12">
      <c r="A110" s="12"/>
      <c r="C110" s="8"/>
      <c r="I110" s="8"/>
      <c r="J110" s="8"/>
      <c r="K110" s="8"/>
      <c r="L110" s="8"/>
    </row>
    <row r="111" spans="1:12">
      <c r="A111" s="12"/>
      <c r="C111" s="8"/>
      <c r="I111" s="8"/>
      <c r="J111" s="8"/>
      <c r="K111" s="8"/>
      <c r="L111" s="8"/>
    </row>
    <row r="112" spans="1:12">
      <c r="A112" s="12"/>
      <c r="C112" s="8"/>
      <c r="I112" s="8"/>
      <c r="J112" s="8"/>
      <c r="K112" s="8"/>
      <c r="L112" s="8"/>
    </row>
    <row r="113" spans="1:12">
      <c r="A113" s="12"/>
      <c r="C113" s="8"/>
      <c r="I113" s="8"/>
      <c r="J113" s="8"/>
      <c r="K113" s="8"/>
      <c r="L113" s="8"/>
    </row>
    <row r="114" spans="1:12">
      <c r="A114" s="12"/>
      <c r="C114" s="8"/>
      <c r="I114" s="8"/>
      <c r="J114" s="8"/>
      <c r="K114" s="8"/>
      <c r="L114" s="8"/>
    </row>
    <row r="115" spans="1:12">
      <c r="A115" s="12"/>
      <c r="C115" s="8"/>
      <c r="I115" s="8"/>
      <c r="J115" s="8"/>
      <c r="K115" s="8"/>
      <c r="L115" s="8"/>
    </row>
    <row r="116" spans="1:12">
      <c r="A116" s="12"/>
      <c r="C116" s="8"/>
      <c r="I116" s="8"/>
      <c r="J116" s="8"/>
      <c r="K116" s="8"/>
      <c r="L116" s="8"/>
    </row>
    <row r="117" spans="1:12">
      <c r="A117" s="12"/>
      <c r="C117" s="8"/>
      <c r="I117" s="8"/>
      <c r="J117" s="8"/>
      <c r="K117" s="8"/>
      <c r="L117" s="8"/>
    </row>
    <row r="118" spans="1:12">
      <c r="A118" s="12"/>
      <c r="C118" s="8"/>
      <c r="I118" s="8"/>
      <c r="J118" s="8"/>
      <c r="K118" s="8"/>
      <c r="L118" s="8"/>
    </row>
    <row r="119" spans="1:12">
      <c r="A119" s="12"/>
      <c r="C119" s="8"/>
      <c r="I119" s="8"/>
      <c r="J119" s="8"/>
      <c r="K119" s="8"/>
      <c r="L119" s="8"/>
    </row>
    <row r="120" spans="1:12">
      <c r="A120" s="12"/>
      <c r="C120" s="8"/>
      <c r="I120" s="8"/>
      <c r="J120" s="8"/>
      <c r="K120" s="8"/>
      <c r="L120" s="8"/>
    </row>
    <row r="121" spans="1:12">
      <c r="A121" s="12"/>
      <c r="C121" s="8"/>
      <c r="I121" s="8"/>
      <c r="J121" s="8"/>
      <c r="K121" s="8"/>
      <c r="L121" s="8"/>
    </row>
    <row r="122" spans="1:12">
      <c r="A122" s="12"/>
      <c r="C122" s="8"/>
      <c r="I122" s="8"/>
      <c r="J122" s="8"/>
      <c r="K122" s="8"/>
      <c r="L122" s="8"/>
    </row>
    <row r="123" spans="1:12">
      <c r="A123" s="12"/>
      <c r="C123" s="8"/>
      <c r="I123" s="8"/>
      <c r="J123" s="8"/>
      <c r="K123" s="8"/>
      <c r="L123" s="8"/>
    </row>
    <row r="124" spans="1:12">
      <c r="A124" s="12"/>
      <c r="C124" s="8"/>
      <c r="I124" s="8"/>
      <c r="J124" s="8"/>
      <c r="K124" s="8"/>
      <c r="L124" s="8"/>
    </row>
    <row r="125" spans="1:12">
      <c r="A125" s="12"/>
      <c r="C125" s="8"/>
      <c r="I125" s="8"/>
      <c r="J125" s="8"/>
      <c r="K125" s="8"/>
      <c r="L125" s="8"/>
    </row>
    <row r="126" spans="1:12">
      <c r="A126" s="12"/>
      <c r="C126" s="8"/>
      <c r="I126" s="8"/>
      <c r="J126" s="8"/>
      <c r="K126" s="8"/>
      <c r="L126" s="8"/>
    </row>
    <row r="127" spans="1:12">
      <c r="A127" s="12"/>
      <c r="C127" s="8"/>
      <c r="I127" s="8"/>
      <c r="J127" s="8"/>
      <c r="K127" s="8"/>
      <c r="L127" s="8"/>
    </row>
    <row r="128" spans="1:12">
      <c r="A128" s="12"/>
      <c r="C128" s="8"/>
      <c r="I128" s="8"/>
      <c r="J128" s="8"/>
      <c r="K128" s="8"/>
      <c r="L128" s="8"/>
    </row>
    <row r="129" spans="1:12">
      <c r="A129" s="12"/>
      <c r="C129" s="8"/>
      <c r="I129" s="8"/>
      <c r="J129" s="8"/>
      <c r="K129" s="8"/>
      <c r="L129" s="8"/>
    </row>
    <row r="130" spans="1:12">
      <c r="A130" s="12"/>
      <c r="C130" s="8"/>
      <c r="I130" s="8"/>
      <c r="J130" s="8"/>
      <c r="K130" s="8"/>
      <c r="L130" s="8"/>
    </row>
    <row r="131" spans="1:12">
      <c r="A131" s="12"/>
      <c r="C131" s="8"/>
      <c r="I131" s="8"/>
      <c r="J131" s="8"/>
      <c r="K131" s="8"/>
      <c r="L131" s="8"/>
    </row>
    <row r="132" spans="1:12">
      <c r="A132" s="12"/>
      <c r="C132" s="8"/>
      <c r="I132" s="8"/>
      <c r="J132" s="8"/>
      <c r="K132" s="8"/>
      <c r="L132" s="8"/>
    </row>
    <row r="133" spans="1:12">
      <c r="A133" s="12"/>
      <c r="C133" s="8"/>
      <c r="I133" s="8"/>
      <c r="J133" s="8"/>
      <c r="K133" s="8"/>
      <c r="L133" s="8"/>
    </row>
    <row r="134" spans="1:12">
      <c r="A134" s="12"/>
      <c r="C134" s="8"/>
      <c r="I134" s="8"/>
      <c r="J134" s="8"/>
      <c r="K134" s="8"/>
      <c r="L134" s="8"/>
    </row>
    <row r="135" spans="1:12">
      <c r="A135" s="12"/>
      <c r="C135" s="8"/>
      <c r="I135" s="8"/>
      <c r="J135" s="8"/>
      <c r="K135" s="8"/>
      <c r="L135" s="8"/>
    </row>
    <row r="136" spans="1:12">
      <c r="A136" s="12"/>
      <c r="C136" s="8"/>
      <c r="I136" s="8"/>
      <c r="J136" s="8"/>
      <c r="K136" s="8"/>
      <c r="L136" s="8"/>
    </row>
    <row r="137" spans="1:12">
      <c r="A137" s="12"/>
      <c r="C137" s="8"/>
      <c r="I137" s="8"/>
      <c r="J137" s="8"/>
      <c r="K137" s="8"/>
      <c r="L137" s="8"/>
    </row>
    <row r="138" spans="1:12">
      <c r="A138" s="12"/>
      <c r="C138" s="8"/>
      <c r="I138" s="8"/>
      <c r="J138" s="8"/>
      <c r="K138" s="8"/>
      <c r="L138" s="8"/>
    </row>
    <row r="139" spans="1:12">
      <c r="A139" s="12"/>
      <c r="C139" s="8"/>
      <c r="I139" s="8"/>
      <c r="J139" s="8"/>
      <c r="K139" s="8"/>
      <c r="L139" s="8"/>
    </row>
    <row r="140" spans="1:12">
      <c r="A140" s="12"/>
      <c r="C140" s="8"/>
      <c r="I140" s="8"/>
      <c r="J140" s="8"/>
      <c r="K140" s="8"/>
      <c r="L140" s="8"/>
    </row>
    <row r="141" spans="1:12">
      <c r="A141" s="12"/>
      <c r="C141" s="8"/>
      <c r="I141" s="8"/>
      <c r="J141" s="8"/>
      <c r="K141" s="8"/>
      <c r="L141" s="8"/>
    </row>
    <row r="142" spans="1:12">
      <c r="A142" s="12"/>
      <c r="C142" s="8"/>
      <c r="I142" s="8"/>
      <c r="J142" s="8"/>
      <c r="K142" s="8"/>
      <c r="L142" s="8"/>
    </row>
    <row r="143" spans="1:12">
      <c r="A143" s="12"/>
      <c r="C143" s="8"/>
      <c r="I143" s="8"/>
      <c r="J143" s="8"/>
      <c r="K143" s="8"/>
      <c r="L143" s="8"/>
    </row>
    <row r="144" spans="1:12">
      <c r="A144" s="12"/>
      <c r="C144" s="8"/>
      <c r="I144" s="8"/>
      <c r="J144" s="8"/>
      <c r="K144" s="8"/>
      <c r="L144" s="8"/>
    </row>
    <row r="145" spans="1:12">
      <c r="A145" s="12"/>
      <c r="C145" s="8"/>
      <c r="I145" s="8"/>
      <c r="J145" s="8"/>
      <c r="K145" s="8"/>
      <c r="L145" s="8"/>
    </row>
    <row r="146" spans="1:12">
      <c r="A146" s="12"/>
      <c r="C146" s="8"/>
      <c r="I146" s="8"/>
      <c r="J146" s="8"/>
      <c r="K146" s="8"/>
      <c r="L146" s="8"/>
    </row>
    <row r="147" spans="1:12">
      <c r="A147" s="12"/>
      <c r="C147" s="8"/>
      <c r="I147" s="8"/>
      <c r="J147" s="8"/>
      <c r="K147" s="8"/>
      <c r="L147" s="8"/>
    </row>
    <row r="148" spans="1:12">
      <c r="A148" s="12"/>
      <c r="C148" s="8"/>
      <c r="I148" s="8"/>
      <c r="J148" s="8"/>
      <c r="K148" s="8"/>
      <c r="L148" s="8"/>
    </row>
    <row r="149" spans="1:12">
      <c r="A149" s="12"/>
      <c r="C149" s="8"/>
      <c r="I149" s="8"/>
      <c r="J149" s="8"/>
      <c r="K149" s="8"/>
      <c r="L149" s="8"/>
    </row>
    <row r="150" spans="1:12">
      <c r="A150" s="12"/>
      <c r="C150" s="8"/>
      <c r="I150" s="8"/>
      <c r="J150" s="8"/>
      <c r="K150" s="8"/>
      <c r="L150" s="8"/>
    </row>
  </sheetData>
  <phoneticPr fontId="16" type="noConversion"/>
  <conditionalFormatting sqref="G40:L40">
    <cfRule type="cellIs" dxfId="5601" priority="191" stopIfTrue="1" operator="equal">
      <formula>"-"</formula>
    </cfRule>
    <cfRule type="containsText" dxfId="5600" priority="192" stopIfTrue="1" operator="containsText" text="leer">
      <formula>NOT(ISERROR(SEARCH("leer",G40)))</formula>
    </cfRule>
  </conditionalFormatting>
  <conditionalFormatting sqref="G40:L40">
    <cfRule type="cellIs" dxfId="5599" priority="189" stopIfTrue="1" operator="equal">
      <formula>"-"</formula>
    </cfRule>
    <cfRule type="containsText" dxfId="5598" priority="190" stopIfTrue="1" operator="containsText" text="leer">
      <formula>NOT(ISERROR(SEARCH("leer",G40)))</formula>
    </cfRule>
  </conditionalFormatting>
  <conditionalFormatting sqref="P40:V40">
    <cfRule type="cellIs" dxfId="5597" priority="187" stopIfTrue="1" operator="equal">
      <formula>"-"</formula>
    </cfRule>
    <cfRule type="containsText" dxfId="5596" priority="188" stopIfTrue="1" operator="containsText" text="leer">
      <formula>NOT(ISERROR(SEARCH("leer",P40)))</formula>
    </cfRule>
  </conditionalFormatting>
  <conditionalFormatting sqref="P40:V40">
    <cfRule type="cellIs" dxfId="5595" priority="185" stopIfTrue="1" operator="equal">
      <formula>"-"</formula>
    </cfRule>
    <cfRule type="containsText" dxfId="5594" priority="186" stopIfTrue="1" operator="containsText" text="leer">
      <formula>NOT(ISERROR(SEARCH("leer",P40)))</formula>
    </cfRule>
  </conditionalFormatting>
  <conditionalFormatting sqref="G39:L39">
    <cfRule type="cellIs" dxfId="5593" priority="183" stopIfTrue="1" operator="equal">
      <formula>"-"</formula>
    </cfRule>
    <cfRule type="containsText" dxfId="5592" priority="184" stopIfTrue="1" operator="containsText" text="leer">
      <formula>NOT(ISERROR(SEARCH("leer",G39)))</formula>
    </cfRule>
  </conditionalFormatting>
  <conditionalFormatting sqref="G39:L39">
    <cfRule type="cellIs" dxfId="5591" priority="181" stopIfTrue="1" operator="equal">
      <formula>"-"</formula>
    </cfRule>
    <cfRule type="containsText" dxfId="5590" priority="182" stopIfTrue="1" operator="containsText" text="leer">
      <formula>NOT(ISERROR(SEARCH("leer",G39)))</formula>
    </cfRule>
  </conditionalFormatting>
  <conditionalFormatting sqref="P39:V39">
    <cfRule type="cellIs" dxfId="5589" priority="179" stopIfTrue="1" operator="equal">
      <formula>"-"</formula>
    </cfRule>
    <cfRule type="containsText" dxfId="5588" priority="180" stopIfTrue="1" operator="containsText" text="leer">
      <formula>NOT(ISERROR(SEARCH("leer",P39)))</formula>
    </cfRule>
  </conditionalFormatting>
  <conditionalFormatting sqref="P39:V39">
    <cfRule type="cellIs" dxfId="5587" priority="177" stopIfTrue="1" operator="equal">
      <formula>"-"</formula>
    </cfRule>
    <cfRule type="containsText" dxfId="5586" priority="178" stopIfTrue="1" operator="containsText" text="leer">
      <formula>NOT(ISERROR(SEARCH("leer",P39)))</formula>
    </cfRule>
  </conditionalFormatting>
  <conditionalFormatting sqref="G39:L39">
    <cfRule type="cellIs" dxfId="5585" priority="175" stopIfTrue="1" operator="equal">
      <formula>"-"</formula>
    </cfRule>
    <cfRule type="containsText" dxfId="5584" priority="176" stopIfTrue="1" operator="containsText" text="leer">
      <formula>NOT(ISERROR(SEARCH("leer",G39)))</formula>
    </cfRule>
  </conditionalFormatting>
  <conditionalFormatting sqref="G39:L39">
    <cfRule type="cellIs" dxfId="5583" priority="173" stopIfTrue="1" operator="equal">
      <formula>"-"</formula>
    </cfRule>
    <cfRule type="containsText" dxfId="5582" priority="174" stopIfTrue="1" operator="containsText" text="leer">
      <formula>NOT(ISERROR(SEARCH("leer",G39)))</formula>
    </cfRule>
  </conditionalFormatting>
  <conditionalFormatting sqref="G39:L39">
    <cfRule type="cellIs" dxfId="5581" priority="171" stopIfTrue="1" operator="equal">
      <formula>"-"</formula>
    </cfRule>
    <cfRule type="containsText" dxfId="5580" priority="172" stopIfTrue="1" operator="containsText" text="leer">
      <formula>NOT(ISERROR(SEARCH("leer",G39)))</formula>
    </cfRule>
  </conditionalFormatting>
  <conditionalFormatting sqref="G39:L39">
    <cfRule type="cellIs" dxfId="5579" priority="169" stopIfTrue="1" operator="equal">
      <formula>"-"</formula>
    </cfRule>
    <cfRule type="containsText" dxfId="5578" priority="170" stopIfTrue="1" operator="containsText" text="leer">
      <formula>NOT(ISERROR(SEARCH("leer",G39)))</formula>
    </cfRule>
  </conditionalFormatting>
  <conditionalFormatting sqref="G39:L39">
    <cfRule type="cellIs" dxfId="5577" priority="167" stopIfTrue="1" operator="equal">
      <formula>"-"</formula>
    </cfRule>
    <cfRule type="containsText" dxfId="5576" priority="168" stopIfTrue="1" operator="containsText" text="leer">
      <formula>NOT(ISERROR(SEARCH("leer",G39)))</formula>
    </cfRule>
  </conditionalFormatting>
  <conditionalFormatting sqref="G39:L39">
    <cfRule type="cellIs" dxfId="5575" priority="165" stopIfTrue="1" operator="equal">
      <formula>"-"</formula>
    </cfRule>
    <cfRule type="containsText" dxfId="5574" priority="166" stopIfTrue="1" operator="containsText" text="leer">
      <formula>NOT(ISERROR(SEARCH("leer",G39)))</formula>
    </cfRule>
  </conditionalFormatting>
  <conditionalFormatting sqref="G39:L39">
    <cfRule type="cellIs" dxfId="5573" priority="163" stopIfTrue="1" operator="equal">
      <formula>"-"</formula>
    </cfRule>
    <cfRule type="containsText" dxfId="5572" priority="164" stopIfTrue="1" operator="containsText" text="leer">
      <formula>NOT(ISERROR(SEARCH("leer",G39)))</formula>
    </cfRule>
  </conditionalFormatting>
  <conditionalFormatting sqref="G39:L39">
    <cfRule type="cellIs" dxfId="5571" priority="161" stopIfTrue="1" operator="equal">
      <formula>"-"</formula>
    </cfRule>
    <cfRule type="containsText" dxfId="5570" priority="162" stopIfTrue="1" operator="containsText" text="leer">
      <formula>NOT(ISERROR(SEARCH("leer",G39)))</formula>
    </cfRule>
  </conditionalFormatting>
  <conditionalFormatting sqref="G39:L39">
    <cfRule type="cellIs" dxfId="5569" priority="159" stopIfTrue="1" operator="equal">
      <formula>"-"</formula>
    </cfRule>
    <cfRule type="containsText" dxfId="5568" priority="160" stopIfTrue="1" operator="containsText" text="leer">
      <formula>NOT(ISERROR(SEARCH("leer",G39)))</formula>
    </cfRule>
  </conditionalFormatting>
  <conditionalFormatting sqref="P39:V39">
    <cfRule type="cellIs" dxfId="5567" priority="157" stopIfTrue="1" operator="equal">
      <formula>"-"</formula>
    </cfRule>
    <cfRule type="containsText" dxfId="5566" priority="158" stopIfTrue="1" operator="containsText" text="leer">
      <formula>NOT(ISERROR(SEARCH("leer",P39)))</formula>
    </cfRule>
  </conditionalFormatting>
  <conditionalFormatting sqref="P39:V39">
    <cfRule type="cellIs" dxfId="5565" priority="155" stopIfTrue="1" operator="equal">
      <formula>"-"</formula>
    </cfRule>
    <cfRule type="containsText" dxfId="5564" priority="156" stopIfTrue="1" operator="containsText" text="leer">
      <formula>NOT(ISERROR(SEARCH("leer",P39)))</formula>
    </cfRule>
  </conditionalFormatting>
  <conditionalFormatting sqref="P39:V39">
    <cfRule type="cellIs" dxfId="5563" priority="153" stopIfTrue="1" operator="equal">
      <formula>"-"</formula>
    </cfRule>
    <cfRule type="containsText" dxfId="5562" priority="154" stopIfTrue="1" operator="containsText" text="leer">
      <formula>NOT(ISERROR(SEARCH("leer",P39)))</formula>
    </cfRule>
  </conditionalFormatting>
  <conditionalFormatting sqref="P39:V39">
    <cfRule type="cellIs" dxfId="5561" priority="151" stopIfTrue="1" operator="equal">
      <formula>"-"</formula>
    </cfRule>
    <cfRule type="containsText" dxfId="5560" priority="152" stopIfTrue="1" operator="containsText" text="leer">
      <formula>NOT(ISERROR(SEARCH("leer",P39)))</formula>
    </cfRule>
  </conditionalFormatting>
  <conditionalFormatting sqref="P39:V39">
    <cfRule type="cellIs" dxfId="5559" priority="149" stopIfTrue="1" operator="equal">
      <formula>"-"</formula>
    </cfRule>
    <cfRule type="containsText" dxfId="5558" priority="150" stopIfTrue="1" operator="containsText" text="leer">
      <formula>NOT(ISERROR(SEARCH("leer",P39)))</formula>
    </cfRule>
  </conditionalFormatting>
  <conditionalFormatting sqref="P39:V39">
    <cfRule type="cellIs" dxfId="5557" priority="147" stopIfTrue="1" operator="equal">
      <formula>"-"</formula>
    </cfRule>
    <cfRule type="containsText" dxfId="5556" priority="148" stopIfTrue="1" operator="containsText" text="leer">
      <formula>NOT(ISERROR(SEARCH("leer",P39)))</formula>
    </cfRule>
  </conditionalFormatting>
  <conditionalFormatting sqref="P39:V39">
    <cfRule type="cellIs" dxfId="5555" priority="145" stopIfTrue="1" operator="equal">
      <formula>"-"</formula>
    </cfRule>
    <cfRule type="containsText" dxfId="5554" priority="146" stopIfTrue="1" operator="containsText" text="leer">
      <formula>NOT(ISERROR(SEARCH("leer",P39)))</formula>
    </cfRule>
  </conditionalFormatting>
  <conditionalFormatting sqref="P39:V39">
    <cfRule type="cellIs" dxfId="5553" priority="143" stopIfTrue="1" operator="equal">
      <formula>"-"</formula>
    </cfRule>
    <cfRule type="containsText" dxfId="5552" priority="144" stopIfTrue="1" operator="containsText" text="leer">
      <formula>NOT(ISERROR(SEARCH("leer",P39)))</formula>
    </cfRule>
  </conditionalFormatting>
  <conditionalFormatting sqref="P39:V39">
    <cfRule type="cellIs" dxfId="5551" priority="141" stopIfTrue="1" operator="equal">
      <formula>"-"</formula>
    </cfRule>
    <cfRule type="containsText" dxfId="5550" priority="142" stopIfTrue="1" operator="containsText" text="leer">
      <formula>NOT(ISERROR(SEARCH("leer",P39)))</formula>
    </cfRule>
  </conditionalFormatting>
  <conditionalFormatting sqref="G38:L38">
    <cfRule type="cellIs" dxfId="5549" priority="139" stopIfTrue="1" operator="equal">
      <formula>"-"</formula>
    </cfRule>
    <cfRule type="containsText" dxfId="5548" priority="140" stopIfTrue="1" operator="containsText" text="leer">
      <formula>NOT(ISERROR(SEARCH("leer",G38)))</formula>
    </cfRule>
  </conditionalFormatting>
  <conditionalFormatting sqref="G38:L38">
    <cfRule type="cellIs" dxfId="5547" priority="138" stopIfTrue="1" operator="equal">
      <formula>"-"</formula>
    </cfRule>
  </conditionalFormatting>
  <conditionalFormatting sqref="G38:L38">
    <cfRule type="cellIs" dxfId="5546" priority="136" stopIfTrue="1" operator="equal">
      <formula>"-"</formula>
    </cfRule>
    <cfRule type="containsText" dxfId="5545" priority="137" stopIfTrue="1" operator="containsText" text="leer">
      <formula>NOT(ISERROR(SEARCH("leer",G38)))</formula>
    </cfRule>
  </conditionalFormatting>
  <conditionalFormatting sqref="G38:L38">
    <cfRule type="cellIs" dxfId="5544" priority="135" stopIfTrue="1" operator="equal">
      <formula>"-"</formula>
    </cfRule>
  </conditionalFormatting>
  <conditionalFormatting sqref="P38:V38">
    <cfRule type="cellIs" dxfId="5543" priority="133" stopIfTrue="1" operator="equal">
      <formula>"-"</formula>
    </cfRule>
    <cfRule type="containsText" dxfId="5542" priority="134" stopIfTrue="1" operator="containsText" text="leer">
      <formula>NOT(ISERROR(SEARCH("leer",P38)))</formula>
    </cfRule>
  </conditionalFormatting>
  <conditionalFormatting sqref="P38:V38">
    <cfRule type="cellIs" dxfId="5541" priority="132" stopIfTrue="1" operator="equal">
      <formula>"-"</formula>
    </cfRule>
  </conditionalFormatting>
  <conditionalFormatting sqref="P38:V38">
    <cfRule type="cellIs" dxfId="5540" priority="130" stopIfTrue="1" operator="equal">
      <formula>"-"</formula>
    </cfRule>
    <cfRule type="containsText" dxfId="5539" priority="131" stopIfTrue="1" operator="containsText" text="leer">
      <formula>NOT(ISERROR(SEARCH("leer",P38)))</formula>
    </cfRule>
  </conditionalFormatting>
  <conditionalFormatting sqref="P38:V38">
    <cfRule type="cellIs" dxfId="5538" priority="129" stopIfTrue="1" operator="equal">
      <formula>"-"</formula>
    </cfRule>
  </conditionalFormatting>
  <conditionalFormatting sqref="J5:J10">
    <cfRule type="cellIs" dxfId="5537" priority="63" stopIfTrue="1" operator="equal">
      <formula>"-"</formula>
    </cfRule>
    <cfRule type="containsText" dxfId="5536" priority="64" stopIfTrue="1" operator="containsText" text="leer">
      <formula>NOT(ISERROR(SEARCH("leer",J5)))</formula>
    </cfRule>
  </conditionalFormatting>
  <conditionalFormatting sqref="J5:J10">
    <cfRule type="cellIs" dxfId="5535" priority="61" stopIfTrue="1" operator="equal">
      <formula>"-"</formula>
    </cfRule>
    <cfRule type="containsText" dxfId="5534" priority="62" stopIfTrue="1" operator="containsText" text="leer">
      <formula>NOT(ISERROR(SEARCH("leer",J5)))</formula>
    </cfRule>
  </conditionalFormatting>
  <conditionalFormatting sqref="J14:J20">
    <cfRule type="cellIs" dxfId="5533" priority="59" stopIfTrue="1" operator="equal">
      <formula>"-"</formula>
    </cfRule>
    <cfRule type="containsText" dxfId="5532" priority="60" stopIfTrue="1" operator="containsText" text="leer">
      <formula>NOT(ISERROR(SEARCH("leer",J14)))</formula>
    </cfRule>
  </conditionalFormatting>
  <conditionalFormatting sqref="J14:J20">
    <cfRule type="cellIs" dxfId="5531" priority="57" stopIfTrue="1" operator="equal">
      <formula>"-"</formula>
    </cfRule>
    <cfRule type="containsText" dxfId="5530" priority="58" stopIfTrue="1" operator="containsText" text="leer">
      <formula>NOT(ISERROR(SEARCH("leer",J14)))</formula>
    </cfRule>
  </conditionalFormatting>
  <conditionalFormatting sqref="I5:I10">
    <cfRule type="cellIs" dxfId="5529" priority="55" stopIfTrue="1" operator="equal">
      <formula>"-"</formula>
    </cfRule>
    <cfRule type="containsText" dxfId="5528" priority="56" stopIfTrue="1" operator="containsText" text="leer">
      <formula>NOT(ISERROR(SEARCH("leer",I5)))</formula>
    </cfRule>
  </conditionalFormatting>
  <conditionalFormatting sqref="I5:I10">
    <cfRule type="cellIs" dxfId="5527" priority="53" stopIfTrue="1" operator="equal">
      <formula>"-"</formula>
    </cfRule>
    <cfRule type="containsText" dxfId="5526" priority="54" stopIfTrue="1" operator="containsText" text="leer">
      <formula>NOT(ISERROR(SEARCH("leer",I5)))</formula>
    </cfRule>
  </conditionalFormatting>
  <conditionalFormatting sqref="I14:I20">
    <cfRule type="cellIs" dxfId="5525" priority="51" stopIfTrue="1" operator="equal">
      <formula>"-"</formula>
    </cfRule>
    <cfRule type="containsText" dxfId="5524" priority="52" stopIfTrue="1" operator="containsText" text="leer">
      <formula>NOT(ISERROR(SEARCH("leer",I14)))</formula>
    </cfRule>
  </conditionalFormatting>
  <conditionalFormatting sqref="I14:I20">
    <cfRule type="cellIs" dxfId="5523" priority="49" stopIfTrue="1" operator="equal">
      <formula>"-"</formula>
    </cfRule>
    <cfRule type="containsText" dxfId="5522" priority="50" stopIfTrue="1" operator="containsText" text="leer">
      <formula>NOT(ISERROR(SEARCH("leer",I14)))</formula>
    </cfRule>
  </conditionalFormatting>
  <conditionalFormatting sqref="I5:I10">
    <cfRule type="cellIs" dxfId="5521" priority="47" stopIfTrue="1" operator="equal">
      <formula>"-"</formula>
    </cfRule>
    <cfRule type="containsText" dxfId="5520" priority="48" stopIfTrue="1" operator="containsText" text="leer">
      <formula>NOT(ISERROR(SEARCH("leer",I5)))</formula>
    </cfRule>
  </conditionalFormatting>
  <conditionalFormatting sqref="I5:I10">
    <cfRule type="cellIs" dxfId="5519" priority="45" stopIfTrue="1" operator="equal">
      <formula>"-"</formula>
    </cfRule>
    <cfRule type="containsText" dxfId="5518" priority="46" stopIfTrue="1" operator="containsText" text="leer">
      <formula>NOT(ISERROR(SEARCH("leer",I5)))</formula>
    </cfRule>
  </conditionalFormatting>
  <conditionalFormatting sqref="I5:I10">
    <cfRule type="cellIs" dxfId="5517" priority="43" stopIfTrue="1" operator="equal">
      <formula>"-"</formula>
    </cfRule>
    <cfRule type="containsText" dxfId="5516" priority="44" stopIfTrue="1" operator="containsText" text="leer">
      <formula>NOT(ISERROR(SEARCH("leer",I5)))</formula>
    </cfRule>
  </conditionalFormatting>
  <conditionalFormatting sqref="I5:I10">
    <cfRule type="cellIs" dxfId="5515" priority="41" stopIfTrue="1" operator="equal">
      <formula>"-"</formula>
    </cfRule>
    <cfRule type="containsText" dxfId="5514" priority="42" stopIfTrue="1" operator="containsText" text="leer">
      <formula>NOT(ISERROR(SEARCH("leer",I5)))</formula>
    </cfRule>
  </conditionalFormatting>
  <conditionalFormatting sqref="I5:I10">
    <cfRule type="cellIs" dxfId="5513" priority="39" stopIfTrue="1" operator="equal">
      <formula>"-"</formula>
    </cfRule>
    <cfRule type="containsText" dxfId="5512" priority="40" stopIfTrue="1" operator="containsText" text="leer">
      <formula>NOT(ISERROR(SEARCH("leer",I5)))</formula>
    </cfRule>
  </conditionalFormatting>
  <conditionalFormatting sqref="I5:I10">
    <cfRule type="cellIs" dxfId="5511" priority="37" stopIfTrue="1" operator="equal">
      <formula>"-"</formula>
    </cfRule>
    <cfRule type="containsText" dxfId="5510" priority="38" stopIfTrue="1" operator="containsText" text="leer">
      <formula>NOT(ISERROR(SEARCH("leer",I5)))</formula>
    </cfRule>
  </conditionalFormatting>
  <conditionalFormatting sqref="I5:I10">
    <cfRule type="cellIs" dxfId="5509" priority="35" stopIfTrue="1" operator="equal">
      <formula>"-"</formula>
    </cfRule>
    <cfRule type="containsText" dxfId="5508" priority="36" stopIfTrue="1" operator="containsText" text="leer">
      <formula>NOT(ISERROR(SEARCH("leer",I5)))</formula>
    </cfRule>
  </conditionalFormatting>
  <conditionalFormatting sqref="I5:I10">
    <cfRule type="cellIs" dxfId="5507" priority="33" stopIfTrue="1" operator="equal">
      <formula>"-"</formula>
    </cfRule>
    <cfRule type="containsText" dxfId="5506" priority="34" stopIfTrue="1" operator="containsText" text="leer">
      <formula>NOT(ISERROR(SEARCH("leer",I5)))</formula>
    </cfRule>
  </conditionalFormatting>
  <conditionalFormatting sqref="I5:I10">
    <cfRule type="cellIs" dxfId="5505" priority="31" stopIfTrue="1" operator="equal">
      <formula>"-"</formula>
    </cfRule>
    <cfRule type="containsText" dxfId="5504" priority="32" stopIfTrue="1" operator="containsText" text="leer">
      <formula>NOT(ISERROR(SEARCH("leer",I5)))</formula>
    </cfRule>
  </conditionalFormatting>
  <conditionalFormatting sqref="I14:I20">
    <cfRule type="cellIs" dxfId="5503" priority="29" stopIfTrue="1" operator="equal">
      <formula>"-"</formula>
    </cfRule>
    <cfRule type="containsText" dxfId="5502" priority="30" stopIfTrue="1" operator="containsText" text="leer">
      <formula>NOT(ISERROR(SEARCH("leer",I14)))</formula>
    </cfRule>
  </conditionalFormatting>
  <conditionalFormatting sqref="I14:I20">
    <cfRule type="cellIs" dxfId="5501" priority="27" stopIfTrue="1" operator="equal">
      <formula>"-"</formula>
    </cfRule>
    <cfRule type="containsText" dxfId="5500" priority="28" stopIfTrue="1" operator="containsText" text="leer">
      <formula>NOT(ISERROR(SEARCH("leer",I14)))</formula>
    </cfRule>
  </conditionalFormatting>
  <conditionalFormatting sqref="I14:I20">
    <cfRule type="cellIs" dxfId="5499" priority="25" stopIfTrue="1" operator="equal">
      <formula>"-"</formula>
    </cfRule>
    <cfRule type="containsText" dxfId="5498" priority="26" stopIfTrue="1" operator="containsText" text="leer">
      <formula>NOT(ISERROR(SEARCH("leer",I14)))</formula>
    </cfRule>
  </conditionalFormatting>
  <conditionalFormatting sqref="I14:I20">
    <cfRule type="cellIs" dxfId="5497" priority="23" stopIfTrue="1" operator="equal">
      <formula>"-"</formula>
    </cfRule>
    <cfRule type="containsText" dxfId="5496" priority="24" stopIfTrue="1" operator="containsText" text="leer">
      <formula>NOT(ISERROR(SEARCH("leer",I14)))</formula>
    </cfRule>
  </conditionalFormatting>
  <conditionalFormatting sqref="I14:I20">
    <cfRule type="cellIs" dxfId="5495" priority="21" stopIfTrue="1" operator="equal">
      <formula>"-"</formula>
    </cfRule>
    <cfRule type="containsText" dxfId="5494" priority="22" stopIfTrue="1" operator="containsText" text="leer">
      <formula>NOT(ISERROR(SEARCH("leer",I14)))</formula>
    </cfRule>
  </conditionalFormatting>
  <conditionalFormatting sqref="I14:I20">
    <cfRule type="cellIs" dxfId="5493" priority="19" stopIfTrue="1" operator="equal">
      <formula>"-"</formula>
    </cfRule>
    <cfRule type="containsText" dxfId="5492" priority="20" stopIfTrue="1" operator="containsText" text="leer">
      <formula>NOT(ISERROR(SEARCH("leer",I14)))</formula>
    </cfRule>
  </conditionalFormatting>
  <conditionalFormatting sqref="I14:I20">
    <cfRule type="cellIs" dxfId="5491" priority="17" stopIfTrue="1" operator="equal">
      <formula>"-"</formula>
    </cfRule>
    <cfRule type="containsText" dxfId="5490" priority="18" stopIfTrue="1" operator="containsText" text="leer">
      <formula>NOT(ISERROR(SEARCH("leer",I14)))</formula>
    </cfRule>
  </conditionalFormatting>
  <conditionalFormatting sqref="I14:I20">
    <cfRule type="cellIs" dxfId="5489" priority="15" stopIfTrue="1" operator="equal">
      <formula>"-"</formula>
    </cfRule>
    <cfRule type="containsText" dxfId="5488" priority="16" stopIfTrue="1" operator="containsText" text="leer">
      <formula>NOT(ISERROR(SEARCH("leer",I14)))</formula>
    </cfRule>
  </conditionalFormatting>
  <conditionalFormatting sqref="I14:I20">
    <cfRule type="cellIs" dxfId="5487" priority="13" stopIfTrue="1" operator="equal">
      <formula>"-"</formula>
    </cfRule>
    <cfRule type="containsText" dxfId="5486" priority="14" stopIfTrue="1" operator="containsText" text="leer">
      <formula>NOT(ISERROR(SEARCH("leer",I14)))</formula>
    </cfRule>
  </conditionalFormatting>
  <conditionalFormatting sqref="H5:H10">
    <cfRule type="cellIs" dxfId="5485" priority="11" stopIfTrue="1" operator="equal">
      <formula>"-"</formula>
    </cfRule>
    <cfRule type="containsText" dxfId="5484" priority="12" stopIfTrue="1" operator="containsText" text="leer">
      <formula>NOT(ISERROR(SEARCH("leer",H5)))</formula>
    </cfRule>
  </conditionalFormatting>
  <conditionalFormatting sqref="H5:H10">
    <cfRule type="cellIs" dxfId="5483" priority="10" stopIfTrue="1" operator="equal">
      <formula>"-"</formula>
    </cfRule>
  </conditionalFormatting>
  <conditionalFormatting sqref="H5:H10">
    <cfRule type="cellIs" dxfId="5482" priority="8" stopIfTrue="1" operator="equal">
      <formula>"-"</formula>
    </cfRule>
    <cfRule type="containsText" dxfId="5481" priority="9" stopIfTrue="1" operator="containsText" text="leer">
      <formula>NOT(ISERROR(SEARCH("leer",H5)))</formula>
    </cfRule>
  </conditionalFormatting>
  <conditionalFormatting sqref="H5:H10">
    <cfRule type="cellIs" dxfId="5480" priority="7" stopIfTrue="1" operator="equal">
      <formula>"-"</formula>
    </cfRule>
  </conditionalFormatting>
  <conditionalFormatting sqref="H14:H20">
    <cfRule type="cellIs" dxfId="5479" priority="5" stopIfTrue="1" operator="equal">
      <formula>"-"</formula>
    </cfRule>
    <cfRule type="containsText" dxfId="5478" priority="6" stopIfTrue="1" operator="containsText" text="leer">
      <formula>NOT(ISERROR(SEARCH("leer",H14)))</formula>
    </cfRule>
  </conditionalFormatting>
  <conditionalFormatting sqref="H14:H20">
    <cfRule type="cellIs" dxfId="5477" priority="4" stopIfTrue="1" operator="equal">
      <formula>"-"</formula>
    </cfRule>
  </conditionalFormatting>
  <conditionalFormatting sqref="H14:H20">
    <cfRule type="cellIs" dxfId="5476" priority="2" stopIfTrue="1" operator="equal">
      <formula>"-"</formula>
    </cfRule>
    <cfRule type="containsText" dxfId="5475" priority="3" stopIfTrue="1" operator="containsText" text="leer">
      <formula>NOT(ISERROR(SEARCH("leer",H14)))</formula>
    </cfRule>
  </conditionalFormatting>
  <conditionalFormatting sqref="H14:H20">
    <cfRule type="cellIs" dxfId="5474" priority="1" stopIfTrue="1" operator="equal">
      <formula>"-"</formula>
    </cfRule>
  </conditionalFormatting>
  <hyperlinks>
    <hyperlink ref="A1" location="Index!A1" display="zurück"/>
  </hyperlinks>
  <pageMargins left="0.79000000000000015" right="0.79000000000000015" top="0.98" bottom="0.98" header="0.51" footer="0.51"/>
  <pageSetup paperSize="9" scale="38" orientation="portrait" horizontalDpi="4294967292" verticalDpi="4294967292" r:id="rId1"/>
  <customProperties>
    <customPr name="_pios_id" r:id="rId2"/>
  </customProperties>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46"/>
  <sheetViews>
    <sheetView showRuler="0" zoomScaleNormal="100" workbookViewId="0"/>
  </sheetViews>
  <sheetFormatPr baseColWidth="10" defaultColWidth="11.42578125" defaultRowHeight="12.75"/>
  <cols>
    <col min="1" max="1" width="26.7109375" customWidth="1"/>
    <col min="2" max="2" width="8" customWidth="1"/>
    <col min="3" max="3" width="19" bestFit="1" customWidth="1"/>
    <col min="4" max="5" width="12.28515625" style="8" customWidth="1"/>
    <col min="6" max="8" width="11.42578125" style="8" customWidth="1"/>
    <col min="9" max="12" width="11.42578125" customWidth="1"/>
  </cols>
  <sheetData>
    <row r="1" spans="1:18" s="5" customFormat="1">
      <c r="A1" s="90" t="s">
        <v>449</v>
      </c>
    </row>
    <row r="2" spans="1:18" s="5" customFormat="1">
      <c r="A2" s="90"/>
    </row>
    <row r="3" spans="1:18" s="2" customFormat="1">
      <c r="A3" s="4" t="s">
        <v>450</v>
      </c>
      <c r="B3" s="4"/>
      <c r="C3" t="s">
        <v>451</v>
      </c>
      <c r="D3" s="5" t="s">
        <v>452</v>
      </c>
      <c r="E3" s="4">
        <v>2004</v>
      </c>
      <c r="F3" s="4">
        <v>2005</v>
      </c>
      <c r="G3" s="4">
        <v>2006</v>
      </c>
      <c r="H3" s="4">
        <v>2007</v>
      </c>
      <c r="I3" s="22">
        <v>2008</v>
      </c>
      <c r="J3" s="22">
        <v>2009</v>
      </c>
      <c r="K3" s="22">
        <v>2010</v>
      </c>
      <c r="L3" s="22">
        <v>2011</v>
      </c>
      <c r="M3" s="22">
        <v>2012</v>
      </c>
      <c r="N3" s="22">
        <v>2013</v>
      </c>
      <c r="O3" s="4">
        <v>2014</v>
      </c>
      <c r="P3" s="4">
        <v>2015</v>
      </c>
      <c r="Q3" s="356">
        <v>2016</v>
      </c>
      <c r="R3" s="4"/>
    </row>
    <row r="4" spans="1:18" s="2" customFormat="1">
      <c r="A4" s="4"/>
      <c r="B4" s="4"/>
      <c r="C4" s="103"/>
      <c r="D4" s="8"/>
      <c r="E4" s="4"/>
      <c r="F4" s="4"/>
      <c r="G4" s="4"/>
      <c r="H4" s="4"/>
      <c r="I4" s="22"/>
      <c r="J4" s="22"/>
      <c r="K4" s="103"/>
      <c r="L4" s="103"/>
      <c r="M4" s="8"/>
      <c r="N4" s="8"/>
      <c r="O4" s="8"/>
      <c r="P4" s="8"/>
      <c r="Q4" s="356"/>
      <c r="R4" s="4"/>
    </row>
    <row r="5" spans="1:18">
      <c r="A5" s="4" t="s">
        <v>453</v>
      </c>
      <c r="B5" s="5"/>
      <c r="C5" s="27"/>
      <c r="E5" s="4"/>
      <c r="F5" s="5"/>
      <c r="G5" s="5"/>
      <c r="H5" s="5"/>
      <c r="I5" s="5"/>
      <c r="J5" s="5"/>
      <c r="K5" s="27"/>
      <c r="L5" s="27"/>
      <c r="M5" s="8"/>
      <c r="N5" s="8"/>
      <c r="O5" s="8"/>
      <c r="P5" s="8"/>
      <c r="Q5" s="354"/>
      <c r="R5" s="146"/>
    </row>
    <row r="6" spans="1:18">
      <c r="A6" s="27" t="s">
        <v>454</v>
      </c>
      <c r="B6" s="27" t="s">
        <v>455</v>
      </c>
      <c r="C6" s="27">
        <v>1</v>
      </c>
      <c r="D6" s="8" t="s">
        <v>456</v>
      </c>
      <c r="E6" s="27">
        <v>84</v>
      </c>
      <c r="F6" s="27">
        <v>86</v>
      </c>
      <c r="G6" s="27">
        <v>87</v>
      </c>
      <c r="H6" s="67">
        <v>88</v>
      </c>
      <c r="I6" s="67">
        <v>86</v>
      </c>
      <c r="J6" s="67">
        <v>87</v>
      </c>
      <c r="K6" s="67">
        <v>87</v>
      </c>
      <c r="L6" s="67">
        <v>87</v>
      </c>
      <c r="M6" s="185">
        <v>86</v>
      </c>
      <c r="N6" s="8">
        <v>86</v>
      </c>
      <c r="O6" s="8">
        <v>86</v>
      </c>
      <c r="P6" s="8">
        <v>87</v>
      </c>
      <c r="Q6" s="354">
        <v>86</v>
      </c>
    </row>
    <row r="7" spans="1:18">
      <c r="A7" s="27" t="s">
        <v>457</v>
      </c>
      <c r="B7" s="27" t="s">
        <v>458</v>
      </c>
      <c r="C7" s="27">
        <v>1</v>
      </c>
      <c r="D7" s="8" t="s">
        <v>459</v>
      </c>
      <c r="E7" s="27">
        <v>79</v>
      </c>
      <c r="F7" s="27">
        <v>80</v>
      </c>
      <c r="G7" s="27">
        <v>81</v>
      </c>
      <c r="H7" s="67">
        <v>83</v>
      </c>
      <c r="I7" s="67">
        <v>80</v>
      </c>
      <c r="J7" s="67">
        <v>80</v>
      </c>
      <c r="K7" s="67">
        <v>81</v>
      </c>
      <c r="L7" s="67">
        <v>81</v>
      </c>
      <c r="M7" s="185">
        <v>80</v>
      </c>
      <c r="N7" s="8">
        <v>82</v>
      </c>
      <c r="O7" s="8">
        <v>82</v>
      </c>
      <c r="P7" s="8">
        <v>82</v>
      </c>
      <c r="Q7" s="354">
        <v>83</v>
      </c>
    </row>
    <row r="8" spans="1:18">
      <c r="A8" s="27" t="s">
        <v>460</v>
      </c>
      <c r="B8" s="27" t="s">
        <v>461</v>
      </c>
      <c r="C8" s="67" t="s">
        <v>462</v>
      </c>
      <c r="D8" s="8" t="s">
        <v>463</v>
      </c>
      <c r="E8" s="27">
        <v>82</v>
      </c>
      <c r="F8" s="27">
        <v>84</v>
      </c>
      <c r="G8" s="27">
        <v>84</v>
      </c>
      <c r="H8" s="67">
        <v>84</v>
      </c>
      <c r="I8" s="67">
        <v>85</v>
      </c>
      <c r="J8" s="67">
        <v>84</v>
      </c>
      <c r="K8" s="67">
        <v>85</v>
      </c>
      <c r="L8" s="67">
        <v>86</v>
      </c>
      <c r="M8" s="185">
        <v>85</v>
      </c>
      <c r="N8" s="8">
        <v>85</v>
      </c>
      <c r="O8" s="8">
        <v>84</v>
      </c>
      <c r="P8" s="8">
        <v>80</v>
      </c>
      <c r="Q8" s="354">
        <v>80</v>
      </c>
    </row>
    <row r="9" spans="1:18">
      <c r="A9" s="27" t="s">
        <v>464</v>
      </c>
      <c r="B9" s="27" t="s">
        <v>465</v>
      </c>
      <c r="C9" s="185" t="s">
        <v>466</v>
      </c>
      <c r="D9" s="8" t="s">
        <v>467</v>
      </c>
      <c r="E9" s="27">
        <v>83</v>
      </c>
      <c r="F9" s="27">
        <v>81</v>
      </c>
      <c r="G9" s="27">
        <v>81</v>
      </c>
      <c r="H9" s="67">
        <v>82</v>
      </c>
      <c r="I9" s="67">
        <v>82</v>
      </c>
      <c r="J9" s="67">
        <v>81</v>
      </c>
      <c r="K9" s="67">
        <v>83</v>
      </c>
      <c r="L9" s="67">
        <v>83</v>
      </c>
      <c r="M9" s="185">
        <v>83</v>
      </c>
      <c r="N9" s="8">
        <v>83</v>
      </c>
      <c r="O9" s="8">
        <v>84</v>
      </c>
      <c r="P9" s="8">
        <v>83</v>
      </c>
      <c r="Q9" s="354">
        <v>81</v>
      </c>
    </row>
    <row r="10" spans="1:18">
      <c r="A10" s="27" t="s">
        <v>468</v>
      </c>
      <c r="B10" s="27" t="s">
        <v>469</v>
      </c>
      <c r="C10" s="185" t="s">
        <v>470</v>
      </c>
      <c r="D10" s="8" t="s">
        <v>471</v>
      </c>
      <c r="E10" s="27">
        <v>75</v>
      </c>
      <c r="F10" s="27">
        <v>73</v>
      </c>
      <c r="G10" s="27">
        <v>73</v>
      </c>
      <c r="H10" s="67">
        <v>73</v>
      </c>
      <c r="I10" s="67">
        <v>75</v>
      </c>
      <c r="J10" s="67">
        <v>73</v>
      </c>
      <c r="K10" s="67">
        <v>75</v>
      </c>
      <c r="L10" s="67">
        <v>75</v>
      </c>
      <c r="M10" s="185">
        <v>74</v>
      </c>
      <c r="N10" s="8">
        <v>74</v>
      </c>
      <c r="O10" s="8">
        <v>76</v>
      </c>
      <c r="P10" s="8">
        <v>74</v>
      </c>
      <c r="Q10" s="354">
        <v>74</v>
      </c>
    </row>
    <row r="11" spans="1:18">
      <c r="A11" s="5"/>
      <c r="B11" s="27"/>
      <c r="C11" s="27"/>
      <c r="E11" s="5"/>
      <c r="F11" s="5"/>
      <c r="G11" s="5"/>
      <c r="I11" s="8"/>
      <c r="J11" s="67"/>
      <c r="K11" s="27"/>
      <c r="L11" s="27"/>
      <c r="M11" s="8"/>
      <c r="N11" s="8"/>
      <c r="O11" s="8"/>
      <c r="P11" s="8"/>
      <c r="Q11" s="354"/>
    </row>
    <row r="12" spans="1:18">
      <c r="A12" s="4" t="s">
        <v>472</v>
      </c>
      <c r="B12" s="5"/>
      <c r="C12" s="27"/>
      <c r="E12" s="4"/>
      <c r="F12" s="5"/>
      <c r="G12" s="5"/>
      <c r="H12" s="5"/>
      <c r="I12" s="5"/>
      <c r="J12" s="67"/>
      <c r="K12" s="27"/>
      <c r="L12" s="27"/>
      <c r="M12" s="8"/>
      <c r="N12" s="8"/>
      <c r="O12" s="8"/>
      <c r="P12" s="8"/>
      <c r="Q12" s="354"/>
    </row>
    <row r="13" spans="1:18">
      <c r="A13" s="27" t="s">
        <v>473</v>
      </c>
      <c r="B13" s="27" t="s">
        <v>474</v>
      </c>
      <c r="C13" s="185" t="s">
        <v>475</v>
      </c>
      <c r="D13" s="8" t="s">
        <v>476</v>
      </c>
      <c r="E13" s="27">
        <v>72</v>
      </c>
      <c r="F13" s="27">
        <v>74</v>
      </c>
      <c r="G13" s="27">
        <v>76</v>
      </c>
      <c r="H13" s="67">
        <v>78</v>
      </c>
      <c r="I13" s="67">
        <v>77</v>
      </c>
      <c r="J13" s="67">
        <v>76</v>
      </c>
      <c r="K13" s="67">
        <v>78</v>
      </c>
      <c r="L13" s="67">
        <v>78</v>
      </c>
      <c r="M13" s="185">
        <v>78</v>
      </c>
      <c r="N13" s="8">
        <v>78</v>
      </c>
      <c r="O13" s="8">
        <v>79</v>
      </c>
      <c r="P13" s="8">
        <v>79</v>
      </c>
      <c r="Q13" s="354">
        <v>79</v>
      </c>
    </row>
    <row r="14" spans="1:18">
      <c r="A14" s="27" t="s">
        <v>477</v>
      </c>
      <c r="B14" s="27" t="s">
        <v>478</v>
      </c>
      <c r="C14" s="8" t="s">
        <v>479</v>
      </c>
      <c r="D14" s="8" t="s">
        <v>480</v>
      </c>
      <c r="E14" s="27">
        <v>78</v>
      </c>
      <c r="F14" s="27">
        <v>79</v>
      </c>
      <c r="G14" s="27">
        <v>80</v>
      </c>
      <c r="H14" s="67">
        <v>79</v>
      </c>
      <c r="I14" s="67">
        <v>79</v>
      </c>
      <c r="J14" s="67">
        <v>79</v>
      </c>
      <c r="K14" s="67">
        <v>79</v>
      </c>
      <c r="L14" s="67">
        <v>78</v>
      </c>
      <c r="M14" s="185">
        <v>78</v>
      </c>
      <c r="N14" s="8">
        <v>78</v>
      </c>
      <c r="O14" s="8">
        <v>77</v>
      </c>
      <c r="P14" s="8">
        <v>77</v>
      </c>
      <c r="Q14" s="354">
        <v>78</v>
      </c>
    </row>
    <row r="15" spans="1:18">
      <c r="A15" s="27" t="s">
        <v>481</v>
      </c>
      <c r="B15" s="27" t="s">
        <v>482</v>
      </c>
      <c r="C15" s="67" t="s">
        <v>483</v>
      </c>
      <c r="D15" s="8" t="s">
        <v>484</v>
      </c>
      <c r="E15" s="27">
        <v>72</v>
      </c>
      <c r="F15" s="27">
        <v>73</v>
      </c>
      <c r="G15" s="27">
        <v>75</v>
      </c>
      <c r="H15" s="67">
        <v>75</v>
      </c>
      <c r="I15" s="67">
        <v>75</v>
      </c>
      <c r="J15" s="67">
        <v>75</v>
      </c>
      <c r="K15" s="67">
        <v>72</v>
      </c>
      <c r="L15" s="67">
        <v>72</v>
      </c>
      <c r="M15" s="185">
        <v>73</v>
      </c>
      <c r="N15" s="8" t="s">
        <v>2248</v>
      </c>
      <c r="O15" s="67" t="s">
        <v>2248</v>
      </c>
      <c r="P15" s="8" t="s">
        <v>2248</v>
      </c>
      <c r="Q15" s="350" t="s">
        <v>2248</v>
      </c>
    </row>
    <row r="16" spans="1:18">
      <c r="A16" t="s">
        <v>485</v>
      </c>
      <c r="B16" t="s">
        <v>486</v>
      </c>
      <c r="C16" s="67" t="s">
        <v>487</v>
      </c>
      <c r="D16" s="8" t="s">
        <v>488</v>
      </c>
      <c r="E16" s="27">
        <v>74</v>
      </c>
      <c r="F16" s="3">
        <v>74</v>
      </c>
      <c r="G16" s="3">
        <v>74</v>
      </c>
      <c r="H16" s="3">
        <v>75</v>
      </c>
      <c r="I16" s="3">
        <v>74</v>
      </c>
      <c r="J16" s="67">
        <v>75</v>
      </c>
      <c r="K16" s="67">
        <v>74</v>
      </c>
      <c r="L16" s="67">
        <v>72</v>
      </c>
      <c r="M16" s="67">
        <v>74</v>
      </c>
      <c r="N16" s="8" t="s">
        <v>2248</v>
      </c>
      <c r="O16" s="67" t="s">
        <v>2248</v>
      </c>
      <c r="P16" s="8" t="s">
        <v>2248</v>
      </c>
      <c r="Q16" s="350" t="s">
        <v>2248</v>
      </c>
    </row>
    <row r="17" spans="1:26">
      <c r="A17" t="s">
        <v>489</v>
      </c>
      <c r="B17" t="s">
        <v>490</v>
      </c>
      <c r="C17" s="67" t="s">
        <v>491</v>
      </c>
      <c r="D17" s="8" t="s">
        <v>492</v>
      </c>
      <c r="E17" s="27">
        <v>74</v>
      </c>
      <c r="F17" s="3">
        <v>75</v>
      </c>
      <c r="G17" s="3">
        <v>75</v>
      </c>
      <c r="H17" s="3">
        <v>74</v>
      </c>
      <c r="I17" s="3">
        <v>75</v>
      </c>
      <c r="J17" s="67">
        <v>73</v>
      </c>
      <c r="K17" s="67">
        <v>70</v>
      </c>
      <c r="L17" s="67">
        <v>72</v>
      </c>
      <c r="M17" s="67">
        <v>68</v>
      </c>
      <c r="N17" s="8" t="s">
        <v>2248</v>
      </c>
      <c r="O17" s="67" t="s">
        <v>2248</v>
      </c>
      <c r="P17" s="8" t="s">
        <v>2248</v>
      </c>
      <c r="Q17" s="350" t="s">
        <v>2248</v>
      </c>
    </row>
    <row r="18" spans="1:26">
      <c r="A18" s="27" t="s">
        <v>493</v>
      </c>
      <c r="B18" s="27" t="s">
        <v>494</v>
      </c>
      <c r="C18" s="67" t="s">
        <v>495</v>
      </c>
      <c r="D18" s="8" t="s">
        <v>496</v>
      </c>
      <c r="E18" s="27">
        <v>72</v>
      </c>
      <c r="F18" s="27">
        <v>76</v>
      </c>
      <c r="G18" s="27">
        <v>76</v>
      </c>
      <c r="H18" s="67">
        <v>75</v>
      </c>
      <c r="I18" s="67">
        <v>77</v>
      </c>
      <c r="J18" s="67">
        <v>78</v>
      </c>
      <c r="K18" s="67">
        <v>81</v>
      </c>
      <c r="L18" s="67">
        <v>82</v>
      </c>
      <c r="M18" s="185">
        <v>83</v>
      </c>
      <c r="N18" s="8">
        <v>80</v>
      </c>
      <c r="O18" s="8">
        <v>82</v>
      </c>
      <c r="P18" s="8">
        <v>79</v>
      </c>
      <c r="Q18" s="354">
        <v>83</v>
      </c>
    </row>
    <row r="19" spans="1:26">
      <c r="A19" s="27" t="s">
        <v>497</v>
      </c>
      <c r="B19" s="27" t="s">
        <v>498</v>
      </c>
      <c r="C19" s="67" t="s">
        <v>499</v>
      </c>
      <c r="D19" s="8" t="s">
        <v>500</v>
      </c>
      <c r="E19" s="27">
        <v>80</v>
      </c>
      <c r="F19" s="27">
        <v>81</v>
      </c>
      <c r="G19" s="27">
        <v>82</v>
      </c>
      <c r="H19" s="67">
        <v>82</v>
      </c>
      <c r="I19" s="67">
        <v>82</v>
      </c>
      <c r="J19" s="67">
        <v>83</v>
      </c>
      <c r="K19" s="67">
        <v>83</v>
      </c>
      <c r="L19" s="67">
        <v>83</v>
      </c>
      <c r="M19" s="185">
        <v>84</v>
      </c>
      <c r="N19" s="8">
        <v>83</v>
      </c>
      <c r="O19" s="8">
        <v>82</v>
      </c>
      <c r="P19" s="8">
        <v>79</v>
      </c>
      <c r="Q19" s="354">
        <v>78</v>
      </c>
    </row>
    <row r="20" spans="1:26">
      <c r="A20" s="5"/>
      <c r="B20" s="27"/>
      <c r="C20" s="27"/>
      <c r="I20" s="27"/>
      <c r="J20" s="27"/>
      <c r="K20" s="27"/>
      <c r="L20" s="8"/>
      <c r="M20" s="8"/>
      <c r="N20" s="5"/>
      <c r="O20" s="5"/>
      <c r="P20" s="5"/>
    </row>
    <row r="21" spans="1:26">
      <c r="A21" s="4"/>
      <c r="B21" s="27"/>
      <c r="C21" s="27"/>
      <c r="I21" s="27"/>
      <c r="J21" s="27"/>
      <c r="K21" s="27"/>
      <c r="L21" s="8"/>
      <c r="M21" s="8"/>
      <c r="N21" s="5"/>
      <c r="O21" s="5"/>
      <c r="P21" s="4"/>
    </row>
    <row r="22" spans="1:26" s="208" customFormat="1">
      <c r="A22" s="132" t="s">
        <v>501</v>
      </c>
      <c r="B22" s="209"/>
      <c r="C22" s="209"/>
      <c r="D22" s="209"/>
      <c r="E22" s="209"/>
      <c r="F22" s="209"/>
      <c r="G22" s="209"/>
      <c r="H22" s="209"/>
      <c r="I22" s="209"/>
      <c r="J22" s="8"/>
      <c r="K22" s="8"/>
      <c r="Y22" s="212"/>
      <c r="Z22" s="212"/>
    </row>
    <row r="23" spans="1:26" s="208" customFormat="1">
      <c r="A23" s="132" t="s">
        <v>502</v>
      </c>
      <c r="B23" s="209"/>
      <c r="C23" s="209"/>
      <c r="D23" s="209"/>
      <c r="E23" s="209"/>
      <c r="F23" s="209"/>
      <c r="G23" s="209"/>
      <c r="H23" s="209"/>
      <c r="I23" s="209"/>
      <c r="J23" s="8"/>
      <c r="K23" s="8"/>
      <c r="Y23" s="212"/>
      <c r="Z23" s="212"/>
    </row>
    <row r="24" spans="1:26" s="208" customFormat="1">
      <c r="A24" s="206" t="s">
        <v>503</v>
      </c>
      <c r="B24" s="209"/>
      <c r="C24" s="209"/>
      <c r="D24" s="209"/>
      <c r="E24" s="209"/>
      <c r="F24" s="209"/>
      <c r="G24" s="209"/>
      <c r="H24" s="209"/>
      <c r="I24" s="209"/>
      <c r="J24" s="8"/>
      <c r="K24" s="8"/>
      <c r="Y24" s="212"/>
      <c r="Z24" s="212"/>
    </row>
    <row r="25" spans="1:26" s="208" customFormat="1">
      <c r="A25" s="132" t="s">
        <v>504</v>
      </c>
      <c r="B25" s="132"/>
      <c r="C25" s="132"/>
      <c r="D25" s="132"/>
      <c r="E25" s="132"/>
      <c r="F25" s="132"/>
      <c r="G25" s="132"/>
      <c r="H25" s="132"/>
      <c r="I25" s="132"/>
      <c r="Y25" s="212"/>
      <c r="Z25" s="212"/>
    </row>
    <row r="26" spans="1:26" s="208" customFormat="1">
      <c r="A26" s="207" t="s">
        <v>505</v>
      </c>
      <c r="B26" s="211"/>
      <c r="C26" s="211"/>
      <c r="D26" s="211"/>
      <c r="E26" s="211"/>
      <c r="F26" s="211"/>
      <c r="G26" s="211"/>
      <c r="H26" s="211"/>
      <c r="I26" s="211"/>
    </row>
    <row r="27" spans="1:26" s="208" customFormat="1">
      <c r="A27" s="132" t="s">
        <v>506</v>
      </c>
      <c r="B27" s="206"/>
      <c r="C27" s="206"/>
      <c r="D27" s="206"/>
      <c r="E27" s="206"/>
      <c r="F27" s="206"/>
      <c r="G27" s="206"/>
      <c r="H27" s="206"/>
      <c r="I27" s="206"/>
      <c r="J27" s="152"/>
      <c r="K27" s="152"/>
      <c r="L27" s="8"/>
      <c r="M27" s="8"/>
    </row>
    <row r="28" spans="1:26" s="208" customFormat="1" ht="26.1" customHeight="1">
      <c r="A28" s="472" t="s">
        <v>507</v>
      </c>
      <c r="B28" s="472"/>
      <c r="C28" s="472"/>
      <c r="D28" s="472"/>
      <c r="E28" s="472"/>
      <c r="F28" s="472"/>
      <c r="G28" s="472"/>
      <c r="H28" s="472"/>
      <c r="I28" s="472"/>
      <c r="J28" s="472"/>
      <c r="K28" s="472"/>
      <c r="L28" s="472"/>
      <c r="M28" s="472"/>
      <c r="N28" s="472"/>
      <c r="O28" s="472"/>
      <c r="P28" s="472"/>
      <c r="Q28" s="472"/>
    </row>
    <row r="29" spans="1:26" s="5" customFormat="1">
      <c r="D29" s="8"/>
      <c r="E29" s="8"/>
      <c r="F29" s="8"/>
      <c r="G29" s="8"/>
      <c r="H29" s="8"/>
    </row>
    <row r="30" spans="1:26">
      <c r="A30" s="2"/>
      <c r="C30" s="3"/>
      <c r="I30" s="3"/>
      <c r="J30" s="3"/>
      <c r="K30" s="3"/>
      <c r="L30" s="3"/>
      <c r="M30" s="3"/>
      <c r="N30" s="3"/>
      <c r="O30" s="3"/>
    </row>
    <row r="31" spans="1:26">
      <c r="A31" s="53"/>
      <c r="C31" s="3"/>
      <c r="I31" s="3"/>
      <c r="J31" s="3"/>
      <c r="K31" s="3"/>
      <c r="L31" s="3"/>
      <c r="M31" s="3"/>
      <c r="N31" s="3"/>
      <c r="O31" s="3"/>
    </row>
    <row r="32" spans="1:26">
      <c r="C32" s="3"/>
      <c r="I32" s="3"/>
      <c r="J32" s="3"/>
      <c r="K32" s="3"/>
      <c r="L32" s="3"/>
      <c r="M32" s="3"/>
      <c r="N32" s="3"/>
      <c r="O32" s="3"/>
    </row>
    <row r="35" spans="5:21">
      <c r="E35" s="4"/>
      <c r="F35" s="4"/>
      <c r="G35" s="4"/>
      <c r="H35" s="27"/>
      <c r="I35" s="27"/>
      <c r="J35" s="27"/>
      <c r="K35" s="27"/>
      <c r="L35" s="27"/>
      <c r="M35" s="5"/>
      <c r="N35" s="4"/>
      <c r="O35" s="27"/>
      <c r="P35" s="27"/>
      <c r="Q35" s="27"/>
      <c r="R35" s="27"/>
      <c r="S35" s="27"/>
      <c r="T35" s="27"/>
      <c r="U35" s="27"/>
    </row>
    <row r="36" spans="5:21">
      <c r="E36" s="4"/>
      <c r="F36" s="4"/>
      <c r="G36" s="5"/>
      <c r="H36" s="27"/>
      <c r="I36" s="27"/>
      <c r="J36" s="27"/>
      <c r="K36" s="27"/>
      <c r="L36" s="27"/>
      <c r="M36" s="5"/>
      <c r="N36" s="5"/>
      <c r="O36" s="27"/>
      <c r="P36" s="27"/>
      <c r="Q36" s="27"/>
      <c r="R36" s="3"/>
      <c r="S36" s="3"/>
      <c r="T36" s="27"/>
      <c r="U36" s="27"/>
    </row>
    <row r="37" spans="5:21">
      <c r="E37" s="4"/>
      <c r="F37" s="4"/>
      <c r="G37" s="5"/>
      <c r="H37" s="27"/>
      <c r="I37" s="27"/>
      <c r="J37" s="27"/>
      <c r="K37" s="27"/>
      <c r="L37" s="27"/>
      <c r="M37" s="5"/>
      <c r="N37" s="5"/>
      <c r="O37" s="27"/>
      <c r="P37" s="27"/>
      <c r="Q37" s="27"/>
      <c r="R37" s="3"/>
      <c r="S37" s="3"/>
      <c r="T37" s="27"/>
      <c r="U37" s="27"/>
    </row>
    <row r="38" spans="5:21">
      <c r="E38" s="4"/>
      <c r="F38" s="4"/>
      <c r="G38" s="5"/>
      <c r="H38" s="67"/>
      <c r="I38" s="67"/>
      <c r="J38" s="67"/>
      <c r="K38" s="67"/>
      <c r="L38" s="67"/>
      <c r="M38" s="8"/>
      <c r="N38" s="5"/>
      <c r="O38" s="67"/>
      <c r="P38" s="67"/>
      <c r="Q38" s="67"/>
      <c r="R38" s="3"/>
      <c r="S38" s="3"/>
      <c r="T38" s="67"/>
      <c r="U38" s="67"/>
    </row>
    <row r="39" spans="5:21">
      <c r="E39" s="22"/>
      <c r="F39" s="22"/>
      <c r="G39" s="5"/>
      <c r="H39" s="67"/>
      <c r="I39" s="67"/>
      <c r="J39" s="67"/>
      <c r="K39" s="67"/>
      <c r="L39" s="67"/>
      <c r="M39" s="8"/>
      <c r="N39" s="5"/>
      <c r="O39" s="67"/>
      <c r="P39" s="67"/>
      <c r="Q39" s="67"/>
      <c r="R39" s="3"/>
      <c r="S39" s="3"/>
      <c r="T39" s="67"/>
      <c r="U39" s="67"/>
    </row>
    <row r="40" spans="5:21">
      <c r="E40" s="22"/>
      <c r="F40" s="22"/>
      <c r="G40" s="5"/>
      <c r="H40" s="60"/>
      <c r="I40" s="60"/>
      <c r="J40" s="60"/>
      <c r="K40" s="60"/>
      <c r="L40" s="60"/>
      <c r="M40" s="60"/>
      <c r="N40" s="60"/>
      <c r="O40" s="60"/>
      <c r="P40" s="60"/>
      <c r="Q40" s="60"/>
      <c r="R40" s="60"/>
      <c r="S40" s="60"/>
      <c r="T40" s="60"/>
      <c r="U40" s="60"/>
    </row>
    <row r="41" spans="5:21">
      <c r="E41" s="22"/>
      <c r="F41" s="103"/>
      <c r="G41" s="27"/>
      <c r="H41" s="67"/>
      <c r="I41" s="67"/>
      <c r="J41" s="67"/>
      <c r="K41" s="67"/>
      <c r="L41" s="67"/>
      <c r="M41" s="27"/>
      <c r="N41" s="27"/>
      <c r="O41" s="67"/>
      <c r="P41" s="67"/>
      <c r="Q41" s="67"/>
      <c r="R41" s="67"/>
      <c r="S41" s="67"/>
      <c r="T41" s="67"/>
      <c r="U41" s="67"/>
    </row>
    <row r="42" spans="5:21">
      <c r="E42" s="22"/>
      <c r="F42" s="103"/>
      <c r="G42" s="27"/>
      <c r="H42" s="67"/>
      <c r="I42" s="67"/>
      <c r="J42" s="67"/>
      <c r="K42" s="67"/>
      <c r="L42" s="67"/>
      <c r="M42" s="27"/>
      <c r="N42" s="27"/>
      <c r="O42" s="67"/>
      <c r="P42" s="67"/>
      <c r="Q42" s="67"/>
      <c r="R42" s="67"/>
      <c r="S42" s="67"/>
      <c r="T42" s="67"/>
      <c r="U42" s="67"/>
    </row>
    <row r="43" spans="5:21">
      <c r="E43" s="22"/>
      <c r="H43" s="185"/>
      <c r="I43" s="185"/>
      <c r="J43" s="185"/>
      <c r="K43" s="185"/>
      <c r="L43" s="185"/>
      <c r="M43" s="8"/>
      <c r="N43" s="8"/>
      <c r="O43" s="185"/>
      <c r="P43" s="185"/>
      <c r="Q43" s="185"/>
      <c r="R43" s="67"/>
      <c r="S43" s="67"/>
      <c r="T43" s="185"/>
      <c r="U43" s="185"/>
    </row>
    <row r="44" spans="5:21">
      <c r="E44" s="22"/>
      <c r="I44" s="8"/>
      <c r="J44" s="8"/>
      <c r="K44" s="8"/>
      <c r="L44" s="8"/>
      <c r="M44" s="8"/>
      <c r="N44" s="8"/>
      <c r="O44" s="8"/>
      <c r="P44" s="8"/>
      <c r="Q44" s="8"/>
      <c r="R44" s="8"/>
      <c r="S44" s="8"/>
      <c r="T44" s="8"/>
      <c r="U44" s="8"/>
    </row>
    <row r="45" spans="5:21">
      <c r="E45" s="4"/>
      <c r="I45" s="8"/>
      <c r="J45" s="8"/>
      <c r="K45" s="8"/>
      <c r="L45" s="8"/>
      <c r="M45" s="8"/>
      <c r="N45" s="8"/>
      <c r="O45" s="8"/>
      <c r="P45" s="8"/>
      <c r="Q45" s="67"/>
      <c r="R45" s="67"/>
      <c r="S45" s="67"/>
      <c r="T45" s="8"/>
      <c r="U45" s="8"/>
    </row>
    <row r="46" spans="5:21">
      <c r="E46" s="4"/>
      <c r="I46" s="8"/>
      <c r="J46" s="8"/>
      <c r="K46" s="8"/>
      <c r="L46" s="8"/>
      <c r="M46" s="8"/>
      <c r="N46" s="8"/>
      <c r="O46" s="8"/>
      <c r="P46" s="8"/>
      <c r="Q46" s="8"/>
      <c r="R46" s="8"/>
      <c r="S46" s="8"/>
      <c r="T46" s="8"/>
      <c r="U46" s="8"/>
    </row>
  </sheetData>
  <customSheetViews>
    <customSheetView guid="{F0335B52-931C-4173-85AE-87F3D6604B59}" fitToPage="1" showRuler="0">
      <selection activeCell="D3" sqref="D3"/>
      <pageMargins left="0.7" right="0.7" top="0.78740157499999996" bottom="0.78740157499999996" header="0.3" footer="0.3"/>
      <headerFooter alignWithMargins="0"/>
    </customSheetView>
    <customSheetView guid="{A4328FE7-0B36-4A96-9E82-0C2C10ECE34E}" fitToPage="1" showRuler="0">
      <selection activeCell="D3" sqref="D3"/>
      <pageMargins left="0.7" right="0.7" top="0.78740157499999996" bottom="0.78740157499999996" header="0.3" footer="0.3"/>
      <headerFooter alignWithMargins="0"/>
    </customSheetView>
    <customSheetView guid="{09D980A6-7F22-44D6-B957-3B1FFC43B461}" fitToPage="1" showRuler="0">
      <selection activeCell="A16" sqref="A16:A21"/>
      <pageMargins left="0.7" right="0.7" top="0.78740157499999996" bottom="0.78740157499999996" header="0.3" footer="0.3"/>
      <headerFooter alignWithMargins="0"/>
    </customSheetView>
    <customSheetView guid="{34161360-80E4-4153-B1A5-19E7BBEDD5ED}" fitToPage="1" showRuler="0">
      <selection activeCell="C6" sqref="C6"/>
      <pageMargins left="0.7" right="0.7" top="0.78740157499999996" bottom="0.78740157499999996" header="0.3" footer="0.3"/>
      <headerFooter alignWithMargins="0"/>
    </customSheetView>
    <customSheetView guid="{F90AD2DC-6F63-4FE7-9F4E-99C162A8727E}" fitToPage="1" showRuler="0">
      <selection activeCell="D3" sqref="D3"/>
      <pageMargins left="0.7" right="0.7" top="0.78740157499999996" bottom="0.78740157499999996" header="0.3" footer="0.3"/>
      <headerFooter alignWithMargins="0"/>
    </customSheetView>
    <customSheetView guid="{A8A9853C-301B-405A-92F6-9DCC8EB91B52}" fitToPage="1" showRuler="0">
      <selection activeCell="A14" sqref="A14:A17"/>
      <pageMargins left="0.7" right="0.7" top="0.78740157499999996" bottom="0.78740157499999996" header="0.3" footer="0.3"/>
      <headerFooter alignWithMargins="0"/>
    </customSheetView>
    <customSheetView guid="{8144D8E7-8996-490F-8ACB-C7957A150DAC}" fitToPage="1" showRuler="0">
      <selection activeCell="D3" sqref="D3"/>
      <pageMargins left="0.7" right="0.7" top="0.78740157499999996" bottom="0.78740157499999996" header="0.3" footer="0.3"/>
      <headerFooter alignWithMargins="0"/>
    </customSheetView>
    <customSheetView guid="{4221DF2B-D9E6-40BE-9C37-8B5A92E46F7B}" showPageBreaks="1" fitToPage="1" showRuler="0">
      <selection activeCell="A16" sqref="A16:A21"/>
      <pageMargins left="0.7" right="0.7" top="0.78740157499999996" bottom="0.78740157499999996" header="0.3" footer="0.3"/>
      <headerFooter alignWithMargins="0"/>
    </customSheetView>
    <customSheetView guid="{595D07C0-E761-11DC-9357-001B6391840E}" fitToPage="1">
      <selection activeCell="C6" sqref="C6"/>
      <pageMargins left="0.7" right="0.7" top="0.78740157499999996" bottom="0.78740157499999996" header="0.3" footer="0.3"/>
      <headerFooter alignWithMargins="0"/>
    </customSheetView>
  </customSheetViews>
  <mergeCells count="1">
    <mergeCell ref="A28:Q28"/>
  </mergeCells>
  <phoneticPr fontId="13" type="noConversion"/>
  <conditionalFormatting sqref="H41:U41">
    <cfRule type="cellIs" dxfId="5473" priority="381" stopIfTrue="1" operator="equal">
      <formula>"-"</formula>
    </cfRule>
  </conditionalFormatting>
  <conditionalFormatting sqref="H40:L40">
    <cfRule type="cellIs" dxfId="5472" priority="379" stopIfTrue="1" operator="equal">
      <formula>"-"</formula>
    </cfRule>
    <cfRule type="containsText" dxfId="5471" priority="380" stopIfTrue="1" operator="containsText" text="leer">
      <formula>NOT(ISERROR(SEARCH("leer",H40)))</formula>
    </cfRule>
  </conditionalFormatting>
  <conditionalFormatting sqref="O40:U40">
    <cfRule type="cellIs" dxfId="5470" priority="377" stopIfTrue="1" operator="equal">
      <formula>"-"</formula>
    </cfRule>
    <cfRule type="containsText" dxfId="5469" priority="378" stopIfTrue="1" operator="containsText" text="leer">
      <formula>NOT(ISERROR(SEARCH("leer",O40)))</formula>
    </cfRule>
  </conditionalFormatting>
  <conditionalFormatting sqref="O40:U40">
    <cfRule type="cellIs" dxfId="5468" priority="375" stopIfTrue="1" operator="equal">
      <formula>"-"</formula>
    </cfRule>
    <cfRule type="containsText" dxfId="5467" priority="376" stopIfTrue="1" operator="containsText" text="leer">
      <formula>NOT(ISERROR(SEARCH("leer",O40)))</formula>
    </cfRule>
  </conditionalFormatting>
  <conditionalFormatting sqref="H39:L39">
    <cfRule type="cellIs" dxfId="5466" priority="373" stopIfTrue="1" operator="equal">
      <formula>"-"</formula>
    </cfRule>
    <cfRule type="containsText" dxfId="5465" priority="374" stopIfTrue="1" operator="containsText" text="leer">
      <formula>NOT(ISERROR(SEARCH("leer",H39)))</formula>
    </cfRule>
  </conditionalFormatting>
  <conditionalFormatting sqref="O39:U39">
    <cfRule type="cellIs" dxfId="5464" priority="371" stopIfTrue="1" operator="equal">
      <formula>"-"</formula>
    </cfRule>
    <cfRule type="containsText" dxfId="5463" priority="372" stopIfTrue="1" operator="containsText" text="leer">
      <formula>NOT(ISERROR(SEARCH("leer",O39)))</formula>
    </cfRule>
  </conditionalFormatting>
  <conditionalFormatting sqref="O39:U39">
    <cfRule type="cellIs" dxfId="5462" priority="369" stopIfTrue="1" operator="equal">
      <formula>"-"</formula>
    </cfRule>
    <cfRule type="containsText" dxfId="5461" priority="370" stopIfTrue="1" operator="containsText" text="leer">
      <formula>NOT(ISERROR(SEARCH("leer",O39)))</formula>
    </cfRule>
  </conditionalFormatting>
  <conditionalFormatting sqref="H39:L39">
    <cfRule type="cellIs" dxfId="5460" priority="367" stopIfTrue="1" operator="equal">
      <formula>"-"</formula>
    </cfRule>
    <cfRule type="containsText" dxfId="5459" priority="368" stopIfTrue="1" operator="containsText" text="leer">
      <formula>NOT(ISERROR(SEARCH("leer",H39)))</formula>
    </cfRule>
  </conditionalFormatting>
  <conditionalFormatting sqref="H39:L39">
    <cfRule type="cellIs" dxfId="5458" priority="365" stopIfTrue="1" operator="equal">
      <formula>"-"</formula>
    </cfRule>
    <cfRule type="containsText" dxfId="5457" priority="366" stopIfTrue="1" operator="containsText" text="leer">
      <formula>NOT(ISERROR(SEARCH("leer",H39)))</formula>
    </cfRule>
  </conditionalFormatting>
  <conditionalFormatting sqref="H39:L39">
    <cfRule type="cellIs" dxfId="5456" priority="363" stopIfTrue="1" operator="equal">
      <formula>"-"</formula>
    </cfRule>
    <cfRule type="containsText" dxfId="5455" priority="364" stopIfTrue="1" operator="containsText" text="leer">
      <formula>NOT(ISERROR(SEARCH("leer",H39)))</formula>
    </cfRule>
  </conditionalFormatting>
  <conditionalFormatting sqref="H39:L39">
    <cfRule type="cellIs" dxfId="5454" priority="361" stopIfTrue="1" operator="equal">
      <formula>"-"</formula>
    </cfRule>
    <cfRule type="containsText" dxfId="5453" priority="362" stopIfTrue="1" operator="containsText" text="leer">
      <formula>NOT(ISERROR(SEARCH("leer",H39)))</formula>
    </cfRule>
  </conditionalFormatting>
  <conditionalFormatting sqref="H39:L39">
    <cfRule type="cellIs" dxfId="5452" priority="359" stopIfTrue="1" operator="equal">
      <formula>"-"</formula>
    </cfRule>
    <cfRule type="containsText" dxfId="5451" priority="360" stopIfTrue="1" operator="containsText" text="leer">
      <formula>NOT(ISERROR(SEARCH("leer",H39)))</formula>
    </cfRule>
  </conditionalFormatting>
  <conditionalFormatting sqref="O39:U39">
    <cfRule type="cellIs" dxfId="5450" priority="357" stopIfTrue="1" operator="equal">
      <formula>"-"</formula>
    </cfRule>
    <cfRule type="containsText" dxfId="5449" priority="358" stopIfTrue="1" operator="containsText" text="leer">
      <formula>NOT(ISERROR(SEARCH("leer",O39)))</formula>
    </cfRule>
  </conditionalFormatting>
  <conditionalFormatting sqref="O39:U39">
    <cfRule type="cellIs" dxfId="5448" priority="355" stopIfTrue="1" operator="equal">
      <formula>"-"</formula>
    </cfRule>
    <cfRule type="containsText" dxfId="5447" priority="356" stopIfTrue="1" operator="containsText" text="leer">
      <formula>NOT(ISERROR(SEARCH("leer",O39)))</formula>
    </cfRule>
  </conditionalFormatting>
  <conditionalFormatting sqref="O39:U39">
    <cfRule type="cellIs" dxfId="5446" priority="353" stopIfTrue="1" operator="equal">
      <formula>"-"</formula>
    </cfRule>
    <cfRule type="containsText" dxfId="5445" priority="354" stopIfTrue="1" operator="containsText" text="leer">
      <formula>NOT(ISERROR(SEARCH("leer",O39)))</formula>
    </cfRule>
  </conditionalFormatting>
  <conditionalFormatting sqref="O39:U39">
    <cfRule type="cellIs" dxfId="5444" priority="351" stopIfTrue="1" operator="equal">
      <formula>"-"</formula>
    </cfRule>
    <cfRule type="containsText" dxfId="5443" priority="352" stopIfTrue="1" operator="containsText" text="leer">
      <formula>NOT(ISERROR(SEARCH("leer",O39)))</formula>
    </cfRule>
  </conditionalFormatting>
  <conditionalFormatting sqref="O39:U39">
    <cfRule type="cellIs" dxfId="5442" priority="349" stopIfTrue="1" operator="equal">
      <formula>"-"</formula>
    </cfRule>
    <cfRule type="containsText" dxfId="5441" priority="350" stopIfTrue="1" operator="containsText" text="leer">
      <formula>NOT(ISERROR(SEARCH("leer",O39)))</formula>
    </cfRule>
  </conditionalFormatting>
  <conditionalFormatting sqref="R39">
    <cfRule type="cellIs" dxfId="5440" priority="347" stopIfTrue="1" operator="equal">
      <formula>"-"</formula>
    </cfRule>
    <cfRule type="containsText" dxfId="5439" priority="348" stopIfTrue="1" operator="containsText" text="leer">
      <formula>NOT(ISERROR(SEARCH("leer",R39)))</formula>
    </cfRule>
  </conditionalFormatting>
  <conditionalFormatting sqref="R39">
    <cfRule type="cellIs" dxfId="5438" priority="345" stopIfTrue="1" operator="equal">
      <formula>"-"</formula>
    </cfRule>
    <cfRule type="containsText" dxfId="5437" priority="346" stopIfTrue="1" operator="containsText" text="leer">
      <formula>NOT(ISERROR(SEARCH("leer",R39)))</formula>
    </cfRule>
  </conditionalFormatting>
  <conditionalFormatting sqref="R39">
    <cfRule type="cellIs" dxfId="5436" priority="343" stopIfTrue="1" operator="equal">
      <formula>"-"</formula>
    </cfRule>
    <cfRule type="containsText" dxfId="5435" priority="344" stopIfTrue="1" operator="containsText" text="leer">
      <formula>NOT(ISERROR(SEARCH("leer",R39)))</formula>
    </cfRule>
  </conditionalFormatting>
  <conditionalFormatting sqref="R39">
    <cfRule type="cellIs" dxfId="5434" priority="341" stopIfTrue="1" operator="equal">
      <formula>"-"</formula>
    </cfRule>
    <cfRule type="containsText" dxfId="5433" priority="342" stopIfTrue="1" operator="containsText" text="leer">
      <formula>NOT(ISERROR(SEARCH("leer",R39)))</formula>
    </cfRule>
  </conditionalFormatting>
  <conditionalFormatting sqref="S39">
    <cfRule type="cellIs" dxfId="5432" priority="339" stopIfTrue="1" operator="equal">
      <formula>"-"</formula>
    </cfRule>
    <cfRule type="containsText" dxfId="5431" priority="340" stopIfTrue="1" operator="containsText" text="leer">
      <formula>NOT(ISERROR(SEARCH("leer",S39)))</formula>
    </cfRule>
  </conditionalFormatting>
  <conditionalFormatting sqref="S39">
    <cfRule type="cellIs" dxfId="5430" priority="337" stopIfTrue="1" operator="equal">
      <formula>"-"</formula>
    </cfRule>
    <cfRule type="containsText" dxfId="5429" priority="338" stopIfTrue="1" operator="containsText" text="leer">
      <formula>NOT(ISERROR(SEARCH("leer",S39)))</formula>
    </cfRule>
  </conditionalFormatting>
  <conditionalFormatting sqref="S39">
    <cfRule type="cellIs" dxfId="5428" priority="335" stopIfTrue="1" operator="equal">
      <formula>"-"</formula>
    </cfRule>
    <cfRule type="containsText" dxfId="5427" priority="336" stopIfTrue="1" operator="containsText" text="leer">
      <formula>NOT(ISERROR(SEARCH("leer",S39)))</formula>
    </cfRule>
  </conditionalFormatting>
  <conditionalFormatting sqref="S39">
    <cfRule type="cellIs" dxfId="5426" priority="333" stopIfTrue="1" operator="equal">
      <formula>"-"</formula>
    </cfRule>
    <cfRule type="containsText" dxfId="5425" priority="334" stopIfTrue="1" operator="containsText" text="leer">
      <formula>NOT(ISERROR(SEARCH("leer",S39)))</formula>
    </cfRule>
  </conditionalFormatting>
  <conditionalFormatting sqref="H38:L38">
    <cfRule type="cellIs" dxfId="5424" priority="331" stopIfTrue="1" operator="equal">
      <formula>"-"</formula>
    </cfRule>
    <cfRule type="containsText" dxfId="5423" priority="332" stopIfTrue="1" operator="containsText" text="leer">
      <formula>NOT(ISERROR(SEARCH("leer",H38)))</formula>
    </cfRule>
  </conditionalFormatting>
  <conditionalFormatting sqref="H38:L38">
    <cfRule type="cellIs" dxfId="5422" priority="330" stopIfTrue="1" operator="equal">
      <formula>"-"</formula>
    </cfRule>
  </conditionalFormatting>
  <conditionalFormatting sqref="H38:L38">
    <cfRule type="cellIs" dxfId="5421" priority="328" stopIfTrue="1" operator="equal">
      <formula>"-"</formula>
    </cfRule>
    <cfRule type="containsText" dxfId="5420" priority="329" stopIfTrue="1" operator="containsText" text="leer">
      <formula>NOT(ISERROR(SEARCH("leer",H38)))</formula>
    </cfRule>
  </conditionalFormatting>
  <conditionalFormatting sqref="H38:L38">
    <cfRule type="cellIs" dxfId="5419" priority="327" stopIfTrue="1" operator="equal">
      <formula>"-"</formula>
    </cfRule>
  </conditionalFormatting>
  <conditionalFormatting sqref="O38:U38">
    <cfRule type="cellIs" dxfId="5418" priority="325" stopIfTrue="1" operator="equal">
      <formula>"-"</formula>
    </cfRule>
    <cfRule type="containsText" dxfId="5417" priority="326" stopIfTrue="1" operator="containsText" text="leer">
      <formula>NOT(ISERROR(SEARCH("leer",O38)))</formula>
    </cfRule>
  </conditionalFormatting>
  <conditionalFormatting sqref="O38:U38">
    <cfRule type="cellIs" dxfId="5416" priority="324" stopIfTrue="1" operator="equal">
      <formula>"-"</formula>
    </cfRule>
  </conditionalFormatting>
  <conditionalFormatting sqref="O38:U38">
    <cfRule type="cellIs" dxfId="5415" priority="322" stopIfTrue="1" operator="equal">
      <formula>"-"</formula>
    </cfRule>
    <cfRule type="containsText" dxfId="5414" priority="323" stopIfTrue="1" operator="containsText" text="leer">
      <formula>NOT(ISERROR(SEARCH("leer",O38)))</formula>
    </cfRule>
  </conditionalFormatting>
  <conditionalFormatting sqref="O38:U38">
    <cfRule type="cellIs" dxfId="5413" priority="321" stopIfTrue="1" operator="equal">
      <formula>"-"</formula>
    </cfRule>
  </conditionalFormatting>
  <conditionalFormatting sqref="R38">
    <cfRule type="cellIs" dxfId="5412" priority="319" stopIfTrue="1" operator="equal">
      <formula>"-"</formula>
    </cfRule>
    <cfRule type="containsText" dxfId="5411" priority="320" stopIfTrue="1" operator="containsText" text="leer">
      <formula>NOT(ISERROR(SEARCH("leer",R38)))</formula>
    </cfRule>
  </conditionalFormatting>
  <conditionalFormatting sqref="R38">
    <cfRule type="cellIs" dxfId="5410" priority="317" stopIfTrue="1" operator="equal">
      <formula>"-"</formula>
    </cfRule>
    <cfRule type="containsText" dxfId="5409" priority="318" stopIfTrue="1" operator="containsText" text="leer">
      <formula>NOT(ISERROR(SEARCH("leer",R38)))</formula>
    </cfRule>
  </conditionalFormatting>
  <conditionalFormatting sqref="R38">
    <cfRule type="cellIs" dxfId="5408" priority="315" stopIfTrue="1" operator="equal">
      <formula>"-"</formula>
    </cfRule>
    <cfRule type="containsText" dxfId="5407" priority="316" stopIfTrue="1" operator="containsText" text="leer">
      <formula>NOT(ISERROR(SEARCH("leer",R38)))</formula>
    </cfRule>
  </conditionalFormatting>
  <conditionalFormatting sqref="R38">
    <cfRule type="cellIs" dxfId="5406" priority="313" stopIfTrue="1" operator="equal">
      <formula>"-"</formula>
    </cfRule>
    <cfRule type="containsText" dxfId="5405" priority="314" stopIfTrue="1" operator="containsText" text="leer">
      <formula>NOT(ISERROR(SEARCH("leer",R38)))</formula>
    </cfRule>
  </conditionalFormatting>
  <conditionalFormatting sqref="R38">
    <cfRule type="cellIs" dxfId="5404" priority="311" stopIfTrue="1" operator="equal">
      <formula>"-"</formula>
    </cfRule>
    <cfRule type="containsText" dxfId="5403" priority="312" stopIfTrue="1" operator="containsText" text="leer">
      <formula>NOT(ISERROR(SEARCH("leer",R38)))</formula>
    </cfRule>
  </conditionalFormatting>
  <conditionalFormatting sqref="R38">
    <cfRule type="cellIs" dxfId="5402" priority="309" stopIfTrue="1" operator="equal">
      <formula>"-"</formula>
    </cfRule>
    <cfRule type="containsText" dxfId="5401" priority="310" stopIfTrue="1" operator="containsText" text="leer">
      <formula>NOT(ISERROR(SEARCH("leer",R38)))</formula>
    </cfRule>
  </conditionalFormatting>
  <conditionalFormatting sqref="R38">
    <cfRule type="cellIs" dxfId="5400" priority="307" stopIfTrue="1" operator="equal">
      <formula>"-"</formula>
    </cfRule>
    <cfRule type="containsText" dxfId="5399" priority="308" stopIfTrue="1" operator="containsText" text="leer">
      <formula>NOT(ISERROR(SEARCH("leer",R38)))</formula>
    </cfRule>
  </conditionalFormatting>
  <conditionalFormatting sqref="R38">
    <cfRule type="cellIs" dxfId="5398" priority="305" stopIfTrue="1" operator="equal">
      <formula>"-"</formula>
    </cfRule>
    <cfRule type="containsText" dxfId="5397" priority="306" stopIfTrue="1" operator="containsText" text="leer">
      <formula>NOT(ISERROR(SEARCH("leer",R38)))</formula>
    </cfRule>
  </conditionalFormatting>
  <conditionalFormatting sqref="R38">
    <cfRule type="cellIs" dxfId="5396" priority="303" stopIfTrue="1" operator="equal">
      <formula>"-"</formula>
    </cfRule>
    <cfRule type="containsText" dxfId="5395" priority="304" stopIfTrue="1" operator="containsText" text="leer">
      <formula>NOT(ISERROR(SEARCH("leer",R38)))</formula>
    </cfRule>
  </conditionalFormatting>
  <conditionalFormatting sqref="R38">
    <cfRule type="cellIs" dxfId="5394" priority="301" stopIfTrue="1" operator="equal">
      <formula>"-"</formula>
    </cfRule>
    <cfRule type="containsText" dxfId="5393" priority="302" stopIfTrue="1" operator="containsText" text="leer">
      <formula>NOT(ISERROR(SEARCH("leer",R38)))</formula>
    </cfRule>
  </conditionalFormatting>
  <conditionalFormatting sqref="R38">
    <cfRule type="cellIs" dxfId="5392" priority="299" stopIfTrue="1" operator="equal">
      <formula>"-"</formula>
    </cfRule>
    <cfRule type="containsText" dxfId="5391" priority="300" stopIfTrue="1" operator="containsText" text="leer">
      <formula>NOT(ISERROR(SEARCH("leer",R38)))</formula>
    </cfRule>
  </conditionalFormatting>
  <conditionalFormatting sqref="S38">
    <cfRule type="cellIs" dxfId="5390" priority="297" stopIfTrue="1" operator="equal">
      <formula>"-"</formula>
    </cfRule>
    <cfRule type="containsText" dxfId="5389" priority="298" stopIfTrue="1" operator="containsText" text="leer">
      <formula>NOT(ISERROR(SEARCH("leer",S38)))</formula>
    </cfRule>
  </conditionalFormatting>
  <conditionalFormatting sqref="S38">
    <cfRule type="cellIs" dxfId="5388" priority="295" stopIfTrue="1" operator="equal">
      <formula>"-"</formula>
    </cfRule>
    <cfRule type="containsText" dxfId="5387" priority="296" stopIfTrue="1" operator="containsText" text="leer">
      <formula>NOT(ISERROR(SEARCH("leer",S38)))</formula>
    </cfRule>
  </conditionalFormatting>
  <conditionalFormatting sqref="S38">
    <cfRule type="cellIs" dxfId="5386" priority="293" stopIfTrue="1" operator="equal">
      <formula>"-"</formula>
    </cfRule>
    <cfRule type="containsText" dxfId="5385" priority="294" stopIfTrue="1" operator="containsText" text="leer">
      <formula>NOT(ISERROR(SEARCH("leer",S38)))</formula>
    </cfRule>
  </conditionalFormatting>
  <conditionalFormatting sqref="S38">
    <cfRule type="cellIs" dxfId="5384" priority="291" stopIfTrue="1" operator="equal">
      <formula>"-"</formula>
    </cfRule>
    <cfRule type="containsText" dxfId="5383" priority="292" stopIfTrue="1" operator="containsText" text="leer">
      <formula>NOT(ISERROR(SEARCH("leer",S38)))</formula>
    </cfRule>
  </conditionalFormatting>
  <conditionalFormatting sqref="S38">
    <cfRule type="cellIs" dxfId="5382" priority="289" stopIfTrue="1" operator="equal">
      <formula>"-"</formula>
    </cfRule>
    <cfRule type="containsText" dxfId="5381" priority="290" stopIfTrue="1" operator="containsText" text="leer">
      <formula>NOT(ISERROR(SEARCH("leer",S38)))</formula>
    </cfRule>
  </conditionalFormatting>
  <conditionalFormatting sqref="S38">
    <cfRule type="cellIs" dxfId="5380" priority="287" stopIfTrue="1" operator="equal">
      <formula>"-"</formula>
    </cfRule>
    <cfRule type="containsText" dxfId="5379" priority="288" stopIfTrue="1" operator="containsText" text="leer">
      <formula>NOT(ISERROR(SEARCH("leer",S38)))</formula>
    </cfRule>
  </conditionalFormatting>
  <conditionalFormatting sqref="S38">
    <cfRule type="cellIs" dxfId="5378" priority="285" stopIfTrue="1" operator="equal">
      <formula>"-"</formula>
    </cfRule>
    <cfRule type="containsText" dxfId="5377" priority="286" stopIfTrue="1" operator="containsText" text="leer">
      <formula>NOT(ISERROR(SEARCH("leer",S38)))</formula>
    </cfRule>
  </conditionalFormatting>
  <conditionalFormatting sqref="S38">
    <cfRule type="cellIs" dxfId="5376" priority="283" stopIfTrue="1" operator="equal">
      <formula>"-"</formula>
    </cfRule>
    <cfRule type="containsText" dxfId="5375" priority="284" stopIfTrue="1" operator="containsText" text="leer">
      <formula>NOT(ISERROR(SEARCH("leer",S38)))</formula>
    </cfRule>
  </conditionalFormatting>
  <conditionalFormatting sqref="S38">
    <cfRule type="cellIs" dxfId="5374" priority="281" stopIfTrue="1" operator="equal">
      <formula>"-"</formula>
    </cfRule>
    <cfRule type="containsText" dxfId="5373" priority="282" stopIfTrue="1" operator="containsText" text="leer">
      <formula>NOT(ISERROR(SEARCH("leer",S38)))</formula>
    </cfRule>
  </conditionalFormatting>
  <conditionalFormatting sqref="S38">
    <cfRule type="cellIs" dxfId="5372" priority="279" stopIfTrue="1" operator="equal">
      <formula>"-"</formula>
    </cfRule>
    <cfRule type="containsText" dxfId="5371" priority="280" stopIfTrue="1" operator="containsText" text="leer">
      <formula>NOT(ISERROR(SEARCH("leer",S38)))</formula>
    </cfRule>
  </conditionalFormatting>
  <conditionalFormatting sqref="S38">
    <cfRule type="cellIs" dxfId="5370" priority="277" stopIfTrue="1" operator="equal">
      <formula>"-"</formula>
    </cfRule>
    <cfRule type="containsText" dxfId="5369" priority="278" stopIfTrue="1" operator="containsText" text="leer">
      <formula>NOT(ISERROR(SEARCH("leer",S38)))</formula>
    </cfRule>
  </conditionalFormatting>
  <conditionalFormatting sqref="S38">
    <cfRule type="cellIs" dxfId="5368" priority="275" stopIfTrue="1" operator="equal">
      <formula>"-"</formula>
    </cfRule>
    <cfRule type="containsText" dxfId="5367" priority="276" stopIfTrue="1" operator="containsText" text="leer">
      <formula>NOT(ISERROR(SEARCH("leer",S38)))</formula>
    </cfRule>
  </conditionalFormatting>
  <conditionalFormatting sqref="S38">
    <cfRule type="cellIs" dxfId="5366" priority="273" stopIfTrue="1" operator="equal">
      <formula>"-"</formula>
    </cfRule>
    <cfRule type="containsText" dxfId="5365" priority="274" stopIfTrue="1" operator="containsText" text="leer">
      <formula>NOT(ISERROR(SEARCH("leer",S38)))</formula>
    </cfRule>
  </conditionalFormatting>
  <conditionalFormatting sqref="S38">
    <cfRule type="cellIs" dxfId="5364" priority="271" stopIfTrue="1" operator="equal">
      <formula>"-"</formula>
    </cfRule>
    <cfRule type="containsText" dxfId="5363" priority="272" stopIfTrue="1" operator="containsText" text="leer">
      <formula>NOT(ISERROR(SEARCH("leer",S38)))</formula>
    </cfRule>
  </conditionalFormatting>
  <conditionalFormatting sqref="S38">
    <cfRule type="cellIs" dxfId="5362" priority="269" stopIfTrue="1" operator="equal">
      <formula>"-"</formula>
    </cfRule>
    <cfRule type="containsText" dxfId="5361" priority="270" stopIfTrue="1" operator="containsText" text="leer">
      <formula>NOT(ISERROR(SEARCH("leer",S38)))</formula>
    </cfRule>
  </conditionalFormatting>
  <conditionalFormatting sqref="S38">
    <cfRule type="cellIs" dxfId="5360" priority="267" stopIfTrue="1" operator="equal">
      <formula>"-"</formula>
    </cfRule>
    <cfRule type="containsText" dxfId="5359" priority="268" stopIfTrue="1" operator="containsText" text="leer">
      <formula>NOT(ISERROR(SEARCH("leer",S38)))</formula>
    </cfRule>
  </conditionalFormatting>
  <conditionalFormatting sqref="S38">
    <cfRule type="cellIs" dxfId="5358" priority="265" stopIfTrue="1" operator="equal">
      <formula>"-"</formula>
    </cfRule>
    <cfRule type="containsText" dxfId="5357" priority="266" stopIfTrue="1" operator="containsText" text="leer">
      <formula>NOT(ISERROR(SEARCH("leer",S38)))</formula>
    </cfRule>
  </conditionalFormatting>
  <conditionalFormatting sqref="S38">
    <cfRule type="cellIs" dxfId="5356" priority="263" stopIfTrue="1" operator="equal">
      <formula>"-"</formula>
    </cfRule>
    <cfRule type="containsText" dxfId="5355" priority="264" stopIfTrue="1" operator="containsText" text="leer">
      <formula>NOT(ISERROR(SEARCH("leer",S38)))</formula>
    </cfRule>
  </conditionalFormatting>
  <conditionalFormatting sqref="S38">
    <cfRule type="cellIs" dxfId="5354" priority="261" stopIfTrue="1" operator="equal">
      <formula>"-"</formula>
    </cfRule>
    <cfRule type="containsText" dxfId="5353" priority="262" stopIfTrue="1" operator="containsText" text="leer">
      <formula>NOT(ISERROR(SEARCH("leer",S38)))</formula>
    </cfRule>
  </conditionalFormatting>
  <conditionalFormatting sqref="S38">
    <cfRule type="cellIs" dxfId="5352" priority="259" stopIfTrue="1" operator="equal">
      <formula>"-"</formula>
    </cfRule>
    <cfRule type="containsText" dxfId="5351" priority="260" stopIfTrue="1" operator="containsText" text="leer">
      <formula>NOT(ISERROR(SEARCH("leer",S38)))</formula>
    </cfRule>
  </conditionalFormatting>
  <conditionalFormatting sqref="S38">
    <cfRule type="cellIs" dxfId="5350" priority="257" stopIfTrue="1" operator="equal">
      <formula>"-"</formula>
    </cfRule>
    <cfRule type="containsText" dxfId="5349" priority="258" stopIfTrue="1" operator="containsText" text="leer">
      <formula>NOT(ISERROR(SEARCH("leer",S38)))</formula>
    </cfRule>
  </conditionalFormatting>
  <conditionalFormatting sqref="S38">
    <cfRule type="cellIs" dxfId="5348" priority="255" stopIfTrue="1" operator="equal">
      <formula>"-"</formula>
    </cfRule>
    <cfRule type="containsText" dxfId="5347" priority="256" stopIfTrue="1" operator="containsText" text="leer">
      <formula>NOT(ISERROR(SEARCH("leer",S38)))</formula>
    </cfRule>
  </conditionalFormatting>
  <conditionalFormatting sqref="K6:K19">
    <cfRule type="cellIs" dxfId="5346" priority="127" stopIfTrue="1" operator="equal">
      <formula>"-"</formula>
    </cfRule>
  </conditionalFormatting>
  <conditionalFormatting sqref="J6:J10">
    <cfRule type="cellIs" dxfId="5345" priority="125" stopIfTrue="1" operator="equal">
      <formula>"-"</formula>
    </cfRule>
    <cfRule type="containsText" dxfId="5344" priority="126" stopIfTrue="1" operator="containsText" text="leer">
      <formula>NOT(ISERROR(SEARCH("leer",J6)))</formula>
    </cfRule>
  </conditionalFormatting>
  <conditionalFormatting sqref="J13:J19">
    <cfRule type="cellIs" dxfId="5343" priority="123" stopIfTrue="1" operator="equal">
      <formula>"-"</formula>
    </cfRule>
    <cfRule type="containsText" dxfId="5342" priority="124" stopIfTrue="1" operator="containsText" text="leer">
      <formula>NOT(ISERROR(SEARCH("leer",J13)))</formula>
    </cfRule>
  </conditionalFormatting>
  <conditionalFormatting sqref="J13:J19">
    <cfRule type="cellIs" dxfId="5341" priority="121" stopIfTrue="1" operator="equal">
      <formula>"-"</formula>
    </cfRule>
    <cfRule type="containsText" dxfId="5340" priority="122" stopIfTrue="1" operator="containsText" text="leer">
      <formula>NOT(ISERROR(SEARCH("leer",J13)))</formula>
    </cfRule>
  </conditionalFormatting>
  <conditionalFormatting sqref="I6:I10">
    <cfRule type="cellIs" dxfId="5339" priority="119" stopIfTrue="1" operator="equal">
      <formula>"-"</formula>
    </cfRule>
    <cfRule type="containsText" dxfId="5338" priority="120" stopIfTrue="1" operator="containsText" text="leer">
      <formula>NOT(ISERROR(SEARCH("leer",I6)))</formula>
    </cfRule>
  </conditionalFormatting>
  <conditionalFormatting sqref="I13:I19">
    <cfRule type="cellIs" dxfId="5337" priority="117" stopIfTrue="1" operator="equal">
      <formula>"-"</formula>
    </cfRule>
    <cfRule type="containsText" dxfId="5336" priority="118" stopIfTrue="1" operator="containsText" text="leer">
      <formula>NOT(ISERROR(SEARCH("leer",I13)))</formula>
    </cfRule>
  </conditionalFormatting>
  <conditionalFormatting sqref="I13:I19">
    <cfRule type="cellIs" dxfId="5335" priority="115" stopIfTrue="1" operator="equal">
      <formula>"-"</formula>
    </cfRule>
    <cfRule type="containsText" dxfId="5334" priority="116" stopIfTrue="1" operator="containsText" text="leer">
      <formula>NOT(ISERROR(SEARCH("leer",I13)))</formula>
    </cfRule>
  </conditionalFormatting>
  <conditionalFormatting sqref="I6:I10">
    <cfRule type="cellIs" dxfId="5333" priority="113" stopIfTrue="1" operator="equal">
      <formula>"-"</formula>
    </cfRule>
    <cfRule type="containsText" dxfId="5332" priority="114" stopIfTrue="1" operator="containsText" text="leer">
      <formula>NOT(ISERROR(SEARCH("leer",I6)))</formula>
    </cfRule>
  </conditionalFormatting>
  <conditionalFormatting sqref="I6:I10">
    <cfRule type="cellIs" dxfId="5331" priority="111" stopIfTrue="1" operator="equal">
      <formula>"-"</formula>
    </cfRule>
    <cfRule type="containsText" dxfId="5330" priority="112" stopIfTrue="1" operator="containsText" text="leer">
      <formula>NOT(ISERROR(SEARCH("leer",I6)))</formula>
    </cfRule>
  </conditionalFormatting>
  <conditionalFormatting sqref="I6:I10">
    <cfRule type="cellIs" dxfId="5329" priority="109" stopIfTrue="1" operator="equal">
      <formula>"-"</formula>
    </cfRule>
    <cfRule type="containsText" dxfId="5328" priority="110" stopIfTrue="1" operator="containsText" text="leer">
      <formula>NOT(ISERROR(SEARCH("leer",I6)))</formula>
    </cfRule>
  </conditionalFormatting>
  <conditionalFormatting sqref="I6:I10">
    <cfRule type="cellIs" dxfId="5327" priority="107" stopIfTrue="1" operator="equal">
      <formula>"-"</formula>
    </cfRule>
    <cfRule type="containsText" dxfId="5326" priority="108" stopIfTrue="1" operator="containsText" text="leer">
      <formula>NOT(ISERROR(SEARCH("leer",I6)))</formula>
    </cfRule>
  </conditionalFormatting>
  <conditionalFormatting sqref="I6:I10">
    <cfRule type="cellIs" dxfId="5325" priority="105" stopIfTrue="1" operator="equal">
      <formula>"-"</formula>
    </cfRule>
    <cfRule type="containsText" dxfId="5324" priority="106" stopIfTrue="1" operator="containsText" text="leer">
      <formula>NOT(ISERROR(SEARCH("leer",I6)))</formula>
    </cfRule>
  </conditionalFormatting>
  <conditionalFormatting sqref="I13:I19">
    <cfRule type="cellIs" dxfId="5323" priority="103" stopIfTrue="1" operator="equal">
      <formula>"-"</formula>
    </cfRule>
    <cfRule type="containsText" dxfId="5322" priority="104" stopIfTrue="1" operator="containsText" text="leer">
      <formula>NOT(ISERROR(SEARCH("leer",I13)))</formula>
    </cfRule>
  </conditionalFormatting>
  <conditionalFormatting sqref="I13:I19">
    <cfRule type="cellIs" dxfId="5321" priority="101" stopIfTrue="1" operator="equal">
      <formula>"-"</formula>
    </cfRule>
    <cfRule type="containsText" dxfId="5320" priority="102" stopIfTrue="1" operator="containsText" text="leer">
      <formula>NOT(ISERROR(SEARCH("leer",I13)))</formula>
    </cfRule>
  </conditionalFormatting>
  <conditionalFormatting sqref="I13:I19">
    <cfRule type="cellIs" dxfId="5319" priority="99" stopIfTrue="1" operator="equal">
      <formula>"-"</formula>
    </cfRule>
    <cfRule type="containsText" dxfId="5318" priority="100" stopIfTrue="1" operator="containsText" text="leer">
      <formula>NOT(ISERROR(SEARCH("leer",I13)))</formula>
    </cfRule>
  </conditionalFormatting>
  <conditionalFormatting sqref="I13:I19">
    <cfRule type="cellIs" dxfId="5317" priority="97" stopIfTrue="1" operator="equal">
      <formula>"-"</formula>
    </cfRule>
    <cfRule type="containsText" dxfId="5316" priority="98" stopIfTrue="1" operator="containsText" text="leer">
      <formula>NOT(ISERROR(SEARCH("leer",I13)))</formula>
    </cfRule>
  </conditionalFormatting>
  <conditionalFormatting sqref="I13:I19">
    <cfRule type="cellIs" dxfId="5315" priority="95" stopIfTrue="1" operator="equal">
      <formula>"-"</formula>
    </cfRule>
    <cfRule type="containsText" dxfId="5314" priority="96" stopIfTrue="1" operator="containsText" text="leer">
      <formula>NOT(ISERROR(SEARCH("leer",I13)))</formula>
    </cfRule>
  </conditionalFormatting>
  <conditionalFormatting sqref="I16">
    <cfRule type="cellIs" dxfId="5313" priority="93" stopIfTrue="1" operator="equal">
      <formula>"-"</formula>
    </cfRule>
    <cfRule type="containsText" dxfId="5312" priority="94" stopIfTrue="1" operator="containsText" text="leer">
      <formula>NOT(ISERROR(SEARCH("leer",I16)))</formula>
    </cfRule>
  </conditionalFormatting>
  <conditionalFormatting sqref="I16">
    <cfRule type="cellIs" dxfId="5311" priority="91" stopIfTrue="1" operator="equal">
      <formula>"-"</formula>
    </cfRule>
    <cfRule type="containsText" dxfId="5310" priority="92" stopIfTrue="1" operator="containsText" text="leer">
      <formula>NOT(ISERROR(SEARCH("leer",I16)))</formula>
    </cfRule>
  </conditionalFormatting>
  <conditionalFormatting sqref="I16">
    <cfRule type="cellIs" dxfId="5309" priority="89" stopIfTrue="1" operator="equal">
      <formula>"-"</formula>
    </cfRule>
    <cfRule type="containsText" dxfId="5308" priority="90" stopIfTrue="1" operator="containsText" text="leer">
      <formula>NOT(ISERROR(SEARCH("leer",I16)))</formula>
    </cfRule>
  </conditionalFormatting>
  <conditionalFormatting sqref="I16">
    <cfRule type="cellIs" dxfId="5307" priority="87" stopIfTrue="1" operator="equal">
      <formula>"-"</formula>
    </cfRule>
    <cfRule type="containsText" dxfId="5306" priority="88" stopIfTrue="1" operator="containsText" text="leer">
      <formula>NOT(ISERROR(SEARCH("leer",I16)))</formula>
    </cfRule>
  </conditionalFormatting>
  <conditionalFormatting sqref="I17">
    <cfRule type="cellIs" dxfId="5305" priority="85" stopIfTrue="1" operator="equal">
      <formula>"-"</formula>
    </cfRule>
    <cfRule type="containsText" dxfId="5304" priority="86" stopIfTrue="1" operator="containsText" text="leer">
      <formula>NOT(ISERROR(SEARCH("leer",I17)))</formula>
    </cfRule>
  </conditionalFormatting>
  <conditionalFormatting sqref="I17">
    <cfRule type="cellIs" dxfId="5303" priority="83" stopIfTrue="1" operator="equal">
      <formula>"-"</formula>
    </cfRule>
    <cfRule type="containsText" dxfId="5302" priority="84" stopIfTrue="1" operator="containsText" text="leer">
      <formula>NOT(ISERROR(SEARCH("leer",I17)))</formula>
    </cfRule>
  </conditionalFormatting>
  <conditionalFormatting sqref="I17">
    <cfRule type="cellIs" dxfId="5301" priority="81" stopIfTrue="1" operator="equal">
      <formula>"-"</formula>
    </cfRule>
    <cfRule type="containsText" dxfId="5300" priority="82" stopIfTrue="1" operator="containsText" text="leer">
      <formula>NOT(ISERROR(SEARCH("leer",I17)))</formula>
    </cfRule>
  </conditionalFormatting>
  <conditionalFormatting sqref="I17">
    <cfRule type="cellIs" dxfId="5299" priority="79" stopIfTrue="1" operator="equal">
      <formula>"-"</formula>
    </cfRule>
    <cfRule type="containsText" dxfId="5298" priority="80" stopIfTrue="1" operator="containsText" text="leer">
      <formula>NOT(ISERROR(SEARCH("leer",I17)))</formula>
    </cfRule>
  </conditionalFormatting>
  <conditionalFormatting sqref="H6:H10">
    <cfRule type="cellIs" dxfId="5297" priority="77" stopIfTrue="1" operator="equal">
      <formula>"-"</formula>
    </cfRule>
    <cfRule type="containsText" dxfId="5296" priority="78" stopIfTrue="1" operator="containsText" text="leer">
      <formula>NOT(ISERROR(SEARCH("leer",H6)))</formula>
    </cfRule>
  </conditionalFormatting>
  <conditionalFormatting sqref="H6:H10">
    <cfRule type="cellIs" dxfId="5295" priority="76" stopIfTrue="1" operator="equal">
      <formula>"-"</formula>
    </cfRule>
  </conditionalFormatting>
  <conditionalFormatting sqref="H6:H10">
    <cfRule type="cellIs" dxfId="5294" priority="74" stopIfTrue="1" operator="equal">
      <formula>"-"</formula>
    </cfRule>
    <cfRule type="containsText" dxfId="5293" priority="75" stopIfTrue="1" operator="containsText" text="leer">
      <formula>NOT(ISERROR(SEARCH("leer",H6)))</formula>
    </cfRule>
  </conditionalFormatting>
  <conditionalFormatting sqref="H6:H10">
    <cfRule type="cellIs" dxfId="5292" priority="73" stopIfTrue="1" operator="equal">
      <formula>"-"</formula>
    </cfRule>
  </conditionalFormatting>
  <conditionalFormatting sqref="H13:H19">
    <cfRule type="cellIs" dxfId="5291" priority="71" stopIfTrue="1" operator="equal">
      <formula>"-"</formula>
    </cfRule>
    <cfRule type="containsText" dxfId="5290" priority="72" stopIfTrue="1" operator="containsText" text="leer">
      <formula>NOT(ISERROR(SEARCH("leer",H13)))</formula>
    </cfRule>
  </conditionalFormatting>
  <conditionalFormatting sqref="H13:H19">
    <cfRule type="cellIs" dxfId="5289" priority="70" stopIfTrue="1" operator="equal">
      <formula>"-"</formula>
    </cfRule>
  </conditionalFormatting>
  <conditionalFormatting sqref="H13:H19">
    <cfRule type="cellIs" dxfId="5288" priority="68" stopIfTrue="1" operator="equal">
      <formula>"-"</formula>
    </cfRule>
    <cfRule type="containsText" dxfId="5287" priority="69" stopIfTrue="1" operator="containsText" text="leer">
      <formula>NOT(ISERROR(SEARCH("leer",H13)))</formula>
    </cfRule>
  </conditionalFormatting>
  <conditionalFormatting sqref="H13:H19">
    <cfRule type="cellIs" dxfId="5286" priority="67" stopIfTrue="1" operator="equal">
      <formula>"-"</formula>
    </cfRule>
  </conditionalFormatting>
  <conditionalFormatting sqref="H16">
    <cfRule type="cellIs" dxfId="5285" priority="65" stopIfTrue="1" operator="equal">
      <formula>"-"</formula>
    </cfRule>
    <cfRule type="containsText" dxfId="5284" priority="66" stopIfTrue="1" operator="containsText" text="leer">
      <formula>NOT(ISERROR(SEARCH("leer",H16)))</formula>
    </cfRule>
  </conditionalFormatting>
  <conditionalFormatting sqref="H16">
    <cfRule type="cellIs" dxfId="5283" priority="63" stopIfTrue="1" operator="equal">
      <formula>"-"</formula>
    </cfRule>
    <cfRule type="containsText" dxfId="5282" priority="64" stopIfTrue="1" operator="containsText" text="leer">
      <formula>NOT(ISERROR(SEARCH("leer",H16)))</formula>
    </cfRule>
  </conditionalFormatting>
  <conditionalFormatting sqref="H16">
    <cfRule type="cellIs" dxfId="5281" priority="61" stopIfTrue="1" operator="equal">
      <formula>"-"</formula>
    </cfRule>
    <cfRule type="containsText" dxfId="5280" priority="62" stopIfTrue="1" operator="containsText" text="leer">
      <formula>NOT(ISERROR(SEARCH("leer",H16)))</formula>
    </cfRule>
  </conditionalFormatting>
  <conditionalFormatting sqref="H16">
    <cfRule type="cellIs" dxfId="5279" priority="59" stopIfTrue="1" operator="equal">
      <formula>"-"</formula>
    </cfRule>
    <cfRule type="containsText" dxfId="5278" priority="60" stopIfTrue="1" operator="containsText" text="leer">
      <formula>NOT(ISERROR(SEARCH("leer",H16)))</formula>
    </cfRule>
  </conditionalFormatting>
  <conditionalFormatting sqref="H16">
    <cfRule type="cellIs" dxfId="5277" priority="57" stopIfTrue="1" operator="equal">
      <formula>"-"</formula>
    </cfRule>
    <cfRule type="containsText" dxfId="5276" priority="58" stopIfTrue="1" operator="containsText" text="leer">
      <formula>NOT(ISERROR(SEARCH("leer",H16)))</formula>
    </cfRule>
  </conditionalFormatting>
  <conditionalFormatting sqref="H16">
    <cfRule type="cellIs" dxfId="5275" priority="55" stopIfTrue="1" operator="equal">
      <formula>"-"</formula>
    </cfRule>
    <cfRule type="containsText" dxfId="5274" priority="56" stopIfTrue="1" operator="containsText" text="leer">
      <formula>NOT(ISERROR(SEARCH("leer",H16)))</formula>
    </cfRule>
  </conditionalFormatting>
  <conditionalFormatting sqref="H16">
    <cfRule type="cellIs" dxfId="5273" priority="53" stopIfTrue="1" operator="equal">
      <formula>"-"</formula>
    </cfRule>
    <cfRule type="containsText" dxfId="5272" priority="54" stopIfTrue="1" operator="containsText" text="leer">
      <formula>NOT(ISERROR(SEARCH("leer",H16)))</formula>
    </cfRule>
  </conditionalFormatting>
  <conditionalFormatting sqref="H16">
    <cfRule type="cellIs" dxfId="5271" priority="51" stopIfTrue="1" operator="equal">
      <formula>"-"</formula>
    </cfRule>
    <cfRule type="containsText" dxfId="5270" priority="52" stopIfTrue="1" operator="containsText" text="leer">
      <formula>NOT(ISERROR(SEARCH("leer",H16)))</formula>
    </cfRule>
  </conditionalFormatting>
  <conditionalFormatting sqref="H16">
    <cfRule type="cellIs" dxfId="5269" priority="49" stopIfTrue="1" operator="equal">
      <formula>"-"</formula>
    </cfRule>
    <cfRule type="containsText" dxfId="5268" priority="50" stopIfTrue="1" operator="containsText" text="leer">
      <formula>NOT(ISERROR(SEARCH("leer",H16)))</formula>
    </cfRule>
  </conditionalFormatting>
  <conditionalFormatting sqref="H16">
    <cfRule type="cellIs" dxfId="5267" priority="47" stopIfTrue="1" operator="equal">
      <formula>"-"</formula>
    </cfRule>
    <cfRule type="containsText" dxfId="5266" priority="48" stopIfTrue="1" operator="containsText" text="leer">
      <formula>NOT(ISERROR(SEARCH("leer",H16)))</formula>
    </cfRule>
  </conditionalFormatting>
  <conditionalFormatting sqref="H16">
    <cfRule type="cellIs" dxfId="5265" priority="45" stopIfTrue="1" operator="equal">
      <formula>"-"</formula>
    </cfRule>
    <cfRule type="containsText" dxfId="5264" priority="46" stopIfTrue="1" operator="containsText" text="leer">
      <formula>NOT(ISERROR(SEARCH("leer",H16)))</formula>
    </cfRule>
  </conditionalFormatting>
  <conditionalFormatting sqref="H17">
    <cfRule type="cellIs" dxfId="5263" priority="43" stopIfTrue="1" operator="equal">
      <formula>"-"</formula>
    </cfRule>
    <cfRule type="containsText" dxfId="5262" priority="44" stopIfTrue="1" operator="containsText" text="leer">
      <formula>NOT(ISERROR(SEARCH("leer",H17)))</formula>
    </cfRule>
  </conditionalFormatting>
  <conditionalFormatting sqref="H17">
    <cfRule type="cellIs" dxfId="5261" priority="41" stopIfTrue="1" operator="equal">
      <formula>"-"</formula>
    </cfRule>
    <cfRule type="containsText" dxfId="5260" priority="42" stopIfTrue="1" operator="containsText" text="leer">
      <formula>NOT(ISERROR(SEARCH("leer",H17)))</formula>
    </cfRule>
  </conditionalFormatting>
  <conditionalFormatting sqref="H17">
    <cfRule type="cellIs" dxfId="5259" priority="39" stopIfTrue="1" operator="equal">
      <formula>"-"</formula>
    </cfRule>
    <cfRule type="containsText" dxfId="5258" priority="40" stopIfTrue="1" operator="containsText" text="leer">
      <formula>NOT(ISERROR(SEARCH("leer",H17)))</formula>
    </cfRule>
  </conditionalFormatting>
  <conditionalFormatting sqref="H17">
    <cfRule type="cellIs" dxfId="5257" priority="37" stopIfTrue="1" operator="equal">
      <formula>"-"</formula>
    </cfRule>
    <cfRule type="containsText" dxfId="5256" priority="38" stopIfTrue="1" operator="containsText" text="leer">
      <formula>NOT(ISERROR(SEARCH("leer",H17)))</formula>
    </cfRule>
  </conditionalFormatting>
  <conditionalFormatting sqref="H17">
    <cfRule type="cellIs" dxfId="5255" priority="35" stopIfTrue="1" operator="equal">
      <formula>"-"</formula>
    </cfRule>
    <cfRule type="containsText" dxfId="5254" priority="36" stopIfTrue="1" operator="containsText" text="leer">
      <formula>NOT(ISERROR(SEARCH("leer",H17)))</formula>
    </cfRule>
  </conditionalFormatting>
  <conditionalFormatting sqref="H17">
    <cfRule type="cellIs" dxfId="5253" priority="33" stopIfTrue="1" operator="equal">
      <formula>"-"</formula>
    </cfRule>
    <cfRule type="containsText" dxfId="5252" priority="34" stopIfTrue="1" operator="containsText" text="leer">
      <formula>NOT(ISERROR(SEARCH("leer",H17)))</formula>
    </cfRule>
  </conditionalFormatting>
  <conditionalFormatting sqref="H17">
    <cfRule type="cellIs" dxfId="5251" priority="31" stopIfTrue="1" operator="equal">
      <formula>"-"</formula>
    </cfRule>
    <cfRule type="containsText" dxfId="5250" priority="32" stopIfTrue="1" operator="containsText" text="leer">
      <formula>NOT(ISERROR(SEARCH("leer",H17)))</formula>
    </cfRule>
  </conditionalFormatting>
  <conditionalFormatting sqref="H17">
    <cfRule type="cellIs" dxfId="5249" priority="29" stopIfTrue="1" operator="equal">
      <formula>"-"</formula>
    </cfRule>
    <cfRule type="containsText" dxfId="5248" priority="30" stopIfTrue="1" operator="containsText" text="leer">
      <formula>NOT(ISERROR(SEARCH("leer",H17)))</formula>
    </cfRule>
  </conditionalFormatting>
  <conditionalFormatting sqref="H17">
    <cfRule type="cellIs" dxfId="5247" priority="27" stopIfTrue="1" operator="equal">
      <formula>"-"</formula>
    </cfRule>
    <cfRule type="containsText" dxfId="5246" priority="28" stopIfTrue="1" operator="containsText" text="leer">
      <formula>NOT(ISERROR(SEARCH("leer",H17)))</formula>
    </cfRule>
  </conditionalFormatting>
  <conditionalFormatting sqref="H17">
    <cfRule type="cellIs" dxfId="5245" priority="25" stopIfTrue="1" operator="equal">
      <formula>"-"</formula>
    </cfRule>
    <cfRule type="containsText" dxfId="5244" priority="26" stopIfTrue="1" operator="containsText" text="leer">
      <formula>NOT(ISERROR(SEARCH("leer",H17)))</formula>
    </cfRule>
  </conditionalFormatting>
  <conditionalFormatting sqref="H17">
    <cfRule type="cellIs" dxfId="5243" priority="23" stopIfTrue="1" operator="equal">
      <formula>"-"</formula>
    </cfRule>
    <cfRule type="containsText" dxfId="5242" priority="24" stopIfTrue="1" operator="containsText" text="leer">
      <formula>NOT(ISERROR(SEARCH("leer",H17)))</formula>
    </cfRule>
  </conditionalFormatting>
  <conditionalFormatting sqref="H17">
    <cfRule type="cellIs" dxfId="5241" priority="21" stopIfTrue="1" operator="equal">
      <formula>"-"</formula>
    </cfRule>
    <cfRule type="containsText" dxfId="5240" priority="22" stopIfTrue="1" operator="containsText" text="leer">
      <formula>NOT(ISERROR(SEARCH("leer",H17)))</formula>
    </cfRule>
  </conditionalFormatting>
  <conditionalFormatting sqref="H17">
    <cfRule type="cellIs" dxfId="5239" priority="19" stopIfTrue="1" operator="equal">
      <formula>"-"</formula>
    </cfRule>
    <cfRule type="containsText" dxfId="5238" priority="20" stopIfTrue="1" operator="containsText" text="leer">
      <formula>NOT(ISERROR(SEARCH("leer",H17)))</formula>
    </cfRule>
  </conditionalFormatting>
  <conditionalFormatting sqref="H17">
    <cfRule type="cellIs" dxfId="5237" priority="17" stopIfTrue="1" operator="equal">
      <formula>"-"</formula>
    </cfRule>
    <cfRule type="containsText" dxfId="5236" priority="18" stopIfTrue="1" operator="containsText" text="leer">
      <formula>NOT(ISERROR(SEARCH("leer",H17)))</formula>
    </cfRule>
  </conditionalFormatting>
  <conditionalFormatting sqref="H17">
    <cfRule type="cellIs" dxfId="5235" priority="15" stopIfTrue="1" operator="equal">
      <formula>"-"</formula>
    </cfRule>
    <cfRule type="containsText" dxfId="5234" priority="16" stopIfTrue="1" operator="containsText" text="leer">
      <formula>NOT(ISERROR(SEARCH("leer",H17)))</formula>
    </cfRule>
  </conditionalFormatting>
  <conditionalFormatting sqref="H17">
    <cfRule type="cellIs" dxfId="5233" priority="13" stopIfTrue="1" operator="equal">
      <formula>"-"</formula>
    </cfRule>
    <cfRule type="containsText" dxfId="5232" priority="14" stopIfTrue="1" operator="containsText" text="leer">
      <formula>NOT(ISERROR(SEARCH("leer",H17)))</formula>
    </cfRule>
  </conditionalFormatting>
  <conditionalFormatting sqref="H17">
    <cfRule type="cellIs" dxfId="5231" priority="11" stopIfTrue="1" operator="equal">
      <formula>"-"</formula>
    </cfRule>
    <cfRule type="containsText" dxfId="5230" priority="12" stopIfTrue="1" operator="containsText" text="leer">
      <formula>NOT(ISERROR(SEARCH("leer",H17)))</formula>
    </cfRule>
  </conditionalFormatting>
  <conditionalFormatting sqref="H17">
    <cfRule type="cellIs" dxfId="5229" priority="9" stopIfTrue="1" operator="equal">
      <formula>"-"</formula>
    </cfRule>
    <cfRule type="containsText" dxfId="5228" priority="10" stopIfTrue="1" operator="containsText" text="leer">
      <formula>NOT(ISERROR(SEARCH("leer",H17)))</formula>
    </cfRule>
  </conditionalFormatting>
  <conditionalFormatting sqref="H17">
    <cfRule type="cellIs" dxfId="5227" priority="7" stopIfTrue="1" operator="equal">
      <formula>"-"</formula>
    </cfRule>
    <cfRule type="containsText" dxfId="5226" priority="8" stopIfTrue="1" operator="containsText" text="leer">
      <formula>NOT(ISERROR(SEARCH("leer",H17)))</formula>
    </cfRule>
  </conditionalFormatting>
  <conditionalFormatting sqref="H17">
    <cfRule type="cellIs" dxfId="5225" priority="5" stopIfTrue="1" operator="equal">
      <formula>"-"</formula>
    </cfRule>
    <cfRule type="containsText" dxfId="5224" priority="6" stopIfTrue="1" operator="containsText" text="leer">
      <formula>NOT(ISERROR(SEARCH("leer",H17)))</formula>
    </cfRule>
  </conditionalFormatting>
  <conditionalFormatting sqref="H17">
    <cfRule type="cellIs" dxfId="5223" priority="3" stopIfTrue="1" operator="equal">
      <formula>"-"</formula>
    </cfRule>
    <cfRule type="containsText" dxfId="5222" priority="4" stopIfTrue="1" operator="containsText" text="leer">
      <formula>NOT(ISERROR(SEARCH("leer",H17)))</formula>
    </cfRule>
  </conditionalFormatting>
  <conditionalFormatting sqref="H17">
    <cfRule type="cellIs" dxfId="5221" priority="1" stopIfTrue="1" operator="equal">
      <formula>"-"</formula>
    </cfRule>
    <cfRule type="containsText" dxfId="5220" priority="2" stopIfTrue="1" operator="containsText" text="leer">
      <formula>NOT(ISERROR(SEARCH("leer",H17)))</formula>
    </cfRule>
  </conditionalFormatting>
  <hyperlinks>
    <hyperlink ref="A1" location="Index!A1" display="zurück"/>
  </hyperlinks>
  <pageMargins left="0.79000000000000015" right="0.79000000000000015" top="0.98" bottom="0.98" header="0.51" footer="0.51"/>
  <pageSetup paperSize="9" scale="44" orientation="portrait" horizontalDpi="4294967292" verticalDpi="4294967292" r:id="rId1"/>
  <customProperties>
    <customPr name="_pios_id" r:id="rId2"/>
  </customProperties>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Y105"/>
  <sheetViews>
    <sheetView showRuler="0" zoomScaleNormal="100" workbookViewId="0"/>
  </sheetViews>
  <sheetFormatPr baseColWidth="10" defaultColWidth="11.42578125" defaultRowHeight="12.75"/>
  <cols>
    <col min="1" max="1" width="18.42578125" style="5" customWidth="1"/>
    <col min="2" max="2" width="29.140625" style="5" customWidth="1"/>
    <col min="3" max="3" width="19" style="5" bestFit="1" customWidth="1"/>
    <col min="4" max="5" width="12.28515625" style="8" customWidth="1"/>
    <col min="6" max="7" width="11.42578125" style="8" customWidth="1"/>
    <col min="8" max="8" width="10.7109375" style="8" customWidth="1"/>
    <col min="9" max="10" width="10.7109375" style="5" customWidth="1"/>
    <col min="11" max="12" width="11.42578125" style="5" customWidth="1"/>
    <col min="13" max="16384" width="11.42578125" style="5"/>
  </cols>
  <sheetData>
    <row r="1" spans="1:16">
      <c r="A1" s="90" t="s">
        <v>508</v>
      </c>
      <c r="D1" s="5"/>
      <c r="E1" s="5"/>
      <c r="F1" s="5"/>
      <c r="G1" s="5"/>
      <c r="H1" s="5"/>
    </row>
    <row r="2" spans="1:16">
      <c r="A2" s="90"/>
      <c r="D2" s="5"/>
      <c r="E2" s="5"/>
      <c r="F2" s="5"/>
      <c r="G2" s="5"/>
      <c r="H2" s="5"/>
    </row>
    <row r="3" spans="1:16" s="4" customFormat="1">
      <c r="A3" s="4" t="s">
        <v>509</v>
      </c>
      <c r="C3" s="5" t="s">
        <v>510</v>
      </c>
      <c r="D3" s="5" t="s">
        <v>511</v>
      </c>
      <c r="E3" s="22">
        <v>2008</v>
      </c>
      <c r="F3" s="22">
        <v>2009</v>
      </c>
      <c r="G3" s="22">
        <v>2010</v>
      </c>
      <c r="H3" s="22">
        <v>2011</v>
      </c>
      <c r="I3" s="4">
        <v>2012</v>
      </c>
      <c r="J3" s="4">
        <v>2013</v>
      </c>
      <c r="K3" s="4">
        <v>2014</v>
      </c>
      <c r="L3" s="4">
        <v>2015</v>
      </c>
      <c r="M3" s="356">
        <v>2016</v>
      </c>
    </row>
    <row r="4" spans="1:16">
      <c r="A4" s="4"/>
      <c r="C4" s="27"/>
      <c r="E4" s="5"/>
      <c r="F4" s="5"/>
      <c r="G4" s="27"/>
      <c r="H4" s="27"/>
      <c r="I4" s="8"/>
      <c r="J4" s="8"/>
      <c r="K4" s="8"/>
      <c r="L4" s="8"/>
      <c r="M4" s="354"/>
      <c r="P4" s="4"/>
    </row>
    <row r="5" spans="1:16">
      <c r="A5" s="27" t="s">
        <v>516</v>
      </c>
      <c r="B5" s="27" t="s">
        <v>517</v>
      </c>
      <c r="C5" s="411" t="s">
        <v>2271</v>
      </c>
      <c r="E5" s="27">
        <v>137</v>
      </c>
      <c r="F5" s="67">
        <v>127</v>
      </c>
      <c r="G5" s="67">
        <v>129</v>
      </c>
      <c r="H5" s="67">
        <v>147</v>
      </c>
      <c r="I5" s="185">
        <v>146</v>
      </c>
      <c r="J5" s="8">
        <v>150</v>
      </c>
      <c r="K5" s="8">
        <v>164</v>
      </c>
      <c r="L5" s="8">
        <v>156</v>
      </c>
      <c r="M5" s="353">
        <v>303</v>
      </c>
      <c r="N5" s="27"/>
      <c r="O5" s="27"/>
      <c r="P5" s="27"/>
    </row>
    <row r="6" spans="1:16">
      <c r="A6" s="27" t="s">
        <v>512</v>
      </c>
      <c r="B6" s="27" t="s">
        <v>513</v>
      </c>
      <c r="C6" s="411" t="s">
        <v>2271</v>
      </c>
      <c r="E6" s="27">
        <v>166</v>
      </c>
      <c r="F6" s="67">
        <v>152</v>
      </c>
      <c r="G6" s="67">
        <v>147</v>
      </c>
      <c r="H6" s="67">
        <v>130</v>
      </c>
      <c r="I6" s="185">
        <v>130</v>
      </c>
      <c r="J6" s="8">
        <v>169</v>
      </c>
      <c r="K6" s="8">
        <v>161</v>
      </c>
      <c r="L6" s="8">
        <v>182</v>
      </c>
      <c r="M6" s="353">
        <v>182</v>
      </c>
      <c r="N6" s="27"/>
      <c r="O6" s="27"/>
      <c r="P6" s="27"/>
    </row>
    <row r="7" spans="1:16">
      <c r="A7" s="27" t="s">
        <v>514</v>
      </c>
      <c r="B7" s="27" t="s">
        <v>515</v>
      </c>
      <c r="C7" s="411" t="s">
        <v>2271</v>
      </c>
      <c r="E7" s="27">
        <v>206</v>
      </c>
      <c r="F7" s="67">
        <v>173</v>
      </c>
      <c r="G7" s="67">
        <v>206</v>
      </c>
      <c r="H7" s="67">
        <v>203</v>
      </c>
      <c r="I7" s="185">
        <v>214</v>
      </c>
      <c r="J7" s="8">
        <v>209</v>
      </c>
      <c r="K7" s="8">
        <v>199</v>
      </c>
      <c r="L7" s="8">
        <v>166</v>
      </c>
      <c r="M7" s="353">
        <v>179</v>
      </c>
      <c r="N7" s="27"/>
      <c r="O7" s="27"/>
      <c r="P7" s="27"/>
    </row>
    <row r="8" spans="1:16">
      <c r="A8" s="27" t="s">
        <v>518</v>
      </c>
      <c r="B8" s="27" t="s">
        <v>519</v>
      </c>
      <c r="C8" s="411" t="s">
        <v>2271</v>
      </c>
      <c r="E8" s="27">
        <v>116</v>
      </c>
      <c r="F8" s="67">
        <v>116</v>
      </c>
      <c r="G8" s="67">
        <v>117</v>
      </c>
      <c r="H8" s="67">
        <v>93</v>
      </c>
      <c r="I8" s="185">
        <v>103</v>
      </c>
      <c r="J8" s="8">
        <v>112</v>
      </c>
      <c r="K8" s="8">
        <v>131</v>
      </c>
      <c r="L8" s="8">
        <v>130</v>
      </c>
      <c r="M8" s="353">
        <v>142</v>
      </c>
      <c r="N8" s="27"/>
      <c r="O8" s="27"/>
      <c r="P8" s="27"/>
    </row>
    <row r="9" spans="1:16">
      <c r="A9" s="27" t="s">
        <v>524</v>
      </c>
      <c r="B9" s="27" t="s">
        <v>525</v>
      </c>
      <c r="C9" s="411" t="s">
        <v>2271</v>
      </c>
      <c r="E9" s="27">
        <v>117</v>
      </c>
      <c r="F9" s="67">
        <v>110</v>
      </c>
      <c r="G9" s="67">
        <v>114</v>
      </c>
      <c r="H9" s="67">
        <v>111</v>
      </c>
      <c r="I9" s="185">
        <v>111</v>
      </c>
      <c r="J9" s="8">
        <v>118</v>
      </c>
      <c r="K9" s="8">
        <v>121</v>
      </c>
      <c r="L9" s="8">
        <v>119</v>
      </c>
      <c r="M9" s="353">
        <v>128</v>
      </c>
      <c r="P9" s="4"/>
    </row>
    <row r="10" spans="1:16">
      <c r="A10" s="27" t="s">
        <v>522</v>
      </c>
      <c r="B10" s="27" t="s">
        <v>523</v>
      </c>
      <c r="C10" s="411" t="s">
        <v>2271</v>
      </c>
      <c r="E10" s="27">
        <v>116</v>
      </c>
      <c r="F10" s="67">
        <v>106</v>
      </c>
      <c r="G10" s="67">
        <v>103</v>
      </c>
      <c r="H10" s="67">
        <v>95</v>
      </c>
      <c r="I10" s="185">
        <v>103</v>
      </c>
      <c r="J10" s="8">
        <v>126</v>
      </c>
      <c r="K10" s="8">
        <v>132</v>
      </c>
      <c r="L10" s="8">
        <v>120</v>
      </c>
      <c r="M10" s="353">
        <v>126</v>
      </c>
      <c r="N10" s="27"/>
      <c r="O10" s="27"/>
      <c r="P10" s="27"/>
    </row>
    <row r="11" spans="1:16">
      <c r="A11" s="27" t="s">
        <v>526</v>
      </c>
      <c r="B11" s="27" t="s">
        <v>527</v>
      </c>
      <c r="C11" s="411" t="s">
        <v>2271</v>
      </c>
      <c r="E11" s="27">
        <v>102</v>
      </c>
      <c r="F11" s="67">
        <v>105</v>
      </c>
      <c r="G11" s="67">
        <v>120</v>
      </c>
      <c r="H11" s="67">
        <v>109</v>
      </c>
      <c r="I11" s="185">
        <v>114</v>
      </c>
      <c r="J11" s="8">
        <v>120</v>
      </c>
      <c r="K11" s="8">
        <v>118</v>
      </c>
      <c r="L11" s="8">
        <v>103</v>
      </c>
      <c r="M11" s="353">
        <v>105</v>
      </c>
      <c r="N11" s="27"/>
      <c r="O11" s="27"/>
      <c r="P11" s="27"/>
    </row>
    <row r="12" spans="1:16">
      <c r="A12" s="27" t="s">
        <v>528</v>
      </c>
      <c r="B12" s="27" t="s">
        <v>529</v>
      </c>
      <c r="C12" s="411" t="s">
        <v>2271</v>
      </c>
      <c r="E12" s="27">
        <v>100</v>
      </c>
      <c r="F12" s="67">
        <v>100</v>
      </c>
      <c r="G12" s="67">
        <v>100</v>
      </c>
      <c r="H12" s="67">
        <v>100</v>
      </c>
      <c r="I12" s="185">
        <v>100</v>
      </c>
      <c r="J12" s="8">
        <v>100</v>
      </c>
      <c r="K12" s="8">
        <v>100</v>
      </c>
      <c r="L12" s="8">
        <v>100</v>
      </c>
      <c r="M12" s="350">
        <v>100</v>
      </c>
      <c r="N12" s="27"/>
      <c r="O12" s="27"/>
      <c r="P12" s="27"/>
    </row>
    <row r="13" spans="1:16">
      <c r="A13" s="27" t="s">
        <v>532</v>
      </c>
      <c r="B13" s="27" t="s">
        <v>533</v>
      </c>
      <c r="C13" s="411" t="s">
        <v>2271</v>
      </c>
      <c r="E13" s="27">
        <v>110</v>
      </c>
      <c r="F13" s="67">
        <v>100</v>
      </c>
      <c r="G13" s="67">
        <v>97</v>
      </c>
      <c r="H13" s="67">
        <v>102</v>
      </c>
      <c r="I13" s="185">
        <v>101</v>
      </c>
      <c r="J13" s="8">
        <v>103</v>
      </c>
      <c r="K13" s="8">
        <v>101</v>
      </c>
      <c r="L13" s="8">
        <v>96</v>
      </c>
      <c r="M13" s="353">
        <v>96</v>
      </c>
    </row>
    <row r="14" spans="1:16">
      <c r="A14" s="27" t="s">
        <v>536</v>
      </c>
      <c r="B14" s="27" t="s">
        <v>537</v>
      </c>
      <c r="C14" s="411" t="s">
        <v>2271</v>
      </c>
      <c r="D14" s="22"/>
      <c r="E14" s="27">
        <v>123</v>
      </c>
      <c r="F14" s="67">
        <v>113</v>
      </c>
      <c r="G14" s="67">
        <v>110</v>
      </c>
      <c r="H14" s="67">
        <v>97</v>
      </c>
      <c r="I14" s="185">
        <v>96</v>
      </c>
      <c r="J14" s="67">
        <v>101</v>
      </c>
      <c r="K14" s="67">
        <v>99</v>
      </c>
      <c r="L14" s="67">
        <v>85</v>
      </c>
      <c r="M14" s="350">
        <v>91</v>
      </c>
      <c r="N14" s="27"/>
      <c r="O14" s="27"/>
      <c r="P14" s="27"/>
    </row>
    <row r="15" spans="1:16">
      <c r="A15" s="27" t="s">
        <v>520</v>
      </c>
      <c r="B15" s="27" t="s">
        <v>521</v>
      </c>
      <c r="C15" s="411" t="s">
        <v>2271</v>
      </c>
      <c r="E15" s="27">
        <v>141</v>
      </c>
      <c r="F15" s="67">
        <v>122</v>
      </c>
      <c r="G15" s="67">
        <v>140</v>
      </c>
      <c r="H15" s="67">
        <v>127</v>
      </c>
      <c r="I15" s="185">
        <v>133</v>
      </c>
      <c r="J15" s="8">
        <v>132</v>
      </c>
      <c r="K15" s="8">
        <v>119</v>
      </c>
      <c r="L15" s="8">
        <v>103</v>
      </c>
      <c r="M15" s="354">
        <v>90</v>
      </c>
      <c r="N15" s="27"/>
      <c r="O15" s="27"/>
      <c r="P15" s="27"/>
    </row>
    <row r="16" spans="1:16">
      <c r="A16" s="27" t="s">
        <v>534</v>
      </c>
      <c r="B16" s="27" t="s">
        <v>535</v>
      </c>
      <c r="C16" s="411" t="s">
        <v>2271</v>
      </c>
      <c r="E16" s="27">
        <v>96</v>
      </c>
      <c r="F16" s="67">
        <v>88</v>
      </c>
      <c r="G16" s="67">
        <v>86</v>
      </c>
      <c r="H16" s="67">
        <v>76</v>
      </c>
      <c r="I16" s="185">
        <v>77</v>
      </c>
      <c r="J16" s="8">
        <v>85</v>
      </c>
      <c r="K16" s="8">
        <v>94</v>
      </c>
      <c r="L16" s="8">
        <v>87</v>
      </c>
      <c r="M16" s="353">
        <v>89</v>
      </c>
      <c r="N16" s="27"/>
      <c r="O16" s="27"/>
      <c r="P16" s="27"/>
    </row>
    <row r="17" spans="1:16">
      <c r="A17" s="27" t="s">
        <v>530</v>
      </c>
      <c r="B17" s="27" t="s">
        <v>531</v>
      </c>
      <c r="C17" s="411" t="s">
        <v>2271</v>
      </c>
      <c r="E17" s="27">
        <v>67</v>
      </c>
      <c r="F17" s="67">
        <v>56</v>
      </c>
      <c r="G17" s="67">
        <v>67</v>
      </c>
      <c r="H17" s="67">
        <v>67</v>
      </c>
      <c r="I17" s="185">
        <v>92</v>
      </c>
      <c r="J17" s="8">
        <v>88</v>
      </c>
      <c r="K17" s="8">
        <v>97</v>
      </c>
      <c r="L17" s="8">
        <v>98</v>
      </c>
      <c r="M17" s="353">
        <v>79</v>
      </c>
    </row>
    <row r="18" spans="1:16">
      <c r="A18" s="27" t="s">
        <v>538</v>
      </c>
      <c r="B18" s="27" t="s">
        <v>539</v>
      </c>
      <c r="C18" s="411" t="s">
        <v>2271</v>
      </c>
      <c r="E18" s="27">
        <v>83</v>
      </c>
      <c r="F18" s="67">
        <v>82</v>
      </c>
      <c r="G18" s="67">
        <v>80</v>
      </c>
      <c r="H18" s="67">
        <v>71</v>
      </c>
      <c r="I18" s="185">
        <v>70</v>
      </c>
      <c r="J18" s="8">
        <v>79</v>
      </c>
      <c r="K18" s="8">
        <v>80</v>
      </c>
      <c r="L18" s="8">
        <v>75</v>
      </c>
      <c r="M18" s="350">
        <v>78</v>
      </c>
    </row>
    <row r="19" spans="1:16">
      <c r="A19" s="27" t="s">
        <v>540</v>
      </c>
      <c r="B19" s="27" t="s">
        <v>541</v>
      </c>
      <c r="C19" s="411" t="s">
        <v>2271</v>
      </c>
      <c r="E19" s="27">
        <v>82</v>
      </c>
      <c r="F19" s="67">
        <v>83</v>
      </c>
      <c r="G19" s="67">
        <v>79</v>
      </c>
      <c r="H19" s="67">
        <v>68</v>
      </c>
      <c r="I19" s="185">
        <v>69</v>
      </c>
      <c r="J19" s="8">
        <v>72</v>
      </c>
      <c r="K19" s="8">
        <v>72</v>
      </c>
      <c r="L19" s="8">
        <v>66</v>
      </c>
      <c r="M19" s="350">
        <v>68</v>
      </c>
      <c r="P19" s="4"/>
    </row>
    <row r="20" spans="1:16">
      <c r="A20" s="27"/>
      <c r="B20" s="27"/>
      <c r="C20" s="411"/>
      <c r="E20" s="27"/>
      <c r="F20" s="67"/>
      <c r="G20" s="67"/>
      <c r="H20" s="67"/>
      <c r="I20" s="8"/>
      <c r="J20" s="8"/>
      <c r="K20" s="8"/>
      <c r="L20" s="8"/>
      <c r="M20" s="350"/>
      <c r="P20" s="4"/>
    </row>
    <row r="21" spans="1:16">
      <c r="A21" s="4" t="s">
        <v>542</v>
      </c>
      <c r="B21" s="4"/>
      <c r="C21" s="412"/>
      <c r="D21" s="5"/>
      <c r="E21" s="22">
        <v>2008</v>
      </c>
      <c r="F21" s="22">
        <v>2009</v>
      </c>
      <c r="G21" s="22">
        <v>2010</v>
      </c>
      <c r="H21" s="22">
        <v>2011</v>
      </c>
      <c r="I21" s="4">
        <v>2012</v>
      </c>
      <c r="J21" s="4">
        <v>2013</v>
      </c>
      <c r="K21" s="22">
        <v>2014</v>
      </c>
      <c r="L21" s="22">
        <v>2015</v>
      </c>
      <c r="M21" s="355">
        <v>2016</v>
      </c>
      <c r="P21" s="4"/>
    </row>
    <row r="22" spans="1:16">
      <c r="A22" s="4"/>
      <c r="C22" s="411"/>
      <c r="E22" s="5"/>
      <c r="F22" s="5"/>
      <c r="G22" s="27"/>
      <c r="H22" s="27"/>
      <c r="I22" s="8"/>
      <c r="J22" s="8"/>
      <c r="K22" s="8"/>
      <c r="L22" s="8"/>
      <c r="M22" s="350"/>
      <c r="P22" s="4"/>
    </row>
    <row r="23" spans="1:16">
      <c r="A23" s="27" t="s">
        <v>547</v>
      </c>
      <c r="B23" s="27" t="s">
        <v>548</v>
      </c>
      <c r="C23" s="411">
        <v>1</v>
      </c>
      <c r="E23" s="67" t="s">
        <v>2248</v>
      </c>
      <c r="F23" s="67" t="s">
        <v>2248</v>
      </c>
      <c r="G23" s="67" t="s">
        <v>2248</v>
      </c>
      <c r="H23" s="67">
        <v>172</v>
      </c>
      <c r="I23" s="185">
        <v>169</v>
      </c>
      <c r="J23" s="8">
        <v>163</v>
      </c>
      <c r="K23" s="8">
        <v>182</v>
      </c>
      <c r="L23" s="8">
        <v>193</v>
      </c>
      <c r="M23" s="350">
        <v>354</v>
      </c>
      <c r="P23" s="4"/>
    </row>
    <row r="24" spans="1:16">
      <c r="A24" s="27" t="s">
        <v>543</v>
      </c>
      <c r="B24" s="27" t="s">
        <v>544</v>
      </c>
      <c r="C24" s="411">
        <v>1</v>
      </c>
      <c r="E24" s="67" t="s">
        <v>2248</v>
      </c>
      <c r="F24" s="67" t="s">
        <v>2248</v>
      </c>
      <c r="G24" s="67" t="s">
        <v>2248</v>
      </c>
      <c r="H24" s="67">
        <v>201</v>
      </c>
      <c r="I24" s="185">
        <v>199</v>
      </c>
      <c r="J24" s="8">
        <v>245</v>
      </c>
      <c r="K24" s="8">
        <v>245</v>
      </c>
      <c r="L24" s="8">
        <v>302</v>
      </c>
      <c r="M24" s="350">
        <v>285</v>
      </c>
      <c r="P24" s="4"/>
    </row>
    <row r="25" spans="1:16">
      <c r="A25" s="27" t="s">
        <v>545</v>
      </c>
      <c r="B25" s="27" t="s">
        <v>546</v>
      </c>
      <c r="C25" s="411" t="s">
        <v>2271</v>
      </c>
      <c r="E25" s="67" t="s">
        <v>2248</v>
      </c>
      <c r="F25" s="67" t="s">
        <v>2248</v>
      </c>
      <c r="G25" s="67" t="s">
        <v>2248</v>
      </c>
      <c r="H25" s="67">
        <v>202</v>
      </c>
      <c r="I25" s="185">
        <v>215</v>
      </c>
      <c r="J25" s="8">
        <v>215</v>
      </c>
      <c r="K25" s="8">
        <v>215</v>
      </c>
      <c r="L25" s="8">
        <v>206</v>
      </c>
      <c r="M25" s="350">
        <v>196</v>
      </c>
      <c r="P25" s="4"/>
    </row>
    <row r="26" spans="1:16">
      <c r="A26" s="27" t="s">
        <v>551</v>
      </c>
      <c r="B26" s="27" t="s">
        <v>552</v>
      </c>
      <c r="C26" s="411">
        <v>1</v>
      </c>
      <c r="E26" s="67" t="s">
        <v>2248</v>
      </c>
      <c r="F26" s="67" t="s">
        <v>2248</v>
      </c>
      <c r="G26" s="67" t="s">
        <v>2248</v>
      </c>
      <c r="H26" s="67">
        <v>158</v>
      </c>
      <c r="I26" s="185">
        <v>154</v>
      </c>
      <c r="J26" s="8">
        <v>156</v>
      </c>
      <c r="K26" s="8">
        <v>165</v>
      </c>
      <c r="L26" s="8">
        <v>180</v>
      </c>
      <c r="M26" s="350">
        <v>183</v>
      </c>
      <c r="P26" s="4"/>
    </row>
    <row r="27" spans="1:16">
      <c r="A27" s="27" t="s">
        <v>549</v>
      </c>
      <c r="B27" s="27" t="s">
        <v>550</v>
      </c>
      <c r="C27" s="411">
        <v>1</v>
      </c>
      <c r="E27" s="67" t="s">
        <v>2248</v>
      </c>
      <c r="F27" s="67" t="s">
        <v>2248</v>
      </c>
      <c r="G27" s="67" t="s">
        <v>2248</v>
      </c>
      <c r="H27" s="67">
        <v>141</v>
      </c>
      <c r="I27" s="185">
        <v>148</v>
      </c>
      <c r="J27" s="8">
        <v>172</v>
      </c>
      <c r="K27" s="8">
        <v>184</v>
      </c>
      <c r="L27" s="8">
        <v>183</v>
      </c>
      <c r="M27" s="350">
        <v>180</v>
      </c>
      <c r="P27" s="4"/>
    </row>
    <row r="28" spans="1:16">
      <c r="A28" s="27" t="s">
        <v>553</v>
      </c>
      <c r="B28" s="27" t="s">
        <v>554</v>
      </c>
      <c r="C28" s="411">
        <v>1</v>
      </c>
      <c r="E28" s="67" t="s">
        <v>2248</v>
      </c>
      <c r="F28" s="67" t="s">
        <v>2248</v>
      </c>
      <c r="G28" s="67" t="s">
        <v>2248</v>
      </c>
      <c r="H28" s="67">
        <v>121</v>
      </c>
      <c r="I28" s="185">
        <v>133</v>
      </c>
      <c r="J28" s="8">
        <v>137</v>
      </c>
      <c r="K28" s="8">
        <v>162</v>
      </c>
      <c r="L28" s="8">
        <v>174</v>
      </c>
      <c r="M28" s="350">
        <v>180</v>
      </c>
      <c r="P28" s="4"/>
    </row>
    <row r="29" spans="1:16">
      <c r="A29" s="27" t="s">
        <v>557</v>
      </c>
      <c r="B29" s="27" t="s">
        <v>558</v>
      </c>
      <c r="C29" s="411">
        <v>1</v>
      </c>
      <c r="E29" s="67" t="s">
        <v>2248</v>
      </c>
      <c r="F29" s="67" t="s">
        <v>2248</v>
      </c>
      <c r="G29" s="67" t="s">
        <v>2248</v>
      </c>
      <c r="H29" s="67">
        <v>138</v>
      </c>
      <c r="I29" s="185">
        <v>134</v>
      </c>
      <c r="J29" s="8">
        <v>145</v>
      </c>
      <c r="K29" s="8">
        <v>151</v>
      </c>
      <c r="L29" s="8">
        <v>160</v>
      </c>
      <c r="M29" s="350">
        <v>154</v>
      </c>
      <c r="P29" s="4"/>
    </row>
    <row r="30" spans="1:16">
      <c r="A30" s="27" t="s">
        <v>559</v>
      </c>
      <c r="B30" s="27" t="s">
        <v>560</v>
      </c>
      <c r="C30" s="411">
        <v>1</v>
      </c>
      <c r="E30" s="67" t="s">
        <v>2248</v>
      </c>
      <c r="F30" s="67" t="s">
        <v>2248</v>
      </c>
      <c r="G30" s="67" t="s">
        <v>2248</v>
      </c>
      <c r="H30" s="67">
        <v>155</v>
      </c>
      <c r="I30" s="185">
        <v>159</v>
      </c>
      <c r="J30" s="8">
        <v>159</v>
      </c>
      <c r="K30" s="8">
        <v>160</v>
      </c>
      <c r="L30" s="8">
        <v>155</v>
      </c>
      <c r="M30" s="350">
        <v>150</v>
      </c>
      <c r="P30" s="4"/>
    </row>
    <row r="31" spans="1:16">
      <c r="A31" s="27" t="s">
        <v>561</v>
      </c>
      <c r="B31" s="27" t="s">
        <v>562</v>
      </c>
      <c r="C31" s="411">
        <v>1</v>
      </c>
      <c r="E31" s="67" t="s">
        <v>2248</v>
      </c>
      <c r="F31" s="67" t="s">
        <v>2248</v>
      </c>
      <c r="G31" s="67" t="s">
        <v>2248</v>
      </c>
      <c r="H31" s="67">
        <v>148</v>
      </c>
      <c r="I31" s="185">
        <v>144</v>
      </c>
      <c r="J31" s="8">
        <v>141</v>
      </c>
      <c r="K31" s="8">
        <v>139</v>
      </c>
      <c r="L31" s="8">
        <v>145</v>
      </c>
      <c r="M31" s="350">
        <v>138</v>
      </c>
      <c r="P31" s="4"/>
    </row>
    <row r="32" spans="1:16" ht="15">
      <c r="A32" s="27" t="s">
        <v>563</v>
      </c>
      <c r="B32" s="27" t="s">
        <v>564</v>
      </c>
      <c r="C32" s="411">
        <v>1</v>
      </c>
      <c r="D32" s="22"/>
      <c r="E32" s="67" t="s">
        <v>2248</v>
      </c>
      <c r="F32" s="67" t="s">
        <v>2248</v>
      </c>
      <c r="G32" s="67" t="s">
        <v>2248</v>
      </c>
      <c r="H32" s="67">
        <v>150</v>
      </c>
      <c r="I32" s="185">
        <v>145</v>
      </c>
      <c r="J32" s="413">
        <v>144</v>
      </c>
      <c r="K32" s="413">
        <v>146</v>
      </c>
      <c r="L32" s="413">
        <v>137</v>
      </c>
      <c r="M32" s="350">
        <v>136</v>
      </c>
      <c r="P32" s="4"/>
    </row>
    <row r="33" spans="1:16">
      <c r="A33" s="27" t="s">
        <v>565</v>
      </c>
      <c r="B33" s="27" t="s">
        <v>566</v>
      </c>
      <c r="C33" s="411">
        <v>1</v>
      </c>
      <c r="E33" s="67" t="s">
        <v>2248</v>
      </c>
      <c r="F33" s="67" t="s">
        <v>2248</v>
      </c>
      <c r="G33" s="67" t="s">
        <v>2248</v>
      </c>
      <c r="H33" s="67">
        <v>111</v>
      </c>
      <c r="I33" s="185">
        <v>112</v>
      </c>
      <c r="J33" s="8">
        <v>118</v>
      </c>
      <c r="K33" s="8">
        <v>131</v>
      </c>
      <c r="L33" s="8">
        <v>130</v>
      </c>
      <c r="M33" s="350">
        <v>124</v>
      </c>
      <c r="P33" s="4"/>
    </row>
    <row r="34" spans="1:16">
      <c r="A34" s="27" t="s">
        <v>567</v>
      </c>
      <c r="B34" s="27" t="s">
        <v>568</v>
      </c>
      <c r="C34" s="411">
        <v>1</v>
      </c>
      <c r="E34" s="67" t="s">
        <v>2248</v>
      </c>
      <c r="F34" s="67" t="s">
        <v>2248</v>
      </c>
      <c r="G34" s="67" t="s">
        <v>2248</v>
      </c>
      <c r="H34" s="67">
        <v>107</v>
      </c>
      <c r="I34" s="185">
        <v>132</v>
      </c>
      <c r="J34" s="8">
        <v>127</v>
      </c>
      <c r="K34" s="8">
        <v>126</v>
      </c>
      <c r="L34" s="8">
        <v>124</v>
      </c>
      <c r="M34" s="350">
        <v>121</v>
      </c>
      <c r="P34" s="4"/>
    </row>
    <row r="35" spans="1:16">
      <c r="A35" s="27" t="s">
        <v>569</v>
      </c>
      <c r="B35" s="27" t="s">
        <v>570</v>
      </c>
      <c r="C35" s="411">
        <v>1</v>
      </c>
      <c r="E35" s="67" t="s">
        <v>2248</v>
      </c>
      <c r="F35" s="67" t="s">
        <v>2248</v>
      </c>
      <c r="G35" s="67" t="s">
        <v>2248</v>
      </c>
      <c r="H35" s="67">
        <v>117</v>
      </c>
      <c r="I35" s="185">
        <v>117</v>
      </c>
      <c r="J35" s="8">
        <v>117</v>
      </c>
      <c r="K35" s="8">
        <v>122</v>
      </c>
      <c r="L35" s="8">
        <v>122</v>
      </c>
      <c r="M35" s="350">
        <v>119</v>
      </c>
      <c r="P35" s="4"/>
    </row>
    <row r="36" spans="1:16">
      <c r="A36" s="27" t="s">
        <v>555</v>
      </c>
      <c r="B36" s="27" t="s">
        <v>556</v>
      </c>
      <c r="C36" s="411" t="s">
        <v>2271</v>
      </c>
      <c r="E36" s="67" t="s">
        <v>2248</v>
      </c>
      <c r="F36" s="67" t="s">
        <v>2248</v>
      </c>
      <c r="G36" s="67" t="s">
        <v>2248</v>
      </c>
      <c r="H36" s="67">
        <v>159</v>
      </c>
      <c r="I36" s="185">
        <v>154</v>
      </c>
      <c r="J36" s="8">
        <v>152</v>
      </c>
      <c r="K36" s="8">
        <v>146</v>
      </c>
      <c r="L36" s="8">
        <v>136</v>
      </c>
      <c r="M36" s="350">
        <v>115</v>
      </c>
      <c r="P36" s="4"/>
    </row>
    <row r="37" spans="1:16">
      <c r="A37" s="27" t="s">
        <v>571</v>
      </c>
      <c r="B37" s="27" t="s">
        <v>572</v>
      </c>
      <c r="C37" s="411">
        <v>1</v>
      </c>
      <c r="E37" s="67" t="s">
        <v>2248</v>
      </c>
      <c r="F37" s="67" t="s">
        <v>2248</v>
      </c>
      <c r="G37" s="67" t="s">
        <v>2248</v>
      </c>
      <c r="H37" s="67">
        <v>100</v>
      </c>
      <c r="I37" s="185">
        <v>100</v>
      </c>
      <c r="J37" s="8">
        <v>100</v>
      </c>
      <c r="K37" s="8">
        <v>100</v>
      </c>
      <c r="L37" s="8">
        <v>100</v>
      </c>
      <c r="M37" s="350">
        <v>100</v>
      </c>
      <c r="P37" s="4"/>
    </row>
    <row r="38" spans="1:16">
      <c r="A38" s="27"/>
      <c r="B38" s="27"/>
      <c r="C38" s="411"/>
      <c r="E38" s="67"/>
      <c r="F38" s="67"/>
      <c r="G38" s="27"/>
      <c r="H38" s="27"/>
      <c r="I38" s="8"/>
      <c r="J38" s="8"/>
      <c r="K38" s="8"/>
      <c r="L38" s="8"/>
      <c r="M38" s="350"/>
    </row>
    <row r="39" spans="1:16">
      <c r="C39" s="411"/>
      <c r="F39" s="67"/>
      <c r="G39" s="67"/>
      <c r="H39" s="67"/>
      <c r="I39" s="8"/>
      <c r="J39" s="8"/>
      <c r="K39" s="8"/>
      <c r="L39" s="8"/>
      <c r="M39" s="350"/>
    </row>
    <row r="40" spans="1:16">
      <c r="A40" s="4" t="s">
        <v>573</v>
      </c>
      <c r="B40" s="4"/>
      <c r="C40" s="411"/>
      <c r="E40" s="22">
        <v>2008</v>
      </c>
      <c r="F40" s="22">
        <v>2009</v>
      </c>
      <c r="G40" s="22">
        <v>2010</v>
      </c>
      <c r="H40" s="22">
        <v>2011</v>
      </c>
      <c r="I40" s="4">
        <v>2012</v>
      </c>
      <c r="J40" s="4">
        <v>2013</v>
      </c>
      <c r="K40" s="22">
        <v>2014</v>
      </c>
      <c r="L40" s="22">
        <v>2015</v>
      </c>
      <c r="M40" s="382">
        <v>2016</v>
      </c>
    </row>
    <row r="41" spans="1:16">
      <c r="A41" s="4"/>
      <c r="C41" s="411"/>
      <c r="E41" s="5"/>
      <c r="F41" s="67"/>
      <c r="G41" s="27"/>
      <c r="H41" s="27"/>
      <c r="I41" s="8"/>
      <c r="J41" s="8"/>
      <c r="K41" s="8"/>
      <c r="L41" s="8"/>
      <c r="M41" s="364"/>
    </row>
    <row r="42" spans="1:16">
      <c r="A42" s="27" t="s">
        <v>574</v>
      </c>
      <c r="B42" s="27" t="s">
        <v>575</v>
      </c>
      <c r="C42" s="411" t="s">
        <v>2272</v>
      </c>
      <c r="E42" s="27">
        <v>308</v>
      </c>
      <c r="F42" s="27">
        <v>284</v>
      </c>
      <c r="G42" s="67">
        <v>245</v>
      </c>
      <c r="H42" s="67">
        <v>219</v>
      </c>
      <c r="I42" s="185">
        <v>217</v>
      </c>
      <c r="J42" s="8">
        <v>243</v>
      </c>
      <c r="K42" s="8">
        <v>245</v>
      </c>
      <c r="L42" s="8">
        <v>265</v>
      </c>
      <c r="M42" s="383">
        <v>272</v>
      </c>
    </row>
    <row r="43" spans="1:16">
      <c r="A43" s="27" t="s">
        <v>578</v>
      </c>
      <c r="B43" s="27" t="s">
        <v>579</v>
      </c>
      <c r="C43" s="411" t="s">
        <v>2272</v>
      </c>
      <c r="E43" s="27">
        <v>370</v>
      </c>
      <c r="F43" s="27">
        <v>316</v>
      </c>
      <c r="G43" s="67">
        <v>323</v>
      </c>
      <c r="H43" s="67">
        <v>318</v>
      </c>
      <c r="I43" s="185">
        <v>353</v>
      </c>
      <c r="J43" s="8">
        <v>271</v>
      </c>
      <c r="K43" s="8">
        <v>270</v>
      </c>
      <c r="L43" s="8">
        <v>227</v>
      </c>
      <c r="M43" s="383">
        <v>241</v>
      </c>
    </row>
    <row r="44" spans="1:16">
      <c r="A44" s="27" t="s">
        <v>576</v>
      </c>
      <c r="B44" s="27" t="s">
        <v>577</v>
      </c>
      <c r="C44" s="411" t="s">
        <v>2272</v>
      </c>
      <c r="E44" s="27">
        <v>399</v>
      </c>
      <c r="F44" s="27">
        <v>339</v>
      </c>
      <c r="G44" s="67">
        <v>311</v>
      </c>
      <c r="H44" s="67">
        <v>285</v>
      </c>
      <c r="I44" s="185">
        <v>307</v>
      </c>
      <c r="J44" s="8">
        <v>308</v>
      </c>
      <c r="K44" s="8">
        <v>288</v>
      </c>
      <c r="L44" s="8">
        <v>256</v>
      </c>
      <c r="M44" s="364">
        <v>226</v>
      </c>
    </row>
    <row r="45" spans="1:16">
      <c r="A45" s="27" t="s">
        <v>580</v>
      </c>
      <c r="B45" s="27" t="s">
        <v>581</v>
      </c>
      <c r="C45" s="411" t="s">
        <v>2272</v>
      </c>
      <c r="E45" s="27">
        <v>211</v>
      </c>
      <c r="F45" s="27">
        <v>210</v>
      </c>
      <c r="G45" s="67">
        <v>181</v>
      </c>
      <c r="H45" s="67">
        <v>169</v>
      </c>
      <c r="I45" s="185">
        <v>171</v>
      </c>
      <c r="J45" s="8">
        <v>212</v>
      </c>
      <c r="K45" s="8">
        <v>208</v>
      </c>
      <c r="L45" s="8">
        <v>190</v>
      </c>
      <c r="M45" s="383">
        <v>208</v>
      </c>
    </row>
    <row r="46" spans="1:16">
      <c r="A46" s="27" t="s">
        <v>582</v>
      </c>
      <c r="B46" s="27" t="s">
        <v>583</v>
      </c>
      <c r="C46" s="411" t="s">
        <v>2272</v>
      </c>
      <c r="E46" s="27">
        <v>220</v>
      </c>
      <c r="F46" s="27">
        <v>204</v>
      </c>
      <c r="G46" s="67">
        <v>204</v>
      </c>
      <c r="H46" s="67">
        <v>181</v>
      </c>
      <c r="I46" s="185">
        <v>170</v>
      </c>
      <c r="J46" s="8">
        <v>167</v>
      </c>
      <c r="K46" s="8">
        <v>164</v>
      </c>
      <c r="L46" s="8">
        <v>147</v>
      </c>
      <c r="M46" s="383">
        <v>151</v>
      </c>
    </row>
    <row r="47" spans="1:16">
      <c r="A47" s="27" t="s">
        <v>584</v>
      </c>
      <c r="B47" s="27" t="s">
        <v>585</v>
      </c>
      <c r="C47" s="411" t="s">
        <v>2272</v>
      </c>
      <c r="E47" s="27">
        <v>170</v>
      </c>
      <c r="F47" s="27">
        <v>163</v>
      </c>
      <c r="G47" s="67">
        <v>141</v>
      </c>
      <c r="H47" s="67">
        <v>125</v>
      </c>
      <c r="I47" s="185">
        <v>132</v>
      </c>
      <c r="J47" s="8">
        <v>137</v>
      </c>
      <c r="K47" s="8">
        <v>143</v>
      </c>
      <c r="L47" s="8">
        <v>138</v>
      </c>
      <c r="M47" s="383">
        <v>138</v>
      </c>
    </row>
    <row r="48" spans="1:16">
      <c r="A48" s="27" t="s">
        <v>586</v>
      </c>
      <c r="B48" s="27" t="s">
        <v>587</v>
      </c>
      <c r="C48" s="411" t="s">
        <v>2272</v>
      </c>
      <c r="E48" s="27">
        <v>211</v>
      </c>
      <c r="F48" s="27">
        <v>195</v>
      </c>
      <c r="G48" s="67">
        <v>154</v>
      </c>
      <c r="H48" s="67">
        <v>137</v>
      </c>
      <c r="I48" s="185">
        <v>140</v>
      </c>
      <c r="J48" s="8">
        <v>144</v>
      </c>
      <c r="K48" s="8">
        <v>151</v>
      </c>
      <c r="L48" s="8">
        <v>137</v>
      </c>
      <c r="M48" s="383">
        <v>138</v>
      </c>
    </row>
    <row r="49" spans="1:13">
      <c r="A49" s="27" t="s">
        <v>588</v>
      </c>
      <c r="B49" s="27" t="s">
        <v>589</v>
      </c>
      <c r="C49" s="411" t="s">
        <v>2272</v>
      </c>
      <c r="E49" s="27">
        <v>176</v>
      </c>
      <c r="F49" s="27">
        <v>162</v>
      </c>
      <c r="G49" s="67">
        <v>137</v>
      </c>
      <c r="H49" s="67">
        <v>123</v>
      </c>
      <c r="I49" s="185">
        <v>126</v>
      </c>
      <c r="J49" s="8">
        <v>134</v>
      </c>
      <c r="K49" s="8">
        <v>136</v>
      </c>
      <c r="L49" s="8">
        <v>126</v>
      </c>
      <c r="M49" s="383">
        <v>124</v>
      </c>
    </row>
    <row r="50" spans="1:13">
      <c r="A50" s="27" t="s">
        <v>590</v>
      </c>
      <c r="B50" s="27" t="s">
        <v>591</v>
      </c>
      <c r="C50" s="411" t="s">
        <v>2272</v>
      </c>
      <c r="E50" s="27">
        <v>88</v>
      </c>
      <c r="F50" s="27">
        <v>123</v>
      </c>
      <c r="G50" s="67">
        <v>104</v>
      </c>
      <c r="H50" s="67">
        <v>95</v>
      </c>
      <c r="I50" s="185">
        <v>97</v>
      </c>
      <c r="J50" s="8">
        <v>109</v>
      </c>
      <c r="K50" s="8">
        <v>116</v>
      </c>
      <c r="L50" s="8">
        <v>109</v>
      </c>
      <c r="M50" s="383">
        <v>113</v>
      </c>
    </row>
    <row r="51" spans="1:13">
      <c r="A51" s="27" t="s">
        <v>594</v>
      </c>
      <c r="B51" s="27" t="s">
        <v>595</v>
      </c>
      <c r="C51" s="411" t="s">
        <v>2272</v>
      </c>
      <c r="E51" s="27">
        <v>100</v>
      </c>
      <c r="F51" s="27">
        <v>100</v>
      </c>
      <c r="G51" s="67">
        <v>100</v>
      </c>
      <c r="H51" s="67">
        <v>100</v>
      </c>
      <c r="I51" s="185">
        <v>100</v>
      </c>
      <c r="J51" s="8">
        <v>100</v>
      </c>
      <c r="K51" s="8">
        <v>100</v>
      </c>
      <c r="L51" s="8">
        <v>100</v>
      </c>
      <c r="M51" s="383">
        <v>100</v>
      </c>
    </row>
    <row r="52" spans="1:13">
      <c r="A52" s="27" t="s">
        <v>596</v>
      </c>
      <c r="B52" s="27" t="s">
        <v>597</v>
      </c>
      <c r="C52" s="411" t="s">
        <v>2272</v>
      </c>
      <c r="E52" s="27">
        <v>137</v>
      </c>
      <c r="F52" s="27">
        <v>138</v>
      </c>
      <c r="G52" s="67">
        <v>119</v>
      </c>
      <c r="H52" s="67">
        <v>105</v>
      </c>
      <c r="I52" s="185">
        <v>104</v>
      </c>
      <c r="J52" s="8">
        <v>105</v>
      </c>
      <c r="K52" s="8">
        <v>106</v>
      </c>
      <c r="L52" s="8">
        <v>95</v>
      </c>
      <c r="M52" s="383">
        <v>95</v>
      </c>
    </row>
    <row r="53" spans="1:13">
      <c r="A53" s="27" t="s">
        <v>598</v>
      </c>
      <c r="B53" s="27" t="s">
        <v>599</v>
      </c>
      <c r="C53" s="411" t="s">
        <v>2272</v>
      </c>
      <c r="E53" s="27">
        <v>118</v>
      </c>
      <c r="F53" s="27">
        <v>124</v>
      </c>
      <c r="G53" s="67">
        <v>104</v>
      </c>
      <c r="H53" s="67">
        <v>94</v>
      </c>
      <c r="I53" s="185">
        <v>99</v>
      </c>
      <c r="J53" s="8">
        <v>105</v>
      </c>
      <c r="K53" s="8">
        <v>104</v>
      </c>
      <c r="L53" s="8">
        <v>94</v>
      </c>
      <c r="M53" s="383">
        <v>95</v>
      </c>
    </row>
    <row r="54" spans="1:13">
      <c r="A54" s="27" t="s">
        <v>592</v>
      </c>
      <c r="B54" s="27" t="s">
        <v>593</v>
      </c>
      <c r="C54" s="411" t="s">
        <v>2272</v>
      </c>
      <c r="E54" s="27">
        <v>213</v>
      </c>
      <c r="F54" s="27">
        <v>178</v>
      </c>
      <c r="G54" s="67">
        <v>123</v>
      </c>
      <c r="H54" s="67">
        <v>114</v>
      </c>
      <c r="I54" s="185">
        <v>138</v>
      </c>
      <c r="J54" s="8">
        <v>107</v>
      </c>
      <c r="K54" s="8">
        <v>109</v>
      </c>
      <c r="L54" s="8">
        <v>106</v>
      </c>
      <c r="M54" s="383">
        <v>85</v>
      </c>
    </row>
    <row r="55" spans="1:13">
      <c r="A55" s="27" t="s">
        <v>600</v>
      </c>
      <c r="B55" s="27" t="s">
        <v>601</v>
      </c>
      <c r="C55" s="411" t="s">
        <v>2272</v>
      </c>
      <c r="E55" s="27">
        <v>103</v>
      </c>
      <c r="F55" s="27">
        <v>95</v>
      </c>
      <c r="G55" s="67">
        <v>81</v>
      </c>
      <c r="H55" s="67">
        <v>72</v>
      </c>
      <c r="I55" s="185">
        <v>71</v>
      </c>
      <c r="J55" s="8">
        <v>76</v>
      </c>
      <c r="K55" s="8">
        <v>75</v>
      </c>
      <c r="L55" s="8">
        <v>69</v>
      </c>
      <c r="M55" s="383">
        <v>69</v>
      </c>
    </row>
    <row r="56" spans="1:13">
      <c r="A56" s="27" t="s">
        <v>602</v>
      </c>
      <c r="B56" s="27" t="s">
        <v>603</v>
      </c>
      <c r="C56" s="411" t="s">
        <v>2272</v>
      </c>
      <c r="E56" s="27">
        <v>107</v>
      </c>
      <c r="F56" s="27">
        <v>98</v>
      </c>
      <c r="G56" s="67">
        <v>82</v>
      </c>
      <c r="H56" s="67">
        <v>72</v>
      </c>
      <c r="I56" s="185">
        <v>72</v>
      </c>
      <c r="J56" s="8">
        <v>73</v>
      </c>
      <c r="K56" s="8">
        <v>72</v>
      </c>
      <c r="L56" s="8">
        <v>66</v>
      </c>
      <c r="M56" s="383">
        <v>67</v>
      </c>
    </row>
    <row r="57" spans="1:13">
      <c r="A57" s="29"/>
      <c r="B57" s="73"/>
      <c r="C57" s="414"/>
      <c r="E57" s="29"/>
      <c r="F57" s="29"/>
      <c r="G57" s="29"/>
      <c r="H57" s="29"/>
      <c r="I57" s="8"/>
      <c r="J57" s="8"/>
      <c r="K57" s="8"/>
      <c r="L57" s="8"/>
      <c r="M57" s="383"/>
    </row>
    <row r="58" spans="1:13">
      <c r="A58" s="4" t="s">
        <v>604</v>
      </c>
      <c r="B58" s="4"/>
      <c r="C58" s="411"/>
      <c r="E58" s="22">
        <v>2008</v>
      </c>
      <c r="F58" s="22">
        <v>2009</v>
      </c>
      <c r="G58" s="22">
        <v>2010</v>
      </c>
      <c r="H58" s="22">
        <v>2011</v>
      </c>
      <c r="I58" s="4">
        <v>2012</v>
      </c>
      <c r="J58" s="4">
        <v>2013</v>
      </c>
      <c r="K58" s="22">
        <v>2014</v>
      </c>
      <c r="L58" s="22">
        <v>2015</v>
      </c>
      <c r="M58" s="384">
        <v>2016</v>
      </c>
    </row>
    <row r="59" spans="1:13">
      <c r="A59" s="4"/>
      <c r="C59" s="411"/>
      <c r="E59" s="5"/>
      <c r="F59" s="67"/>
      <c r="G59" s="27"/>
      <c r="H59" s="27"/>
      <c r="I59" s="8"/>
      <c r="J59" s="8"/>
      <c r="K59" s="8"/>
      <c r="L59" s="8"/>
      <c r="M59" s="383"/>
    </row>
    <row r="60" spans="1:13">
      <c r="A60" s="27" t="s">
        <v>605</v>
      </c>
      <c r="B60" s="27" t="s">
        <v>606</v>
      </c>
      <c r="C60" s="411">
        <v>2</v>
      </c>
      <c r="E60" s="67" t="s">
        <v>2248</v>
      </c>
      <c r="F60" s="67" t="s">
        <v>2248</v>
      </c>
      <c r="G60" s="67" t="s">
        <v>2248</v>
      </c>
      <c r="H60" s="67">
        <v>285</v>
      </c>
      <c r="I60" s="185">
        <v>281</v>
      </c>
      <c r="J60" s="8">
        <v>296</v>
      </c>
      <c r="K60" s="8">
        <v>304</v>
      </c>
      <c r="L60" s="8">
        <v>356</v>
      </c>
      <c r="M60" s="383">
        <v>344</v>
      </c>
    </row>
    <row r="61" spans="1:13">
      <c r="A61" s="27" t="s">
        <v>607</v>
      </c>
      <c r="B61" s="27" t="s">
        <v>608</v>
      </c>
      <c r="C61" s="411">
        <v>2</v>
      </c>
      <c r="E61" s="67" t="s">
        <v>2248</v>
      </c>
      <c r="F61" s="67" t="s">
        <v>2248</v>
      </c>
      <c r="G61" s="67" t="s">
        <v>2248</v>
      </c>
      <c r="H61" s="67">
        <v>357</v>
      </c>
      <c r="I61" s="185">
        <v>357</v>
      </c>
      <c r="J61" s="8">
        <v>354</v>
      </c>
      <c r="K61" s="8">
        <v>352</v>
      </c>
      <c r="L61" s="8">
        <v>338</v>
      </c>
      <c r="M61" s="383">
        <v>289</v>
      </c>
    </row>
    <row r="62" spans="1:13">
      <c r="A62" s="27" t="s">
        <v>609</v>
      </c>
      <c r="B62" s="27" t="s">
        <v>610</v>
      </c>
      <c r="C62" s="411">
        <v>2</v>
      </c>
      <c r="E62" s="67" t="s">
        <v>2248</v>
      </c>
      <c r="F62" s="67" t="s">
        <v>2248</v>
      </c>
      <c r="G62" s="67" t="s">
        <v>2248</v>
      </c>
      <c r="H62" s="67">
        <v>316</v>
      </c>
      <c r="I62" s="185">
        <v>354</v>
      </c>
      <c r="J62" s="8">
        <v>280</v>
      </c>
      <c r="K62" s="8">
        <v>291</v>
      </c>
      <c r="L62" s="8">
        <v>283</v>
      </c>
      <c r="M62" s="383">
        <v>263</v>
      </c>
    </row>
    <row r="63" spans="1:13">
      <c r="A63" s="27" t="s">
        <v>615</v>
      </c>
      <c r="B63" s="27" t="s">
        <v>616</v>
      </c>
      <c r="C63" s="411">
        <v>2</v>
      </c>
      <c r="E63" s="67" t="s">
        <v>2248</v>
      </c>
      <c r="F63" s="67" t="s">
        <v>2248</v>
      </c>
      <c r="G63" s="67" t="s">
        <v>2248</v>
      </c>
      <c r="H63" s="67">
        <v>198</v>
      </c>
      <c r="I63" s="185">
        <v>197</v>
      </c>
      <c r="J63" s="8">
        <v>231</v>
      </c>
      <c r="K63" s="8">
        <v>231</v>
      </c>
      <c r="L63" s="8">
        <v>235</v>
      </c>
      <c r="M63" s="354">
        <v>243</v>
      </c>
    </row>
    <row r="64" spans="1:13">
      <c r="A64" s="27" t="s">
        <v>611</v>
      </c>
      <c r="B64" s="27" t="s">
        <v>612</v>
      </c>
      <c r="C64" s="411">
        <v>2</v>
      </c>
      <c r="E64" s="67" t="s">
        <v>2248</v>
      </c>
      <c r="F64" s="67" t="s">
        <v>2248</v>
      </c>
      <c r="G64" s="67" t="s">
        <v>2248</v>
      </c>
      <c r="H64" s="67">
        <v>217</v>
      </c>
      <c r="I64" s="185">
        <v>224</v>
      </c>
      <c r="J64" s="8">
        <v>223</v>
      </c>
      <c r="K64" s="8">
        <v>242</v>
      </c>
      <c r="L64" s="8">
        <v>257</v>
      </c>
      <c r="M64" s="354">
        <v>240</v>
      </c>
    </row>
    <row r="65" spans="1:13">
      <c r="A65" s="27" t="s">
        <v>613</v>
      </c>
      <c r="B65" s="27" t="s">
        <v>614</v>
      </c>
      <c r="C65" s="411">
        <v>2</v>
      </c>
      <c r="E65" s="67" t="s">
        <v>2248</v>
      </c>
      <c r="F65" s="67" t="s">
        <v>2248</v>
      </c>
      <c r="G65" s="67" t="s">
        <v>2248</v>
      </c>
      <c r="H65" s="67">
        <v>280</v>
      </c>
      <c r="I65" s="185">
        <v>261</v>
      </c>
      <c r="J65" s="8">
        <v>243</v>
      </c>
      <c r="K65" s="8">
        <v>248</v>
      </c>
      <c r="L65" s="8">
        <v>245</v>
      </c>
      <c r="M65" s="354">
        <v>237</v>
      </c>
    </row>
    <row r="66" spans="1:13">
      <c r="A66" s="27" t="s">
        <v>617</v>
      </c>
      <c r="B66" s="27" t="s">
        <v>618</v>
      </c>
      <c r="C66" s="411">
        <v>2</v>
      </c>
      <c r="E66" s="67" t="s">
        <v>2248</v>
      </c>
      <c r="F66" s="67" t="s">
        <v>2248</v>
      </c>
      <c r="G66" s="67" t="s">
        <v>2248</v>
      </c>
      <c r="H66" s="67">
        <v>186</v>
      </c>
      <c r="I66" s="185">
        <v>185</v>
      </c>
      <c r="J66" s="8">
        <v>199</v>
      </c>
      <c r="K66" s="8">
        <v>219</v>
      </c>
      <c r="L66" s="8">
        <v>234</v>
      </c>
      <c r="M66" s="383">
        <v>224</v>
      </c>
    </row>
    <row r="67" spans="1:13">
      <c r="A67" s="27" t="s">
        <v>619</v>
      </c>
      <c r="B67" s="27" t="s">
        <v>620</v>
      </c>
      <c r="C67" s="411">
        <v>2</v>
      </c>
      <c r="E67" s="67" t="s">
        <v>2248</v>
      </c>
      <c r="F67" s="67" t="s">
        <v>2248</v>
      </c>
      <c r="G67" s="67" t="s">
        <v>2248</v>
      </c>
      <c r="H67" s="67">
        <v>201</v>
      </c>
      <c r="I67" s="185">
        <v>203</v>
      </c>
      <c r="J67" s="8">
        <v>199</v>
      </c>
      <c r="K67" s="8">
        <v>212</v>
      </c>
      <c r="L67" s="8">
        <v>206</v>
      </c>
      <c r="M67" s="354">
        <v>193</v>
      </c>
    </row>
    <row r="68" spans="1:13">
      <c r="A68" s="27" t="s">
        <v>621</v>
      </c>
      <c r="B68" s="27" t="s">
        <v>622</v>
      </c>
      <c r="C68" s="411">
        <v>2</v>
      </c>
      <c r="E68" s="67" t="s">
        <v>2248</v>
      </c>
      <c r="F68" s="67" t="s">
        <v>2248</v>
      </c>
      <c r="G68" s="67" t="s">
        <v>2248</v>
      </c>
      <c r="H68" s="67">
        <v>175</v>
      </c>
      <c r="I68" s="185">
        <v>174</v>
      </c>
      <c r="J68" s="8">
        <v>177</v>
      </c>
      <c r="K68" s="8">
        <v>186</v>
      </c>
      <c r="L68" s="8">
        <v>191</v>
      </c>
      <c r="M68" s="354">
        <v>179</v>
      </c>
    </row>
    <row r="69" spans="1:13">
      <c r="A69" s="27" t="s">
        <v>623</v>
      </c>
      <c r="B69" s="27" t="s">
        <v>624</v>
      </c>
      <c r="C69" s="411">
        <v>2</v>
      </c>
      <c r="E69" s="67" t="s">
        <v>2248</v>
      </c>
      <c r="F69" s="67" t="s">
        <v>2248</v>
      </c>
      <c r="G69" s="67" t="s">
        <v>2248</v>
      </c>
      <c r="H69" s="67">
        <v>155</v>
      </c>
      <c r="I69" s="185">
        <v>149</v>
      </c>
      <c r="J69" s="8">
        <v>143</v>
      </c>
      <c r="K69" s="8">
        <v>148</v>
      </c>
      <c r="L69" s="8">
        <v>146</v>
      </c>
      <c r="M69" s="354">
        <v>136</v>
      </c>
    </row>
    <row r="70" spans="1:13">
      <c r="A70" s="27" t="s">
        <v>625</v>
      </c>
      <c r="B70" s="27" t="s">
        <v>626</v>
      </c>
      <c r="C70" s="411">
        <v>2</v>
      </c>
      <c r="E70" s="67" t="s">
        <v>2248</v>
      </c>
      <c r="F70" s="67" t="s">
        <v>2248</v>
      </c>
      <c r="G70" s="67" t="s">
        <v>2248</v>
      </c>
      <c r="H70" s="67">
        <v>134</v>
      </c>
      <c r="I70" s="185">
        <v>133</v>
      </c>
      <c r="J70" s="8">
        <v>133</v>
      </c>
      <c r="K70" s="8">
        <v>135</v>
      </c>
      <c r="L70" s="8">
        <v>134</v>
      </c>
      <c r="M70" s="354">
        <v>136</v>
      </c>
    </row>
    <row r="71" spans="1:13">
      <c r="A71" s="27" t="s">
        <v>627</v>
      </c>
      <c r="B71" s="27" t="s">
        <v>628</v>
      </c>
      <c r="C71" s="411" t="s">
        <v>2272</v>
      </c>
      <c r="E71" s="67" t="s">
        <v>2248</v>
      </c>
      <c r="F71" s="67" t="s">
        <v>2248</v>
      </c>
      <c r="G71" s="67" t="s">
        <v>2248</v>
      </c>
      <c r="H71" s="67">
        <v>183</v>
      </c>
      <c r="I71" s="185">
        <v>198</v>
      </c>
      <c r="J71" s="8">
        <v>154</v>
      </c>
      <c r="K71" s="8">
        <v>142</v>
      </c>
      <c r="L71" s="8">
        <v>134</v>
      </c>
      <c r="M71" s="354">
        <v>129</v>
      </c>
    </row>
    <row r="72" spans="1:13">
      <c r="A72" s="27" t="s">
        <v>629</v>
      </c>
      <c r="B72" s="27" t="s">
        <v>630</v>
      </c>
      <c r="C72" s="411">
        <v>2</v>
      </c>
      <c r="E72" s="67" t="s">
        <v>2248</v>
      </c>
      <c r="F72" s="67" t="s">
        <v>2248</v>
      </c>
      <c r="G72" s="67" t="s">
        <v>2248</v>
      </c>
      <c r="H72" s="67">
        <v>112</v>
      </c>
      <c r="I72" s="185">
        <v>108</v>
      </c>
      <c r="J72" s="8">
        <v>104</v>
      </c>
      <c r="K72" s="8">
        <v>105</v>
      </c>
      <c r="L72" s="8">
        <v>105</v>
      </c>
      <c r="M72" s="354">
        <v>100</v>
      </c>
    </row>
    <row r="73" spans="1:13">
      <c r="A73" s="27" t="s">
        <v>631</v>
      </c>
      <c r="B73" s="27" t="s">
        <v>632</v>
      </c>
      <c r="C73" s="411">
        <v>2</v>
      </c>
      <c r="E73" s="67" t="s">
        <v>2248</v>
      </c>
      <c r="F73" s="67" t="s">
        <v>2248</v>
      </c>
      <c r="G73" s="67" t="s">
        <v>2248</v>
      </c>
      <c r="H73" s="67">
        <v>104</v>
      </c>
      <c r="I73" s="185">
        <v>102</v>
      </c>
      <c r="J73" s="8">
        <v>104</v>
      </c>
      <c r="K73" s="8">
        <v>103</v>
      </c>
      <c r="L73" s="8">
        <v>105</v>
      </c>
      <c r="M73" s="354">
        <v>100</v>
      </c>
    </row>
    <row r="74" spans="1:13">
      <c r="A74" s="27" t="s">
        <v>633</v>
      </c>
      <c r="B74" s="27" t="s">
        <v>634</v>
      </c>
      <c r="C74" s="411">
        <v>2</v>
      </c>
      <c r="E74" s="67" t="s">
        <v>2248</v>
      </c>
      <c r="F74" s="67" t="s">
        <v>2248</v>
      </c>
      <c r="G74" s="67" t="s">
        <v>2248</v>
      </c>
      <c r="H74" s="67">
        <v>100</v>
      </c>
      <c r="I74" s="185">
        <v>100</v>
      </c>
      <c r="J74" s="8">
        <v>100</v>
      </c>
      <c r="K74" s="8">
        <v>100</v>
      </c>
      <c r="L74" s="8">
        <v>100</v>
      </c>
      <c r="M74" s="354">
        <v>100</v>
      </c>
    </row>
    <row r="76" spans="1:13">
      <c r="A76" s="4"/>
    </row>
    <row r="77" spans="1:13" ht="40.5" customHeight="1">
      <c r="A77" s="472" t="s">
        <v>635</v>
      </c>
      <c r="B77" s="472"/>
      <c r="C77" s="472"/>
      <c r="D77" s="472"/>
      <c r="E77" s="472"/>
      <c r="F77" s="472"/>
      <c r="G77" s="472"/>
      <c r="H77" s="472"/>
      <c r="I77" s="472"/>
      <c r="J77" s="472"/>
      <c r="K77" s="472"/>
      <c r="L77" s="472"/>
      <c r="M77" s="472"/>
    </row>
    <row r="78" spans="1:13" ht="25.5" customHeight="1">
      <c r="A78" s="472" t="s">
        <v>2240</v>
      </c>
      <c r="B78" s="472"/>
      <c r="C78" s="472"/>
      <c r="D78" s="472"/>
      <c r="E78" s="472"/>
      <c r="F78" s="472"/>
      <c r="G78" s="472"/>
      <c r="H78" s="472"/>
      <c r="I78" s="472"/>
      <c r="J78" s="472"/>
      <c r="K78" s="472"/>
      <c r="L78" s="472"/>
      <c r="M78" s="472"/>
    </row>
    <row r="79" spans="1:13">
      <c r="A79" s="472" t="s">
        <v>2239</v>
      </c>
      <c r="B79" s="472"/>
      <c r="C79" s="472"/>
      <c r="D79" s="472"/>
      <c r="E79" s="472"/>
      <c r="F79" s="472"/>
      <c r="G79" s="472"/>
      <c r="H79" s="472"/>
      <c r="I79" s="472"/>
      <c r="J79" s="472"/>
      <c r="K79" s="472"/>
      <c r="L79" s="472"/>
      <c r="M79" s="472"/>
    </row>
    <row r="80" spans="1:13">
      <c r="A80" s="27"/>
    </row>
    <row r="98" spans="6:77">
      <c r="F98" s="22"/>
      <c r="G98" s="5"/>
      <c r="H98" s="27"/>
      <c r="I98" s="27"/>
      <c r="J98" s="27"/>
      <c r="K98" s="27"/>
      <c r="L98" s="27"/>
      <c r="M98" s="27"/>
      <c r="N98" s="27"/>
      <c r="O98" s="27"/>
      <c r="P98" s="27"/>
      <c r="Q98" s="27"/>
      <c r="R98" s="27"/>
      <c r="S98" s="27"/>
      <c r="T98" s="27"/>
      <c r="U98" s="27"/>
      <c r="V98" s="27"/>
      <c r="W98" s="27"/>
      <c r="X98" s="22"/>
      <c r="Z98" s="67"/>
      <c r="AA98" s="67"/>
      <c r="AB98" s="67"/>
      <c r="AC98" s="67"/>
      <c r="AD98" s="67"/>
      <c r="AE98" s="67"/>
      <c r="AF98" s="67"/>
      <c r="AG98" s="67"/>
      <c r="AH98" s="67"/>
      <c r="AI98" s="67"/>
      <c r="AJ98" s="67"/>
      <c r="AK98" s="67"/>
      <c r="AL98" s="67"/>
      <c r="AM98" s="67"/>
      <c r="AN98" s="67"/>
      <c r="AO98" s="67"/>
      <c r="AP98" s="8"/>
      <c r="AQ98" s="22"/>
      <c r="AS98" s="27"/>
      <c r="AT98" s="27"/>
      <c r="AU98" s="27"/>
      <c r="AV98" s="27"/>
      <c r="AW98" s="27"/>
      <c r="AX98" s="27"/>
      <c r="AY98" s="27"/>
      <c r="AZ98" s="27"/>
      <c r="BA98" s="27"/>
      <c r="BB98" s="27"/>
      <c r="BC98" s="27"/>
      <c r="BD98" s="27"/>
      <c r="BE98" s="27"/>
      <c r="BF98" s="27"/>
      <c r="BG98" s="27"/>
      <c r="BH98" s="29"/>
      <c r="BI98" s="22"/>
      <c r="BK98" s="67"/>
      <c r="BL98" s="67"/>
      <c r="BM98" s="67"/>
      <c r="BN98" s="67"/>
      <c r="BO98" s="67"/>
      <c r="BP98" s="67"/>
      <c r="BQ98" s="67"/>
      <c r="BR98" s="67"/>
      <c r="BS98" s="67"/>
      <c r="BT98" s="67"/>
      <c r="BU98" s="67"/>
      <c r="BV98" s="67"/>
      <c r="BW98" s="67"/>
      <c r="BX98" s="67"/>
      <c r="BY98" s="67"/>
    </row>
    <row r="99" spans="6:77">
      <c r="F99" s="22"/>
      <c r="G99" s="5"/>
      <c r="H99" s="60"/>
      <c r="I99" s="60"/>
      <c r="J99" s="60"/>
      <c r="K99" s="60"/>
      <c r="L99" s="60"/>
      <c r="M99" s="60"/>
      <c r="N99" s="60"/>
      <c r="O99" s="60"/>
      <c r="P99" s="60"/>
      <c r="Q99" s="60"/>
      <c r="R99" s="60"/>
      <c r="S99" s="60"/>
      <c r="T99" s="60"/>
      <c r="U99" s="60"/>
      <c r="V99" s="60"/>
      <c r="W99" s="60"/>
      <c r="X99" s="22"/>
      <c r="Z99" s="67"/>
      <c r="AA99" s="67"/>
      <c r="AB99" s="67"/>
      <c r="AC99" s="67"/>
      <c r="AD99" s="67"/>
      <c r="AE99" s="67"/>
      <c r="AF99" s="67"/>
      <c r="AG99" s="67"/>
      <c r="AH99" s="67"/>
      <c r="AI99" s="67"/>
      <c r="AJ99" s="67"/>
      <c r="AK99" s="67"/>
      <c r="AL99" s="67"/>
      <c r="AM99" s="67"/>
      <c r="AN99" s="67"/>
      <c r="AO99" s="60"/>
      <c r="AP99" s="60"/>
      <c r="AQ99" s="22"/>
      <c r="AR99" s="60"/>
      <c r="AS99" s="60"/>
      <c r="AT99" s="60"/>
      <c r="AU99" s="60"/>
      <c r="AV99" s="60"/>
      <c r="AW99" s="60"/>
      <c r="AX99" s="60"/>
      <c r="AY99" s="60"/>
      <c r="AZ99" s="60"/>
      <c r="BA99" s="60"/>
      <c r="BB99" s="60"/>
      <c r="BC99" s="60"/>
      <c r="BD99" s="60"/>
      <c r="BE99" s="60"/>
      <c r="BF99" s="60"/>
      <c r="BG99" s="60"/>
      <c r="BH99" s="29"/>
      <c r="BI99" s="22"/>
      <c r="BJ99" s="60"/>
      <c r="BK99" s="67"/>
      <c r="BL99" s="67"/>
      <c r="BM99" s="67"/>
      <c r="BN99" s="67"/>
      <c r="BO99" s="67"/>
      <c r="BP99" s="67"/>
      <c r="BQ99" s="67"/>
      <c r="BR99" s="67"/>
      <c r="BS99" s="67"/>
      <c r="BT99" s="67"/>
      <c r="BU99" s="67"/>
      <c r="BV99" s="67"/>
      <c r="BW99" s="67"/>
      <c r="BX99" s="67"/>
      <c r="BY99" s="67"/>
    </row>
    <row r="100" spans="6:77">
      <c r="F100" s="22"/>
      <c r="G100" s="27"/>
      <c r="H100" s="67"/>
      <c r="I100" s="67"/>
      <c r="J100" s="67"/>
      <c r="K100" s="67"/>
      <c r="L100" s="67"/>
      <c r="M100" s="67"/>
      <c r="N100" s="67"/>
      <c r="O100" s="67"/>
      <c r="P100" s="67"/>
      <c r="Q100" s="67"/>
      <c r="R100" s="67"/>
      <c r="S100" s="67"/>
      <c r="T100" s="67"/>
      <c r="U100" s="67"/>
      <c r="V100" s="67"/>
      <c r="W100" s="67"/>
      <c r="X100" s="22"/>
      <c r="Y100" s="27"/>
      <c r="Z100" s="67"/>
      <c r="AA100" s="67"/>
      <c r="AB100" s="67"/>
      <c r="AC100" s="67"/>
      <c r="AD100" s="67"/>
      <c r="AE100" s="67"/>
      <c r="AF100" s="67"/>
      <c r="AG100" s="67"/>
      <c r="AH100" s="67"/>
      <c r="AI100" s="67"/>
      <c r="AJ100" s="67"/>
      <c r="AK100" s="67"/>
      <c r="AL100" s="67"/>
      <c r="AM100" s="67"/>
      <c r="AN100" s="67"/>
      <c r="AO100" s="27"/>
      <c r="AP100" s="67"/>
      <c r="AQ100" s="22"/>
      <c r="AR100" s="27"/>
      <c r="AS100" s="67"/>
      <c r="AT100" s="67"/>
      <c r="AU100" s="67"/>
      <c r="AV100" s="67"/>
      <c r="AW100" s="67"/>
      <c r="AX100" s="67"/>
      <c r="AY100" s="67"/>
      <c r="AZ100" s="67"/>
      <c r="BA100" s="67"/>
      <c r="BB100" s="67"/>
      <c r="BC100" s="67"/>
      <c r="BD100" s="67"/>
      <c r="BE100" s="67"/>
      <c r="BF100" s="67"/>
      <c r="BG100" s="67"/>
      <c r="BH100" s="29"/>
      <c r="BI100" s="22"/>
      <c r="BJ100" s="27"/>
      <c r="BK100" s="67"/>
      <c r="BL100" s="67"/>
      <c r="BM100" s="67"/>
      <c r="BN100" s="67"/>
      <c r="BO100" s="67"/>
      <c r="BP100" s="67"/>
      <c r="BQ100" s="67"/>
      <c r="BR100" s="67"/>
      <c r="BS100" s="67"/>
      <c r="BT100" s="67"/>
      <c r="BU100" s="67"/>
      <c r="BV100" s="67"/>
      <c r="BW100" s="67"/>
      <c r="BX100" s="67"/>
      <c r="BY100" s="67"/>
    </row>
    <row r="101" spans="6:77">
      <c r="F101" s="22"/>
      <c r="G101" s="27"/>
      <c r="H101" s="67"/>
      <c r="I101" s="67"/>
      <c r="J101" s="67"/>
      <c r="K101" s="67"/>
      <c r="L101" s="67"/>
      <c r="M101" s="67"/>
      <c r="N101" s="67"/>
      <c r="O101" s="67"/>
      <c r="P101" s="67"/>
      <c r="Q101" s="67"/>
      <c r="R101" s="67"/>
      <c r="S101" s="67"/>
      <c r="T101" s="67"/>
      <c r="U101" s="67"/>
      <c r="V101" s="67"/>
      <c r="W101" s="67"/>
      <c r="X101" s="22"/>
      <c r="Y101" s="27"/>
      <c r="Z101" s="67"/>
      <c r="AA101" s="67"/>
      <c r="AB101" s="67"/>
      <c r="AC101" s="67"/>
      <c r="AD101" s="67"/>
      <c r="AE101" s="67"/>
      <c r="AF101" s="67"/>
      <c r="AG101" s="67"/>
      <c r="AH101" s="67"/>
      <c r="AI101" s="67"/>
      <c r="AJ101" s="67"/>
      <c r="AK101" s="67"/>
      <c r="AL101" s="67"/>
      <c r="AM101" s="67"/>
      <c r="AN101" s="67"/>
      <c r="AO101" s="27"/>
      <c r="AP101" s="67"/>
      <c r="AQ101" s="22"/>
      <c r="AR101" s="27"/>
      <c r="AS101" s="67"/>
      <c r="AT101" s="67"/>
      <c r="AU101" s="67"/>
      <c r="AV101" s="67"/>
      <c r="AW101" s="67"/>
      <c r="AX101" s="67"/>
      <c r="AY101" s="67"/>
      <c r="AZ101" s="67"/>
      <c r="BA101" s="67"/>
      <c r="BB101" s="67"/>
      <c r="BC101" s="67"/>
      <c r="BD101" s="67"/>
      <c r="BE101" s="67"/>
      <c r="BF101" s="67"/>
      <c r="BG101" s="67"/>
      <c r="BH101" s="29"/>
      <c r="BI101" s="22"/>
      <c r="BJ101" s="27"/>
      <c r="BK101" s="67"/>
      <c r="BL101" s="67"/>
      <c r="BM101" s="67"/>
      <c r="BN101" s="67"/>
      <c r="BO101" s="67"/>
      <c r="BP101" s="67"/>
      <c r="BQ101" s="67"/>
      <c r="BR101" s="67"/>
      <c r="BS101" s="67"/>
      <c r="BT101" s="67"/>
      <c r="BU101" s="67"/>
      <c r="BV101" s="67"/>
      <c r="BW101" s="67"/>
      <c r="BX101" s="67"/>
      <c r="BY101" s="67"/>
    </row>
    <row r="102" spans="6:77">
      <c r="F102" s="4"/>
      <c r="H102" s="185"/>
      <c r="I102" s="185"/>
      <c r="J102" s="185"/>
      <c r="K102" s="185"/>
      <c r="L102" s="185"/>
      <c r="M102" s="185"/>
      <c r="N102" s="185"/>
      <c r="O102" s="185"/>
      <c r="P102" s="185"/>
      <c r="Q102" s="185"/>
      <c r="R102" s="185"/>
      <c r="S102" s="185"/>
      <c r="T102" s="185"/>
      <c r="U102" s="185"/>
      <c r="V102" s="185"/>
      <c r="W102" s="8"/>
      <c r="X102" s="4"/>
      <c r="Y102" s="8"/>
      <c r="Z102" s="185"/>
      <c r="AA102" s="185"/>
      <c r="AB102" s="185"/>
      <c r="AC102" s="185"/>
      <c r="AD102" s="185"/>
      <c r="AE102" s="185"/>
      <c r="AF102" s="185"/>
      <c r="AG102" s="185"/>
      <c r="AH102" s="185"/>
      <c r="AI102" s="185"/>
      <c r="AJ102" s="185"/>
      <c r="AK102" s="185"/>
      <c r="AL102" s="185"/>
      <c r="AM102" s="185"/>
      <c r="AN102" s="185"/>
      <c r="AO102" s="8"/>
      <c r="AP102" s="8"/>
      <c r="AQ102" s="4"/>
      <c r="AR102" s="8"/>
      <c r="AS102" s="185"/>
      <c r="AT102" s="185"/>
      <c r="AU102" s="185"/>
      <c r="AV102" s="185"/>
      <c r="AW102" s="185"/>
      <c r="AX102" s="185"/>
      <c r="AY102" s="185"/>
      <c r="AZ102" s="185"/>
      <c r="BA102" s="185"/>
      <c r="BB102" s="185"/>
      <c r="BC102" s="185"/>
      <c r="BD102" s="185"/>
      <c r="BE102" s="185"/>
      <c r="BF102" s="185"/>
      <c r="BG102" s="185"/>
      <c r="BH102" s="8"/>
      <c r="BI102" s="4"/>
      <c r="BJ102" s="8"/>
      <c r="BK102" s="185"/>
      <c r="BL102" s="185"/>
      <c r="BM102" s="185"/>
      <c r="BN102" s="185"/>
      <c r="BO102" s="185"/>
      <c r="BP102" s="185"/>
      <c r="BQ102" s="185"/>
      <c r="BR102" s="185"/>
      <c r="BS102" s="185"/>
      <c r="BT102" s="185"/>
      <c r="BU102" s="185"/>
      <c r="BV102" s="185"/>
      <c r="BW102" s="185"/>
      <c r="BX102" s="185"/>
      <c r="BY102" s="185"/>
    </row>
    <row r="103" spans="6:77">
      <c r="F103" s="4"/>
      <c r="I103" s="8"/>
      <c r="J103" s="8"/>
      <c r="K103" s="8"/>
      <c r="L103" s="8"/>
      <c r="M103" s="8"/>
      <c r="N103" s="8"/>
      <c r="O103" s="8"/>
      <c r="P103" s="8"/>
      <c r="Q103" s="8"/>
      <c r="R103" s="8"/>
      <c r="S103" s="8"/>
      <c r="T103" s="67"/>
      <c r="U103" s="8"/>
      <c r="V103" s="8"/>
      <c r="W103" s="8"/>
      <c r="X103" s="4"/>
      <c r="Y103" s="8"/>
      <c r="Z103" s="8"/>
      <c r="AA103" s="8"/>
      <c r="AB103" s="8"/>
      <c r="AC103" s="8"/>
      <c r="AD103" s="8"/>
      <c r="AE103" s="8"/>
      <c r="AF103" s="8"/>
      <c r="AG103" s="8"/>
      <c r="AH103" s="8"/>
      <c r="AI103" s="8"/>
      <c r="AJ103" s="67"/>
      <c r="AK103" s="8"/>
      <c r="AL103" s="8"/>
      <c r="AM103" s="8"/>
      <c r="AN103" s="8"/>
      <c r="AO103" s="8"/>
      <c r="AP103" s="8"/>
      <c r="AQ103" s="4"/>
      <c r="AR103" s="8"/>
      <c r="AS103" s="8"/>
      <c r="AT103" s="8"/>
      <c r="AU103" s="8"/>
      <c r="AV103" s="8"/>
      <c r="AW103" s="8"/>
      <c r="AX103" s="8"/>
      <c r="AY103" s="8"/>
      <c r="AZ103" s="8"/>
      <c r="BA103" s="8"/>
      <c r="BB103" s="8"/>
      <c r="BC103" s="8"/>
      <c r="BD103" s="8"/>
      <c r="BE103" s="8"/>
      <c r="BF103" s="8"/>
      <c r="BG103" s="8"/>
      <c r="BH103" s="8"/>
      <c r="BI103" s="4"/>
      <c r="BJ103" s="8"/>
      <c r="BK103" s="8"/>
      <c r="BL103" s="8"/>
      <c r="BM103" s="8"/>
      <c r="BN103" s="8"/>
      <c r="BO103" s="8"/>
      <c r="BP103" s="8"/>
      <c r="BQ103" s="8"/>
      <c r="BR103" s="8"/>
      <c r="BS103" s="8"/>
      <c r="BT103" s="8"/>
      <c r="BU103" s="8"/>
      <c r="BV103" s="8"/>
      <c r="BW103" s="8"/>
      <c r="BX103" s="8"/>
      <c r="BY103" s="8"/>
    </row>
    <row r="104" spans="6:77">
      <c r="F104" s="4"/>
      <c r="I104" s="8"/>
      <c r="J104" s="8"/>
      <c r="K104" s="8"/>
      <c r="L104" s="8"/>
      <c r="M104" s="8"/>
      <c r="N104" s="8"/>
      <c r="O104" s="8"/>
      <c r="P104" s="8"/>
      <c r="Q104" s="8"/>
      <c r="R104" s="8"/>
      <c r="S104" s="8"/>
      <c r="T104" s="67"/>
      <c r="U104" s="8"/>
      <c r="V104" s="8"/>
      <c r="W104" s="8"/>
      <c r="X104" s="22"/>
      <c r="Y104" s="8"/>
      <c r="Z104" s="8"/>
      <c r="AA104" s="8"/>
      <c r="AB104" s="8"/>
      <c r="AC104" s="8"/>
      <c r="AD104" s="8"/>
      <c r="AE104" s="8"/>
      <c r="AF104" s="8"/>
      <c r="AG104" s="8"/>
      <c r="AH104" s="8"/>
      <c r="AI104" s="8"/>
      <c r="AJ104" s="67"/>
      <c r="AK104" s="8"/>
      <c r="AL104" s="8"/>
      <c r="AM104" s="8"/>
      <c r="AN104" s="8"/>
      <c r="AO104" s="8"/>
      <c r="AP104" s="8"/>
      <c r="AQ104" s="22"/>
      <c r="AR104" s="8"/>
      <c r="AS104" s="8"/>
      <c r="AT104" s="8"/>
      <c r="AU104" s="8"/>
      <c r="AV104" s="8"/>
      <c r="AW104" s="8"/>
      <c r="AX104" s="8"/>
      <c r="AY104" s="8"/>
      <c r="AZ104" s="8"/>
      <c r="BA104" s="8"/>
      <c r="BB104" s="8"/>
      <c r="BC104" s="8"/>
      <c r="BD104" s="8"/>
      <c r="BE104" s="8"/>
      <c r="BF104" s="8"/>
      <c r="BG104" s="8"/>
      <c r="BH104" s="8"/>
      <c r="BI104" s="22"/>
      <c r="BJ104" s="8"/>
      <c r="BK104" s="8"/>
      <c r="BL104" s="8"/>
      <c r="BM104" s="8"/>
      <c r="BN104" s="8"/>
      <c r="BO104" s="8"/>
      <c r="BP104" s="8"/>
      <c r="BQ104" s="8"/>
      <c r="BR104" s="8"/>
      <c r="BS104" s="8"/>
      <c r="BT104" s="8"/>
      <c r="BU104" s="8"/>
      <c r="BV104" s="8"/>
      <c r="BW104" s="8"/>
      <c r="BX104" s="8"/>
      <c r="BY104" s="8"/>
    </row>
    <row r="105" spans="6:77">
      <c r="F105" s="4"/>
      <c r="I105" s="8"/>
      <c r="J105" s="8"/>
      <c r="K105" s="8"/>
      <c r="L105" s="8"/>
      <c r="M105" s="8"/>
      <c r="N105" s="8"/>
      <c r="O105" s="8"/>
      <c r="P105" s="8"/>
      <c r="Q105" s="8"/>
      <c r="R105" s="8"/>
      <c r="S105" s="8"/>
      <c r="T105" s="67"/>
      <c r="U105" s="8"/>
      <c r="V105" s="8"/>
      <c r="W105" s="8"/>
      <c r="X105" s="22"/>
      <c r="Y105" s="8"/>
      <c r="Z105" s="8"/>
      <c r="AA105" s="8"/>
      <c r="AB105" s="8"/>
      <c r="AC105" s="8"/>
      <c r="AD105" s="8"/>
      <c r="AE105" s="8"/>
      <c r="AF105" s="8"/>
      <c r="AG105" s="8"/>
      <c r="AH105" s="8"/>
      <c r="AI105" s="8"/>
      <c r="AJ105" s="67"/>
      <c r="AK105" s="8"/>
      <c r="AL105" s="8"/>
      <c r="AM105" s="8"/>
      <c r="AN105" s="8"/>
      <c r="AO105" s="8"/>
      <c r="AP105" s="8"/>
      <c r="AQ105" s="22"/>
      <c r="AR105" s="8"/>
      <c r="AS105" s="8"/>
      <c r="AT105" s="8"/>
      <c r="AU105" s="8"/>
      <c r="AV105" s="8"/>
      <c r="AW105" s="8"/>
      <c r="AX105" s="8"/>
      <c r="AY105" s="8"/>
      <c r="AZ105" s="8"/>
      <c r="BA105" s="8"/>
      <c r="BB105" s="8"/>
      <c r="BC105" s="8"/>
      <c r="BD105" s="8"/>
      <c r="BE105" s="8"/>
      <c r="BF105" s="8"/>
      <c r="BG105" s="8"/>
      <c r="BH105" s="8"/>
      <c r="BI105" s="22"/>
      <c r="BJ105" s="8"/>
      <c r="BK105" s="8"/>
      <c r="BL105" s="8"/>
      <c r="BM105" s="8"/>
      <c r="BN105" s="8"/>
      <c r="BO105" s="8"/>
      <c r="BP105" s="8"/>
      <c r="BQ105" s="8"/>
      <c r="BR105" s="8"/>
      <c r="BS105" s="8"/>
      <c r="BT105" s="8"/>
      <c r="BU105" s="8"/>
      <c r="BV105" s="8"/>
      <c r="BW105" s="8"/>
      <c r="BX105" s="8"/>
      <c r="BY105" s="8"/>
    </row>
  </sheetData>
  <sortState ref="A60:P74">
    <sortCondition descending="1" ref="I60:I74"/>
  </sortState>
  <mergeCells count="3">
    <mergeCell ref="A77:M77"/>
    <mergeCell ref="A78:M78"/>
    <mergeCell ref="A79:M79"/>
  </mergeCells>
  <phoneticPr fontId="16" type="noConversion"/>
  <conditionalFormatting sqref="H104:AP104 AR104:BG104">
    <cfRule type="cellIs" dxfId="5219" priority="411" stopIfTrue="1" operator="equal">
      <formula>"-"</formula>
    </cfRule>
  </conditionalFormatting>
  <conditionalFormatting sqref="H103:AN103 Z104:AN105">
    <cfRule type="cellIs" dxfId="5218" priority="409" stopIfTrue="1" operator="equal">
      <formula>"-"</formula>
    </cfRule>
    <cfRule type="containsText" dxfId="5217" priority="410" stopIfTrue="1" operator="containsText" text="leer">
      <formula>NOT(ISERROR(SEARCH("leer",H103)))</formula>
    </cfRule>
  </conditionalFormatting>
  <conditionalFormatting sqref="AS103:BG103">
    <cfRule type="cellIs" dxfId="5216" priority="407" stopIfTrue="1" operator="equal">
      <formula>"-"</formula>
    </cfRule>
    <cfRule type="containsText" dxfId="5215" priority="408" stopIfTrue="1" operator="containsText" text="leer">
      <formula>NOT(ISERROR(SEARCH("leer",AS103)))</formula>
    </cfRule>
  </conditionalFormatting>
  <conditionalFormatting sqref="H103:AN103 Z104:AN105">
    <cfRule type="cellIs" dxfId="5214" priority="405" stopIfTrue="1" operator="equal">
      <formula>"-"</formula>
    </cfRule>
    <cfRule type="containsText" dxfId="5213" priority="406" stopIfTrue="1" operator="containsText" text="leer">
      <formula>NOT(ISERROR(SEARCH("leer",H103)))</formula>
    </cfRule>
  </conditionalFormatting>
  <conditionalFormatting sqref="AS103:BG103">
    <cfRule type="cellIs" dxfId="5212" priority="403" stopIfTrue="1" operator="equal">
      <formula>"-"</formula>
    </cfRule>
    <cfRule type="containsText" dxfId="5211" priority="404" stopIfTrue="1" operator="containsText" text="leer">
      <formula>NOT(ISERROR(SEARCH("leer",AS103)))</formula>
    </cfRule>
  </conditionalFormatting>
  <conditionalFormatting sqref="H102:AN102">
    <cfRule type="cellIs" dxfId="5210" priority="401" stopIfTrue="1" operator="equal">
      <formula>"-"</formula>
    </cfRule>
    <cfRule type="containsText" dxfId="5209" priority="402" stopIfTrue="1" operator="containsText" text="leer">
      <formula>NOT(ISERROR(SEARCH("leer",H102)))</formula>
    </cfRule>
  </conditionalFormatting>
  <conditionalFormatting sqref="AS102:BG102">
    <cfRule type="cellIs" dxfId="5208" priority="399" stopIfTrue="1" operator="equal">
      <formula>"-"</formula>
    </cfRule>
    <cfRule type="containsText" dxfId="5207" priority="400" stopIfTrue="1" operator="containsText" text="leer">
      <formula>NOT(ISERROR(SEARCH("leer",AS102)))</formula>
    </cfRule>
  </conditionalFormatting>
  <conditionalFormatting sqref="H102:AN102">
    <cfRule type="cellIs" dxfId="5206" priority="397" stopIfTrue="1" operator="equal">
      <formula>"-"</formula>
    </cfRule>
    <cfRule type="containsText" dxfId="5205" priority="398" stopIfTrue="1" operator="containsText" text="leer">
      <formula>NOT(ISERROR(SEARCH("leer",H102)))</formula>
    </cfRule>
  </conditionalFormatting>
  <conditionalFormatting sqref="AS102:BG102">
    <cfRule type="cellIs" dxfId="5204" priority="395" stopIfTrue="1" operator="equal">
      <formula>"-"</formula>
    </cfRule>
    <cfRule type="containsText" dxfId="5203" priority="396" stopIfTrue="1" operator="containsText" text="leer">
      <formula>NOT(ISERROR(SEARCH("leer",AS102)))</formula>
    </cfRule>
  </conditionalFormatting>
  <conditionalFormatting sqref="H102:AN102">
    <cfRule type="cellIs" dxfId="5202" priority="393" stopIfTrue="1" operator="equal">
      <formula>"-"</formula>
    </cfRule>
    <cfRule type="containsText" dxfId="5201" priority="394" stopIfTrue="1" operator="containsText" text="leer">
      <formula>NOT(ISERROR(SEARCH("leer",H102)))</formula>
    </cfRule>
  </conditionalFormatting>
  <conditionalFormatting sqref="H102:AN102">
    <cfRule type="cellIs" dxfId="5200" priority="391" stopIfTrue="1" operator="equal">
      <formula>"-"</formula>
    </cfRule>
    <cfRule type="containsText" dxfId="5199" priority="392" stopIfTrue="1" operator="containsText" text="leer">
      <formula>NOT(ISERROR(SEARCH("leer",H102)))</formula>
    </cfRule>
  </conditionalFormatting>
  <conditionalFormatting sqref="H102:AN102">
    <cfRule type="cellIs" dxfId="5198" priority="389" stopIfTrue="1" operator="equal">
      <formula>"-"</formula>
    </cfRule>
    <cfRule type="containsText" dxfId="5197" priority="390" stopIfTrue="1" operator="containsText" text="leer">
      <formula>NOT(ISERROR(SEARCH("leer",H102)))</formula>
    </cfRule>
  </conditionalFormatting>
  <conditionalFormatting sqref="H102:AN102">
    <cfRule type="cellIs" dxfId="5196" priority="387" stopIfTrue="1" operator="equal">
      <formula>"-"</formula>
    </cfRule>
    <cfRule type="containsText" dxfId="5195" priority="388" stopIfTrue="1" operator="containsText" text="leer">
      <formula>NOT(ISERROR(SEARCH("leer",H102)))</formula>
    </cfRule>
  </conditionalFormatting>
  <conditionalFormatting sqref="H102:AN102">
    <cfRule type="cellIs" dxfId="5194" priority="385" stopIfTrue="1" operator="equal">
      <formula>"-"</formula>
    </cfRule>
    <cfRule type="containsText" dxfId="5193" priority="386" stopIfTrue="1" operator="containsText" text="leer">
      <formula>NOT(ISERROR(SEARCH("leer",H102)))</formula>
    </cfRule>
  </conditionalFormatting>
  <conditionalFormatting sqref="AS102:BG102">
    <cfRule type="cellIs" dxfId="5192" priority="383" stopIfTrue="1" operator="equal">
      <formula>"-"</formula>
    </cfRule>
    <cfRule type="containsText" dxfId="5191" priority="384" stopIfTrue="1" operator="containsText" text="leer">
      <formula>NOT(ISERROR(SEARCH("leer",AS102)))</formula>
    </cfRule>
  </conditionalFormatting>
  <conditionalFormatting sqref="AS102:BG102">
    <cfRule type="cellIs" dxfId="5190" priority="381" stopIfTrue="1" operator="equal">
      <formula>"-"</formula>
    </cfRule>
    <cfRule type="containsText" dxfId="5189" priority="382" stopIfTrue="1" operator="containsText" text="leer">
      <formula>NOT(ISERROR(SEARCH("leer",AS102)))</formula>
    </cfRule>
  </conditionalFormatting>
  <conditionalFormatting sqref="AS102:BG102">
    <cfRule type="cellIs" dxfId="5188" priority="379" stopIfTrue="1" operator="equal">
      <formula>"-"</formula>
    </cfRule>
    <cfRule type="containsText" dxfId="5187" priority="380" stopIfTrue="1" operator="containsText" text="leer">
      <formula>NOT(ISERROR(SEARCH("leer",AS102)))</formula>
    </cfRule>
  </conditionalFormatting>
  <conditionalFormatting sqref="AS102:BG102">
    <cfRule type="cellIs" dxfId="5186" priority="377" stopIfTrue="1" operator="equal">
      <formula>"-"</formula>
    </cfRule>
    <cfRule type="containsText" dxfId="5185" priority="378" stopIfTrue="1" operator="containsText" text="leer">
      <formula>NOT(ISERROR(SEARCH("leer",AS102)))</formula>
    </cfRule>
  </conditionalFormatting>
  <conditionalFormatting sqref="AS102:BG102">
    <cfRule type="cellIs" dxfId="5184" priority="375" stopIfTrue="1" operator="equal">
      <formula>"-"</formula>
    </cfRule>
    <cfRule type="containsText" dxfId="5183" priority="376" stopIfTrue="1" operator="containsText" text="leer">
      <formula>NOT(ISERROR(SEARCH("leer",AS102)))</formula>
    </cfRule>
  </conditionalFormatting>
  <conditionalFormatting sqref="BJ104:BY104">
    <cfRule type="cellIs" dxfId="5182" priority="374" stopIfTrue="1" operator="equal">
      <formula>"-"</formula>
    </cfRule>
  </conditionalFormatting>
  <conditionalFormatting sqref="BK103:BY103">
    <cfRule type="cellIs" dxfId="5181" priority="372" stopIfTrue="1" operator="equal">
      <formula>"-"</formula>
    </cfRule>
    <cfRule type="containsText" dxfId="5180" priority="373" stopIfTrue="1" operator="containsText" text="leer">
      <formula>NOT(ISERROR(SEARCH("leer",BK103)))</formula>
    </cfRule>
  </conditionalFormatting>
  <conditionalFormatting sqref="BK103:BY103">
    <cfRule type="cellIs" dxfId="5179" priority="370" stopIfTrue="1" operator="equal">
      <formula>"-"</formula>
    </cfRule>
    <cfRule type="containsText" dxfId="5178" priority="371" stopIfTrue="1" operator="containsText" text="leer">
      <formula>NOT(ISERROR(SEARCH("leer",BK103)))</formula>
    </cfRule>
  </conditionalFormatting>
  <conditionalFormatting sqref="BK102:BY102">
    <cfRule type="cellIs" dxfId="5177" priority="368" stopIfTrue="1" operator="equal">
      <formula>"-"</formula>
    </cfRule>
    <cfRule type="containsText" dxfId="5176" priority="369" stopIfTrue="1" operator="containsText" text="leer">
      <formula>NOT(ISERROR(SEARCH("leer",BK102)))</formula>
    </cfRule>
  </conditionalFormatting>
  <conditionalFormatting sqref="BK102:BY102">
    <cfRule type="cellIs" dxfId="5175" priority="366" stopIfTrue="1" operator="equal">
      <formula>"-"</formula>
    </cfRule>
    <cfRule type="containsText" dxfId="5174" priority="367" stopIfTrue="1" operator="containsText" text="leer">
      <formula>NOT(ISERROR(SEARCH("leer",BK102)))</formula>
    </cfRule>
  </conditionalFormatting>
  <conditionalFormatting sqref="BK102:BY102">
    <cfRule type="cellIs" dxfId="5173" priority="364" stopIfTrue="1" operator="equal">
      <formula>"-"</formula>
    </cfRule>
    <cfRule type="containsText" dxfId="5172" priority="365" stopIfTrue="1" operator="containsText" text="leer">
      <formula>NOT(ISERROR(SEARCH("leer",BK102)))</formula>
    </cfRule>
  </conditionalFormatting>
  <conditionalFormatting sqref="BK102:BY102">
    <cfRule type="cellIs" dxfId="5171" priority="362" stopIfTrue="1" operator="equal">
      <formula>"-"</formula>
    </cfRule>
    <cfRule type="containsText" dxfId="5170" priority="363" stopIfTrue="1" operator="containsText" text="leer">
      <formula>NOT(ISERROR(SEARCH("leer",BK102)))</formula>
    </cfRule>
  </conditionalFormatting>
  <conditionalFormatting sqref="BK102:BY102">
    <cfRule type="cellIs" dxfId="5169" priority="360" stopIfTrue="1" operator="equal">
      <formula>"-"</formula>
    </cfRule>
    <cfRule type="containsText" dxfId="5168" priority="361" stopIfTrue="1" operator="containsText" text="leer">
      <formula>NOT(ISERROR(SEARCH("leer",BK102)))</formula>
    </cfRule>
  </conditionalFormatting>
  <conditionalFormatting sqref="BK102:BY102">
    <cfRule type="cellIs" dxfId="5167" priority="358" stopIfTrue="1" operator="equal">
      <formula>"-"</formula>
    </cfRule>
    <cfRule type="containsText" dxfId="5166" priority="359" stopIfTrue="1" operator="containsText" text="leer">
      <formula>NOT(ISERROR(SEARCH("leer",BK102)))</formula>
    </cfRule>
  </conditionalFormatting>
  <conditionalFormatting sqref="BK102:BY102">
    <cfRule type="cellIs" dxfId="5165" priority="356" stopIfTrue="1" operator="equal">
      <formula>"-"</formula>
    </cfRule>
    <cfRule type="containsText" dxfId="5164" priority="357" stopIfTrue="1" operator="containsText" text="leer">
      <formula>NOT(ISERROR(SEARCH("leer",BK102)))</formula>
    </cfRule>
  </conditionalFormatting>
  <conditionalFormatting sqref="BJ104:BY104">
    <cfRule type="cellIs" dxfId="5163" priority="355" stopIfTrue="1" operator="equal">
      <formula>"-"</formula>
    </cfRule>
  </conditionalFormatting>
  <conditionalFormatting sqref="BK103:BY103">
    <cfRule type="cellIs" dxfId="5162" priority="353" stopIfTrue="1" operator="equal">
      <formula>"-"</formula>
    </cfRule>
    <cfRule type="containsText" dxfId="5161" priority="354" stopIfTrue="1" operator="containsText" text="leer">
      <formula>NOT(ISERROR(SEARCH("leer",BK103)))</formula>
    </cfRule>
  </conditionalFormatting>
  <conditionalFormatting sqref="BK103:BY103">
    <cfRule type="cellIs" dxfId="5160" priority="351" stopIfTrue="1" operator="equal">
      <formula>"-"</formula>
    </cfRule>
    <cfRule type="containsText" dxfId="5159" priority="352" stopIfTrue="1" operator="containsText" text="leer">
      <formula>NOT(ISERROR(SEARCH("leer",BK103)))</formula>
    </cfRule>
  </conditionalFormatting>
  <conditionalFormatting sqref="BK102:BY102">
    <cfRule type="cellIs" dxfId="5158" priority="349" stopIfTrue="1" operator="equal">
      <formula>"-"</formula>
    </cfRule>
    <cfRule type="containsText" dxfId="5157" priority="350" stopIfTrue="1" operator="containsText" text="leer">
      <formula>NOT(ISERROR(SEARCH("leer",BK102)))</formula>
    </cfRule>
  </conditionalFormatting>
  <conditionalFormatting sqref="BK102:BY102">
    <cfRule type="cellIs" dxfId="5156" priority="347" stopIfTrue="1" operator="equal">
      <formula>"-"</formula>
    </cfRule>
    <cfRule type="containsText" dxfId="5155" priority="348" stopIfTrue="1" operator="containsText" text="leer">
      <formula>NOT(ISERROR(SEARCH("leer",BK102)))</formula>
    </cfRule>
  </conditionalFormatting>
  <conditionalFormatting sqref="BK102:BY102">
    <cfRule type="cellIs" dxfId="5154" priority="345" stopIfTrue="1" operator="equal">
      <formula>"-"</formula>
    </cfRule>
    <cfRule type="containsText" dxfId="5153" priority="346" stopIfTrue="1" operator="containsText" text="leer">
      <formula>NOT(ISERROR(SEARCH("leer",BK102)))</formula>
    </cfRule>
  </conditionalFormatting>
  <conditionalFormatting sqref="BK102:BY102">
    <cfRule type="cellIs" dxfId="5152" priority="343" stopIfTrue="1" operator="equal">
      <formula>"-"</formula>
    </cfRule>
    <cfRule type="containsText" dxfId="5151" priority="344" stopIfTrue="1" operator="containsText" text="leer">
      <formula>NOT(ISERROR(SEARCH("leer",BK102)))</formula>
    </cfRule>
  </conditionalFormatting>
  <conditionalFormatting sqref="BK102:BY102">
    <cfRule type="cellIs" dxfId="5150" priority="341" stopIfTrue="1" operator="equal">
      <formula>"-"</formula>
    </cfRule>
    <cfRule type="containsText" dxfId="5149" priority="342" stopIfTrue="1" operator="containsText" text="leer">
      <formula>NOT(ISERROR(SEARCH("leer",BK102)))</formula>
    </cfRule>
  </conditionalFormatting>
  <conditionalFormatting sqref="BK102:BY102">
    <cfRule type="cellIs" dxfId="5148" priority="339" stopIfTrue="1" operator="equal">
      <formula>"-"</formula>
    </cfRule>
    <cfRule type="containsText" dxfId="5147" priority="340" stopIfTrue="1" operator="containsText" text="leer">
      <formula>NOT(ISERROR(SEARCH("leer",BK102)))</formula>
    </cfRule>
  </conditionalFormatting>
  <conditionalFormatting sqref="BK102:BY102">
    <cfRule type="cellIs" dxfId="5146" priority="337" stopIfTrue="1" operator="equal">
      <formula>"-"</formula>
    </cfRule>
    <cfRule type="containsText" dxfId="5145" priority="338" stopIfTrue="1" operator="containsText" text="leer">
      <formula>NOT(ISERROR(SEARCH("leer",BK102)))</formula>
    </cfRule>
  </conditionalFormatting>
  <conditionalFormatting sqref="H101:V101">
    <cfRule type="cellIs" dxfId="5144" priority="335" stopIfTrue="1" operator="equal">
      <formula>"-"</formula>
    </cfRule>
    <cfRule type="containsText" dxfId="5143" priority="336" stopIfTrue="1" operator="containsText" text="leer">
      <formula>NOT(ISERROR(SEARCH("leer",H101)))</formula>
    </cfRule>
  </conditionalFormatting>
  <conditionalFormatting sqref="H101:V101">
    <cfRule type="cellIs" dxfId="5142" priority="334" stopIfTrue="1" operator="equal">
      <formula>"-"</formula>
    </cfRule>
  </conditionalFormatting>
  <conditionalFormatting sqref="H101:V101">
    <cfRule type="cellIs" dxfId="5141" priority="332" stopIfTrue="1" operator="equal">
      <formula>"-"</formula>
    </cfRule>
    <cfRule type="containsText" dxfId="5140" priority="333" stopIfTrue="1" operator="containsText" text="leer">
      <formula>NOT(ISERROR(SEARCH("leer",H101)))</formula>
    </cfRule>
  </conditionalFormatting>
  <conditionalFormatting sqref="H101:V101">
    <cfRule type="cellIs" dxfId="5139" priority="331" stopIfTrue="1" operator="equal">
      <formula>"-"</formula>
    </cfRule>
  </conditionalFormatting>
  <conditionalFormatting sqref="Z101:AN101">
    <cfRule type="cellIs" dxfId="5138" priority="329" stopIfTrue="1" operator="equal">
      <formula>"-"</formula>
    </cfRule>
    <cfRule type="containsText" dxfId="5137" priority="330" stopIfTrue="1" operator="containsText" text="leer">
      <formula>NOT(ISERROR(SEARCH("leer",Z101)))</formula>
    </cfRule>
  </conditionalFormatting>
  <conditionalFormatting sqref="Z101:AN101">
    <cfRule type="cellIs" dxfId="5136" priority="328" stopIfTrue="1" operator="equal">
      <formula>"-"</formula>
    </cfRule>
  </conditionalFormatting>
  <conditionalFormatting sqref="Z101:AN101">
    <cfRule type="cellIs" dxfId="5135" priority="326" stopIfTrue="1" operator="equal">
      <formula>"-"</formula>
    </cfRule>
    <cfRule type="containsText" dxfId="5134" priority="327" stopIfTrue="1" operator="containsText" text="leer">
      <formula>NOT(ISERROR(SEARCH("leer",Z101)))</formula>
    </cfRule>
  </conditionalFormatting>
  <conditionalFormatting sqref="Z101:AN101">
    <cfRule type="cellIs" dxfId="5133" priority="325" stopIfTrue="1" operator="equal">
      <formula>"-"</formula>
    </cfRule>
  </conditionalFormatting>
  <conditionalFormatting sqref="AS101:BG101">
    <cfRule type="cellIs" dxfId="5132" priority="323" stopIfTrue="1" operator="equal">
      <formula>"-"</formula>
    </cfRule>
    <cfRule type="containsText" dxfId="5131" priority="324" stopIfTrue="1" operator="containsText" text="leer">
      <formula>NOT(ISERROR(SEARCH("leer",AS101)))</formula>
    </cfRule>
  </conditionalFormatting>
  <conditionalFormatting sqref="AS101:BG101">
    <cfRule type="cellIs" dxfId="5130" priority="322" stopIfTrue="1" operator="equal">
      <formula>"-"</formula>
    </cfRule>
  </conditionalFormatting>
  <conditionalFormatting sqref="AS101:BG101">
    <cfRule type="cellIs" dxfId="5129" priority="320" stopIfTrue="1" operator="equal">
      <formula>"-"</formula>
    </cfRule>
    <cfRule type="containsText" dxfId="5128" priority="321" stopIfTrue="1" operator="containsText" text="leer">
      <formula>NOT(ISERROR(SEARCH("leer",AS101)))</formula>
    </cfRule>
  </conditionalFormatting>
  <conditionalFormatting sqref="AS101:BG101">
    <cfRule type="cellIs" dxfId="5127" priority="319" stopIfTrue="1" operator="equal">
      <formula>"-"</formula>
    </cfRule>
  </conditionalFormatting>
  <conditionalFormatting sqref="BK101:BY101">
    <cfRule type="cellIs" dxfId="5126" priority="317" stopIfTrue="1" operator="equal">
      <formula>"-"</formula>
    </cfRule>
    <cfRule type="containsText" dxfId="5125" priority="318" stopIfTrue="1" operator="containsText" text="leer">
      <formula>NOT(ISERROR(SEARCH("leer",BK101)))</formula>
    </cfRule>
  </conditionalFormatting>
  <conditionalFormatting sqref="BK101:BY101">
    <cfRule type="cellIs" dxfId="5124" priority="316" stopIfTrue="1" operator="equal">
      <formula>"-"</formula>
    </cfRule>
  </conditionalFormatting>
  <conditionalFormatting sqref="BK101:BY101">
    <cfRule type="cellIs" dxfId="5123" priority="314" stopIfTrue="1" operator="equal">
      <formula>"-"</formula>
    </cfRule>
    <cfRule type="containsText" dxfId="5122" priority="315" stopIfTrue="1" operator="containsText" text="leer">
      <formula>NOT(ISERROR(SEARCH("leer",BK101)))</formula>
    </cfRule>
  </conditionalFormatting>
  <conditionalFormatting sqref="BK101:BY101">
    <cfRule type="cellIs" dxfId="5121" priority="313" stopIfTrue="1" operator="equal">
      <formula>"-"</formula>
    </cfRule>
  </conditionalFormatting>
  <conditionalFormatting sqref="AQ104">
    <cfRule type="cellIs" dxfId="5120" priority="312" stopIfTrue="1" operator="equal">
      <formula>"-"</formula>
    </cfRule>
  </conditionalFormatting>
  <conditionalFormatting sqref="AQ103">
    <cfRule type="cellIs" dxfId="5119" priority="310" stopIfTrue="1" operator="equal">
      <formula>"-"</formula>
    </cfRule>
    <cfRule type="containsText" dxfId="5118" priority="311" stopIfTrue="1" operator="containsText" text="leer">
      <formula>NOT(ISERROR(SEARCH("leer",AQ103)))</formula>
    </cfRule>
  </conditionalFormatting>
  <conditionalFormatting sqref="AQ103">
    <cfRule type="cellIs" dxfId="5117" priority="308" stopIfTrue="1" operator="equal">
      <formula>"-"</formula>
    </cfRule>
    <cfRule type="containsText" dxfId="5116" priority="309" stopIfTrue="1" operator="containsText" text="leer">
      <formula>NOT(ISERROR(SEARCH("leer",AQ103)))</formula>
    </cfRule>
  </conditionalFormatting>
  <conditionalFormatting sqref="AQ102">
    <cfRule type="cellIs" dxfId="5115" priority="306" stopIfTrue="1" operator="equal">
      <formula>"-"</formula>
    </cfRule>
    <cfRule type="containsText" dxfId="5114" priority="307" stopIfTrue="1" operator="containsText" text="leer">
      <formula>NOT(ISERROR(SEARCH("leer",AQ102)))</formula>
    </cfRule>
  </conditionalFormatting>
  <conditionalFormatting sqref="AQ102">
    <cfRule type="cellIs" dxfId="5113" priority="304" stopIfTrue="1" operator="equal">
      <formula>"-"</formula>
    </cfRule>
    <cfRule type="containsText" dxfId="5112" priority="305" stopIfTrue="1" operator="containsText" text="leer">
      <formula>NOT(ISERROR(SEARCH("leer",AQ102)))</formula>
    </cfRule>
  </conditionalFormatting>
  <conditionalFormatting sqref="AQ102">
    <cfRule type="cellIs" dxfId="5111" priority="302" stopIfTrue="1" operator="equal">
      <formula>"-"</formula>
    </cfRule>
    <cfRule type="containsText" dxfId="5110" priority="303" stopIfTrue="1" operator="containsText" text="leer">
      <formula>NOT(ISERROR(SEARCH("leer",AQ102)))</formula>
    </cfRule>
  </conditionalFormatting>
  <conditionalFormatting sqref="AQ102">
    <cfRule type="cellIs" dxfId="5109" priority="300" stopIfTrue="1" operator="equal">
      <formula>"-"</formula>
    </cfRule>
    <cfRule type="containsText" dxfId="5108" priority="301" stopIfTrue="1" operator="containsText" text="leer">
      <formula>NOT(ISERROR(SEARCH("leer",AQ102)))</formula>
    </cfRule>
  </conditionalFormatting>
  <conditionalFormatting sqref="AQ102">
    <cfRule type="cellIs" dxfId="5107" priority="298" stopIfTrue="1" operator="equal">
      <formula>"-"</formula>
    </cfRule>
    <cfRule type="containsText" dxfId="5106" priority="299" stopIfTrue="1" operator="containsText" text="leer">
      <formula>NOT(ISERROR(SEARCH("leer",AQ102)))</formula>
    </cfRule>
  </conditionalFormatting>
  <conditionalFormatting sqref="AQ102">
    <cfRule type="cellIs" dxfId="5105" priority="296" stopIfTrue="1" operator="equal">
      <formula>"-"</formula>
    </cfRule>
    <cfRule type="containsText" dxfId="5104" priority="297" stopIfTrue="1" operator="containsText" text="leer">
      <formula>NOT(ISERROR(SEARCH("leer",AQ102)))</formula>
    </cfRule>
  </conditionalFormatting>
  <conditionalFormatting sqref="AQ102">
    <cfRule type="cellIs" dxfId="5103" priority="294" stopIfTrue="1" operator="equal">
      <formula>"-"</formula>
    </cfRule>
    <cfRule type="containsText" dxfId="5102" priority="295" stopIfTrue="1" operator="containsText" text="leer">
      <formula>NOT(ISERROR(SEARCH("leer",AQ102)))</formula>
    </cfRule>
  </conditionalFormatting>
  <conditionalFormatting sqref="BI104">
    <cfRule type="cellIs" dxfId="5101" priority="293" stopIfTrue="1" operator="equal">
      <formula>"-"</formula>
    </cfRule>
  </conditionalFormatting>
  <conditionalFormatting sqref="BI103">
    <cfRule type="cellIs" dxfId="5100" priority="291" stopIfTrue="1" operator="equal">
      <formula>"-"</formula>
    </cfRule>
    <cfRule type="containsText" dxfId="5099" priority="292" stopIfTrue="1" operator="containsText" text="leer">
      <formula>NOT(ISERROR(SEARCH("leer",BI103)))</formula>
    </cfRule>
  </conditionalFormatting>
  <conditionalFormatting sqref="BI103">
    <cfRule type="cellIs" dxfId="5098" priority="289" stopIfTrue="1" operator="equal">
      <formula>"-"</formula>
    </cfRule>
    <cfRule type="containsText" dxfId="5097" priority="290" stopIfTrue="1" operator="containsText" text="leer">
      <formula>NOT(ISERROR(SEARCH("leer",BI103)))</formula>
    </cfRule>
  </conditionalFormatting>
  <conditionalFormatting sqref="BI102">
    <cfRule type="cellIs" dxfId="5096" priority="287" stopIfTrue="1" operator="equal">
      <formula>"-"</formula>
    </cfRule>
    <cfRule type="containsText" dxfId="5095" priority="288" stopIfTrue="1" operator="containsText" text="leer">
      <formula>NOT(ISERROR(SEARCH("leer",BI102)))</formula>
    </cfRule>
  </conditionalFormatting>
  <conditionalFormatting sqref="BI102">
    <cfRule type="cellIs" dxfId="5094" priority="285" stopIfTrue="1" operator="equal">
      <formula>"-"</formula>
    </cfRule>
    <cfRule type="containsText" dxfId="5093" priority="286" stopIfTrue="1" operator="containsText" text="leer">
      <formula>NOT(ISERROR(SEARCH("leer",BI102)))</formula>
    </cfRule>
  </conditionalFormatting>
  <conditionalFormatting sqref="BI102">
    <cfRule type="cellIs" dxfId="5092" priority="283" stopIfTrue="1" operator="equal">
      <formula>"-"</formula>
    </cfRule>
    <cfRule type="containsText" dxfId="5091" priority="284" stopIfTrue="1" operator="containsText" text="leer">
      <formula>NOT(ISERROR(SEARCH("leer",BI102)))</formula>
    </cfRule>
  </conditionalFormatting>
  <conditionalFormatting sqref="BI102">
    <cfRule type="cellIs" dxfId="5090" priority="281" stopIfTrue="1" operator="equal">
      <formula>"-"</formula>
    </cfRule>
    <cfRule type="containsText" dxfId="5089" priority="282" stopIfTrue="1" operator="containsText" text="leer">
      <formula>NOT(ISERROR(SEARCH("leer",BI102)))</formula>
    </cfRule>
  </conditionalFormatting>
  <conditionalFormatting sqref="BI102">
    <cfRule type="cellIs" dxfId="5088" priority="279" stopIfTrue="1" operator="equal">
      <formula>"-"</formula>
    </cfRule>
    <cfRule type="containsText" dxfId="5087" priority="280" stopIfTrue="1" operator="containsText" text="leer">
      <formula>NOT(ISERROR(SEARCH("leer",BI102)))</formula>
    </cfRule>
  </conditionalFormatting>
  <conditionalFormatting sqref="BI102">
    <cfRule type="cellIs" dxfId="5086" priority="277" stopIfTrue="1" operator="equal">
      <formula>"-"</formula>
    </cfRule>
    <cfRule type="containsText" dxfId="5085" priority="278" stopIfTrue="1" operator="containsText" text="leer">
      <formula>NOT(ISERROR(SEARCH("leer",BI102)))</formula>
    </cfRule>
  </conditionalFormatting>
  <conditionalFormatting sqref="BI102">
    <cfRule type="cellIs" dxfId="5084" priority="275" stopIfTrue="1" operator="equal">
      <formula>"-"</formula>
    </cfRule>
    <cfRule type="containsText" dxfId="5083" priority="276" stopIfTrue="1" operator="containsText" text="leer">
      <formula>NOT(ISERROR(SEARCH("leer",BI102)))</formula>
    </cfRule>
  </conditionalFormatting>
  <conditionalFormatting sqref="K5:K39 K41:K56">
    <cfRule type="cellIs" dxfId="5082" priority="137" stopIfTrue="1" operator="equal">
      <formula>"-"</formula>
    </cfRule>
  </conditionalFormatting>
  <conditionalFormatting sqref="J5:J37 K23:L37">
    <cfRule type="cellIs" dxfId="5081" priority="135" stopIfTrue="1" operator="equal">
      <formula>"-"</formula>
    </cfRule>
    <cfRule type="containsText" dxfId="5080" priority="136" stopIfTrue="1" operator="containsText" text="leer">
      <formula>NOT(ISERROR(SEARCH("leer",J5)))</formula>
    </cfRule>
  </conditionalFormatting>
  <conditionalFormatting sqref="J42:J56">
    <cfRule type="cellIs" dxfId="5079" priority="133" stopIfTrue="1" operator="equal">
      <formula>"-"</formula>
    </cfRule>
    <cfRule type="containsText" dxfId="5078" priority="134" stopIfTrue="1" operator="containsText" text="leer">
      <formula>NOT(ISERROR(SEARCH("leer",J42)))</formula>
    </cfRule>
  </conditionalFormatting>
  <conditionalFormatting sqref="J5:J37 K23:L37">
    <cfRule type="cellIs" dxfId="5077" priority="131" stopIfTrue="1" operator="equal">
      <formula>"-"</formula>
    </cfRule>
    <cfRule type="containsText" dxfId="5076" priority="132" stopIfTrue="1" operator="containsText" text="leer">
      <formula>NOT(ISERROR(SEARCH("leer",J5)))</formula>
    </cfRule>
  </conditionalFormatting>
  <conditionalFormatting sqref="J42:J56">
    <cfRule type="cellIs" dxfId="5075" priority="129" stopIfTrue="1" operator="equal">
      <formula>"-"</formula>
    </cfRule>
    <cfRule type="containsText" dxfId="5074" priority="130" stopIfTrue="1" operator="containsText" text="leer">
      <formula>NOT(ISERROR(SEARCH("leer",J42)))</formula>
    </cfRule>
  </conditionalFormatting>
  <conditionalFormatting sqref="I5:I37">
    <cfRule type="cellIs" dxfId="5073" priority="127" stopIfTrue="1" operator="equal">
      <formula>"-"</formula>
    </cfRule>
    <cfRule type="containsText" dxfId="5072" priority="128" stopIfTrue="1" operator="containsText" text="leer">
      <formula>NOT(ISERROR(SEARCH("leer",I5)))</formula>
    </cfRule>
  </conditionalFormatting>
  <conditionalFormatting sqref="I42:I56">
    <cfRule type="cellIs" dxfId="5071" priority="125" stopIfTrue="1" operator="equal">
      <formula>"-"</formula>
    </cfRule>
    <cfRule type="containsText" dxfId="5070" priority="126" stopIfTrue="1" operator="containsText" text="leer">
      <formula>NOT(ISERROR(SEARCH("leer",I42)))</formula>
    </cfRule>
  </conditionalFormatting>
  <conditionalFormatting sqref="I5:I37">
    <cfRule type="cellIs" dxfId="5069" priority="123" stopIfTrue="1" operator="equal">
      <formula>"-"</formula>
    </cfRule>
    <cfRule type="containsText" dxfId="5068" priority="124" stopIfTrue="1" operator="containsText" text="leer">
      <formula>NOT(ISERROR(SEARCH("leer",I5)))</formula>
    </cfRule>
  </conditionalFormatting>
  <conditionalFormatting sqref="I42:I56">
    <cfRule type="cellIs" dxfId="5067" priority="121" stopIfTrue="1" operator="equal">
      <formula>"-"</formula>
    </cfRule>
    <cfRule type="containsText" dxfId="5066" priority="122" stopIfTrue="1" operator="containsText" text="leer">
      <formula>NOT(ISERROR(SEARCH("leer",I42)))</formula>
    </cfRule>
  </conditionalFormatting>
  <conditionalFormatting sqref="I5:I37">
    <cfRule type="cellIs" dxfId="5065" priority="119" stopIfTrue="1" operator="equal">
      <formula>"-"</formula>
    </cfRule>
    <cfRule type="containsText" dxfId="5064" priority="120" stopIfTrue="1" operator="containsText" text="leer">
      <formula>NOT(ISERROR(SEARCH("leer",I5)))</formula>
    </cfRule>
  </conditionalFormatting>
  <conditionalFormatting sqref="I5:I37">
    <cfRule type="cellIs" dxfId="5063" priority="117" stopIfTrue="1" operator="equal">
      <formula>"-"</formula>
    </cfRule>
    <cfRule type="containsText" dxfId="5062" priority="118" stopIfTrue="1" operator="containsText" text="leer">
      <formula>NOT(ISERROR(SEARCH("leer",I5)))</formula>
    </cfRule>
  </conditionalFormatting>
  <conditionalFormatting sqref="I5:I37">
    <cfRule type="cellIs" dxfId="5061" priority="115" stopIfTrue="1" operator="equal">
      <formula>"-"</formula>
    </cfRule>
    <cfRule type="containsText" dxfId="5060" priority="116" stopIfTrue="1" operator="containsText" text="leer">
      <formula>NOT(ISERROR(SEARCH("leer",I5)))</formula>
    </cfRule>
  </conditionalFormatting>
  <conditionalFormatting sqref="I5:I37">
    <cfRule type="cellIs" dxfId="5059" priority="113" stopIfTrue="1" operator="equal">
      <formula>"-"</formula>
    </cfRule>
    <cfRule type="containsText" dxfId="5058" priority="114" stopIfTrue="1" operator="containsText" text="leer">
      <formula>NOT(ISERROR(SEARCH("leer",I5)))</formula>
    </cfRule>
  </conditionalFormatting>
  <conditionalFormatting sqref="I5:I37">
    <cfRule type="cellIs" dxfId="5057" priority="111" stopIfTrue="1" operator="equal">
      <formula>"-"</formula>
    </cfRule>
    <cfRule type="containsText" dxfId="5056" priority="112" stopIfTrue="1" operator="containsText" text="leer">
      <formula>NOT(ISERROR(SEARCH("leer",I5)))</formula>
    </cfRule>
  </conditionalFormatting>
  <conditionalFormatting sqref="I42:I56">
    <cfRule type="cellIs" dxfId="5055" priority="109" stopIfTrue="1" operator="equal">
      <formula>"-"</formula>
    </cfRule>
    <cfRule type="containsText" dxfId="5054" priority="110" stopIfTrue="1" operator="containsText" text="leer">
      <formula>NOT(ISERROR(SEARCH("leer",I42)))</formula>
    </cfRule>
  </conditionalFormatting>
  <conditionalFormatting sqref="I42:I56">
    <cfRule type="cellIs" dxfId="5053" priority="107" stopIfTrue="1" operator="equal">
      <formula>"-"</formula>
    </cfRule>
    <cfRule type="containsText" dxfId="5052" priority="108" stopIfTrue="1" operator="containsText" text="leer">
      <formula>NOT(ISERROR(SEARCH("leer",I42)))</formula>
    </cfRule>
  </conditionalFormatting>
  <conditionalFormatting sqref="I42:I56">
    <cfRule type="cellIs" dxfId="5051" priority="105" stopIfTrue="1" operator="equal">
      <formula>"-"</formula>
    </cfRule>
    <cfRule type="containsText" dxfId="5050" priority="106" stopIfTrue="1" operator="containsText" text="leer">
      <formula>NOT(ISERROR(SEARCH("leer",I42)))</formula>
    </cfRule>
  </conditionalFormatting>
  <conditionalFormatting sqref="I42:I56">
    <cfRule type="cellIs" dxfId="5049" priority="103" stopIfTrue="1" operator="equal">
      <formula>"-"</formula>
    </cfRule>
    <cfRule type="containsText" dxfId="5048" priority="104" stopIfTrue="1" operator="containsText" text="leer">
      <formula>NOT(ISERROR(SEARCH("leer",I42)))</formula>
    </cfRule>
  </conditionalFormatting>
  <conditionalFormatting sqref="I42:I56">
    <cfRule type="cellIs" dxfId="5047" priority="101" stopIfTrue="1" operator="equal">
      <formula>"-"</formula>
    </cfRule>
    <cfRule type="containsText" dxfId="5046" priority="102" stopIfTrue="1" operator="containsText" text="leer">
      <formula>NOT(ISERROR(SEARCH("leer",I42)))</formula>
    </cfRule>
  </conditionalFormatting>
  <conditionalFormatting sqref="K59:K74">
    <cfRule type="cellIs" dxfId="5045" priority="100" stopIfTrue="1" operator="equal">
      <formula>"-"</formula>
    </cfRule>
  </conditionalFormatting>
  <conditionalFormatting sqref="J60:J74">
    <cfRule type="cellIs" dxfId="5044" priority="98" stopIfTrue="1" operator="equal">
      <formula>"-"</formula>
    </cfRule>
    <cfRule type="containsText" dxfId="5043" priority="99" stopIfTrue="1" operator="containsText" text="leer">
      <formula>NOT(ISERROR(SEARCH("leer",J60)))</formula>
    </cfRule>
  </conditionalFormatting>
  <conditionalFormatting sqref="J60:J74">
    <cfRule type="cellIs" dxfId="5042" priority="96" stopIfTrue="1" operator="equal">
      <formula>"-"</formula>
    </cfRule>
    <cfRule type="containsText" dxfId="5041" priority="97" stopIfTrue="1" operator="containsText" text="leer">
      <formula>NOT(ISERROR(SEARCH("leer",J60)))</formula>
    </cfRule>
  </conditionalFormatting>
  <conditionalFormatting sqref="I60:I74">
    <cfRule type="cellIs" dxfId="5040" priority="94" stopIfTrue="1" operator="equal">
      <formula>"-"</formula>
    </cfRule>
    <cfRule type="containsText" dxfId="5039" priority="95" stopIfTrue="1" operator="containsText" text="leer">
      <formula>NOT(ISERROR(SEARCH("leer",I60)))</formula>
    </cfRule>
  </conditionalFormatting>
  <conditionalFormatting sqref="I60:I74">
    <cfRule type="cellIs" dxfId="5038" priority="92" stopIfTrue="1" operator="equal">
      <formula>"-"</formula>
    </cfRule>
    <cfRule type="containsText" dxfId="5037" priority="93" stopIfTrue="1" operator="containsText" text="leer">
      <formula>NOT(ISERROR(SEARCH("leer",I60)))</formula>
    </cfRule>
  </conditionalFormatting>
  <conditionalFormatting sqref="I60:I74">
    <cfRule type="cellIs" dxfId="5036" priority="90" stopIfTrue="1" operator="equal">
      <formula>"-"</formula>
    </cfRule>
    <cfRule type="containsText" dxfId="5035" priority="91" stopIfTrue="1" operator="containsText" text="leer">
      <formula>NOT(ISERROR(SEARCH("leer",I60)))</formula>
    </cfRule>
  </conditionalFormatting>
  <conditionalFormatting sqref="I60:I74">
    <cfRule type="cellIs" dxfId="5034" priority="88" stopIfTrue="1" operator="equal">
      <formula>"-"</formula>
    </cfRule>
    <cfRule type="containsText" dxfId="5033" priority="89" stopIfTrue="1" operator="containsText" text="leer">
      <formula>NOT(ISERROR(SEARCH("leer",I60)))</formula>
    </cfRule>
  </conditionalFormatting>
  <conditionalFormatting sqref="I60:I74">
    <cfRule type="cellIs" dxfId="5032" priority="86" stopIfTrue="1" operator="equal">
      <formula>"-"</formula>
    </cfRule>
    <cfRule type="containsText" dxfId="5031" priority="87" stopIfTrue="1" operator="containsText" text="leer">
      <formula>NOT(ISERROR(SEARCH("leer",I60)))</formula>
    </cfRule>
  </conditionalFormatting>
  <conditionalFormatting sqref="I60:I74">
    <cfRule type="cellIs" dxfId="5030" priority="84" stopIfTrue="1" operator="equal">
      <formula>"-"</formula>
    </cfRule>
    <cfRule type="containsText" dxfId="5029" priority="85" stopIfTrue="1" operator="containsText" text="leer">
      <formula>NOT(ISERROR(SEARCH("leer",I60)))</formula>
    </cfRule>
  </conditionalFormatting>
  <conditionalFormatting sqref="I60:I74">
    <cfRule type="cellIs" dxfId="5028" priority="82" stopIfTrue="1" operator="equal">
      <formula>"-"</formula>
    </cfRule>
    <cfRule type="containsText" dxfId="5027" priority="83" stopIfTrue="1" operator="containsText" text="leer">
      <formula>NOT(ISERROR(SEARCH("leer",I60)))</formula>
    </cfRule>
  </conditionalFormatting>
  <conditionalFormatting sqref="K59:K74">
    <cfRule type="cellIs" dxfId="5026" priority="81" stopIfTrue="1" operator="equal">
      <formula>"-"</formula>
    </cfRule>
  </conditionalFormatting>
  <conditionalFormatting sqref="J60:J74">
    <cfRule type="cellIs" dxfId="5025" priority="79" stopIfTrue="1" operator="equal">
      <formula>"-"</formula>
    </cfRule>
    <cfRule type="containsText" dxfId="5024" priority="80" stopIfTrue="1" operator="containsText" text="leer">
      <formula>NOT(ISERROR(SEARCH("leer",J60)))</formula>
    </cfRule>
  </conditionalFormatting>
  <conditionalFormatting sqref="J60:J74">
    <cfRule type="cellIs" dxfId="5023" priority="77" stopIfTrue="1" operator="equal">
      <formula>"-"</formula>
    </cfRule>
    <cfRule type="containsText" dxfId="5022" priority="78" stopIfTrue="1" operator="containsText" text="leer">
      <formula>NOT(ISERROR(SEARCH("leer",J60)))</formula>
    </cfRule>
  </conditionalFormatting>
  <conditionalFormatting sqref="I60:I74">
    <cfRule type="cellIs" dxfId="5021" priority="75" stopIfTrue="1" operator="equal">
      <formula>"-"</formula>
    </cfRule>
    <cfRule type="containsText" dxfId="5020" priority="76" stopIfTrue="1" operator="containsText" text="leer">
      <formula>NOT(ISERROR(SEARCH("leer",I60)))</formula>
    </cfRule>
  </conditionalFormatting>
  <conditionalFormatting sqref="I60:I74">
    <cfRule type="cellIs" dxfId="5019" priority="73" stopIfTrue="1" operator="equal">
      <formula>"-"</formula>
    </cfRule>
    <cfRule type="containsText" dxfId="5018" priority="74" stopIfTrue="1" operator="containsText" text="leer">
      <formula>NOT(ISERROR(SEARCH("leer",I60)))</formula>
    </cfRule>
  </conditionalFormatting>
  <conditionalFormatting sqref="I60:I74">
    <cfRule type="cellIs" dxfId="5017" priority="71" stopIfTrue="1" operator="equal">
      <formula>"-"</formula>
    </cfRule>
    <cfRule type="containsText" dxfId="5016" priority="72" stopIfTrue="1" operator="containsText" text="leer">
      <formula>NOT(ISERROR(SEARCH("leer",I60)))</formula>
    </cfRule>
  </conditionalFormatting>
  <conditionalFormatting sqref="I60:I74">
    <cfRule type="cellIs" dxfId="5015" priority="69" stopIfTrue="1" operator="equal">
      <formula>"-"</formula>
    </cfRule>
    <cfRule type="containsText" dxfId="5014" priority="70" stopIfTrue="1" operator="containsText" text="leer">
      <formula>NOT(ISERROR(SEARCH("leer",I60)))</formula>
    </cfRule>
  </conditionalFormatting>
  <conditionalFormatting sqref="I60:I74">
    <cfRule type="cellIs" dxfId="5013" priority="67" stopIfTrue="1" operator="equal">
      <formula>"-"</formula>
    </cfRule>
    <cfRule type="containsText" dxfId="5012" priority="68" stopIfTrue="1" operator="containsText" text="leer">
      <formula>NOT(ISERROR(SEARCH("leer",I60)))</formula>
    </cfRule>
  </conditionalFormatting>
  <conditionalFormatting sqref="I60:I74">
    <cfRule type="cellIs" dxfId="5011" priority="65" stopIfTrue="1" operator="equal">
      <formula>"-"</formula>
    </cfRule>
    <cfRule type="containsText" dxfId="5010" priority="66" stopIfTrue="1" operator="containsText" text="leer">
      <formula>NOT(ISERROR(SEARCH("leer",I60)))</formula>
    </cfRule>
  </conditionalFormatting>
  <conditionalFormatting sqref="I60:I74">
    <cfRule type="cellIs" dxfId="5009" priority="63" stopIfTrue="1" operator="equal">
      <formula>"-"</formula>
    </cfRule>
    <cfRule type="containsText" dxfId="5008" priority="64" stopIfTrue="1" operator="containsText" text="leer">
      <formula>NOT(ISERROR(SEARCH("leer",I60)))</formula>
    </cfRule>
  </conditionalFormatting>
  <conditionalFormatting sqref="H5:H19">
    <cfRule type="cellIs" dxfId="5007" priority="61" stopIfTrue="1" operator="equal">
      <formula>"-"</formula>
    </cfRule>
    <cfRule type="containsText" dxfId="5006" priority="62" stopIfTrue="1" operator="containsText" text="leer">
      <formula>NOT(ISERROR(SEARCH("leer",H5)))</formula>
    </cfRule>
  </conditionalFormatting>
  <conditionalFormatting sqref="H5:H19">
    <cfRule type="cellIs" dxfId="5005" priority="60" stopIfTrue="1" operator="equal">
      <formula>"-"</formula>
    </cfRule>
  </conditionalFormatting>
  <conditionalFormatting sqref="H5:H19">
    <cfRule type="cellIs" dxfId="5004" priority="58" stopIfTrue="1" operator="equal">
      <formula>"-"</formula>
    </cfRule>
    <cfRule type="containsText" dxfId="5003" priority="59" stopIfTrue="1" operator="containsText" text="leer">
      <formula>NOT(ISERROR(SEARCH("leer",H5)))</formula>
    </cfRule>
  </conditionalFormatting>
  <conditionalFormatting sqref="H5:H19">
    <cfRule type="cellIs" dxfId="5002" priority="57" stopIfTrue="1" operator="equal">
      <formula>"-"</formula>
    </cfRule>
  </conditionalFormatting>
  <conditionalFormatting sqref="H23:H37">
    <cfRule type="cellIs" dxfId="5001" priority="55" stopIfTrue="1" operator="equal">
      <formula>"-"</formula>
    </cfRule>
    <cfRule type="containsText" dxfId="5000" priority="56" stopIfTrue="1" operator="containsText" text="leer">
      <formula>NOT(ISERROR(SEARCH("leer",H23)))</formula>
    </cfRule>
  </conditionalFormatting>
  <conditionalFormatting sqref="H23:H37">
    <cfRule type="cellIs" dxfId="4999" priority="54" stopIfTrue="1" operator="equal">
      <formula>"-"</formula>
    </cfRule>
  </conditionalFormatting>
  <conditionalFormatting sqref="H23:H37">
    <cfRule type="cellIs" dxfId="4998" priority="52" stopIfTrue="1" operator="equal">
      <formula>"-"</formula>
    </cfRule>
    <cfRule type="containsText" dxfId="4997" priority="53" stopIfTrue="1" operator="containsText" text="leer">
      <formula>NOT(ISERROR(SEARCH("leer",H23)))</formula>
    </cfRule>
  </conditionalFormatting>
  <conditionalFormatting sqref="H23:H37">
    <cfRule type="cellIs" dxfId="4996" priority="51" stopIfTrue="1" operator="equal">
      <formula>"-"</formula>
    </cfRule>
  </conditionalFormatting>
  <conditionalFormatting sqref="H42:H56">
    <cfRule type="cellIs" dxfId="4995" priority="49" stopIfTrue="1" operator="equal">
      <formula>"-"</formula>
    </cfRule>
    <cfRule type="containsText" dxfId="4994" priority="50" stopIfTrue="1" operator="containsText" text="leer">
      <formula>NOT(ISERROR(SEARCH("leer",H42)))</formula>
    </cfRule>
  </conditionalFormatting>
  <conditionalFormatting sqref="H42:H56">
    <cfRule type="cellIs" dxfId="4993" priority="48" stopIfTrue="1" operator="equal">
      <formula>"-"</formula>
    </cfRule>
  </conditionalFormatting>
  <conditionalFormatting sqref="H42:H56">
    <cfRule type="cellIs" dxfId="4992" priority="46" stopIfTrue="1" operator="equal">
      <formula>"-"</formula>
    </cfRule>
    <cfRule type="containsText" dxfId="4991" priority="47" stopIfTrue="1" operator="containsText" text="leer">
      <formula>NOT(ISERROR(SEARCH("leer",H42)))</formula>
    </cfRule>
  </conditionalFormatting>
  <conditionalFormatting sqref="H42:H56">
    <cfRule type="cellIs" dxfId="4990" priority="45" stopIfTrue="1" operator="equal">
      <formula>"-"</formula>
    </cfRule>
  </conditionalFormatting>
  <conditionalFormatting sqref="H60:H74">
    <cfRule type="cellIs" dxfId="4989" priority="43" stopIfTrue="1" operator="equal">
      <formula>"-"</formula>
    </cfRule>
    <cfRule type="containsText" dxfId="4988" priority="44" stopIfTrue="1" operator="containsText" text="leer">
      <formula>NOT(ISERROR(SEARCH("leer",H60)))</formula>
    </cfRule>
  </conditionalFormatting>
  <conditionalFormatting sqref="H60:H74">
    <cfRule type="cellIs" dxfId="4987" priority="42" stopIfTrue="1" operator="equal">
      <formula>"-"</formula>
    </cfRule>
  </conditionalFormatting>
  <conditionalFormatting sqref="H60:H74">
    <cfRule type="cellIs" dxfId="4986" priority="40" stopIfTrue="1" operator="equal">
      <formula>"-"</formula>
    </cfRule>
    <cfRule type="containsText" dxfId="4985" priority="41" stopIfTrue="1" operator="containsText" text="leer">
      <formula>NOT(ISERROR(SEARCH("leer",H60)))</formula>
    </cfRule>
  </conditionalFormatting>
  <conditionalFormatting sqref="H60:H74">
    <cfRule type="cellIs" dxfId="4984" priority="39" stopIfTrue="1" operator="equal">
      <formula>"-"</formula>
    </cfRule>
  </conditionalFormatting>
  <conditionalFormatting sqref="K40">
    <cfRule type="cellIs" dxfId="4983" priority="38" stopIfTrue="1" operator="equal">
      <formula>"-"</formula>
    </cfRule>
  </conditionalFormatting>
  <conditionalFormatting sqref="J40">
    <cfRule type="cellIs" dxfId="4982" priority="36" stopIfTrue="1" operator="equal">
      <formula>"-"</formula>
    </cfRule>
    <cfRule type="containsText" dxfId="4981" priority="37" stopIfTrue="1" operator="containsText" text="leer">
      <formula>NOT(ISERROR(SEARCH("leer",J40)))</formula>
    </cfRule>
  </conditionalFormatting>
  <conditionalFormatting sqref="J40">
    <cfRule type="cellIs" dxfId="4980" priority="34" stopIfTrue="1" operator="equal">
      <formula>"-"</formula>
    </cfRule>
    <cfRule type="containsText" dxfId="4979" priority="35" stopIfTrue="1" operator="containsText" text="leer">
      <formula>NOT(ISERROR(SEARCH("leer",J40)))</formula>
    </cfRule>
  </conditionalFormatting>
  <conditionalFormatting sqref="I40">
    <cfRule type="cellIs" dxfId="4978" priority="32" stopIfTrue="1" operator="equal">
      <formula>"-"</formula>
    </cfRule>
    <cfRule type="containsText" dxfId="4977" priority="33" stopIfTrue="1" operator="containsText" text="leer">
      <formula>NOT(ISERROR(SEARCH("leer",I40)))</formula>
    </cfRule>
  </conditionalFormatting>
  <conditionalFormatting sqref="I40">
    <cfRule type="cellIs" dxfId="4976" priority="30" stopIfTrue="1" operator="equal">
      <formula>"-"</formula>
    </cfRule>
    <cfRule type="containsText" dxfId="4975" priority="31" stopIfTrue="1" operator="containsText" text="leer">
      <formula>NOT(ISERROR(SEARCH("leer",I40)))</formula>
    </cfRule>
  </conditionalFormatting>
  <conditionalFormatting sqref="I40">
    <cfRule type="cellIs" dxfId="4974" priority="28" stopIfTrue="1" operator="equal">
      <formula>"-"</formula>
    </cfRule>
    <cfRule type="containsText" dxfId="4973" priority="29" stopIfTrue="1" operator="containsText" text="leer">
      <formula>NOT(ISERROR(SEARCH("leer",I40)))</formula>
    </cfRule>
  </conditionalFormatting>
  <conditionalFormatting sqref="I40">
    <cfRule type="cellIs" dxfId="4972" priority="26" stopIfTrue="1" operator="equal">
      <formula>"-"</formula>
    </cfRule>
    <cfRule type="containsText" dxfId="4971" priority="27" stopIfTrue="1" operator="containsText" text="leer">
      <formula>NOT(ISERROR(SEARCH("leer",I40)))</formula>
    </cfRule>
  </conditionalFormatting>
  <conditionalFormatting sqref="I40">
    <cfRule type="cellIs" dxfId="4970" priority="24" stopIfTrue="1" operator="equal">
      <formula>"-"</formula>
    </cfRule>
    <cfRule type="containsText" dxfId="4969" priority="25" stopIfTrue="1" operator="containsText" text="leer">
      <formula>NOT(ISERROR(SEARCH("leer",I40)))</formula>
    </cfRule>
  </conditionalFormatting>
  <conditionalFormatting sqref="I40">
    <cfRule type="cellIs" dxfId="4968" priority="22" stopIfTrue="1" operator="equal">
      <formula>"-"</formula>
    </cfRule>
    <cfRule type="containsText" dxfId="4967" priority="23" stopIfTrue="1" operator="containsText" text="leer">
      <formula>NOT(ISERROR(SEARCH("leer",I40)))</formula>
    </cfRule>
  </conditionalFormatting>
  <conditionalFormatting sqref="I40">
    <cfRule type="cellIs" dxfId="4966" priority="20" stopIfTrue="1" operator="equal">
      <formula>"-"</formula>
    </cfRule>
    <cfRule type="containsText" dxfId="4965" priority="21" stopIfTrue="1" operator="containsText" text="leer">
      <formula>NOT(ISERROR(SEARCH("leer",I40)))</formula>
    </cfRule>
  </conditionalFormatting>
  <conditionalFormatting sqref="K58">
    <cfRule type="cellIs" dxfId="4964" priority="19" stopIfTrue="1" operator="equal">
      <formula>"-"</formula>
    </cfRule>
  </conditionalFormatting>
  <conditionalFormatting sqref="J58">
    <cfRule type="cellIs" dxfId="4963" priority="17" stopIfTrue="1" operator="equal">
      <formula>"-"</formula>
    </cfRule>
    <cfRule type="containsText" dxfId="4962" priority="18" stopIfTrue="1" operator="containsText" text="leer">
      <formula>NOT(ISERROR(SEARCH("leer",J58)))</formula>
    </cfRule>
  </conditionalFormatting>
  <conditionalFormatting sqref="J58">
    <cfRule type="cellIs" dxfId="4961" priority="15" stopIfTrue="1" operator="equal">
      <formula>"-"</formula>
    </cfRule>
    <cfRule type="containsText" dxfId="4960" priority="16" stopIfTrue="1" operator="containsText" text="leer">
      <formula>NOT(ISERROR(SEARCH("leer",J58)))</formula>
    </cfRule>
  </conditionalFormatting>
  <conditionalFormatting sqref="I58">
    <cfRule type="cellIs" dxfId="4959" priority="13" stopIfTrue="1" operator="equal">
      <formula>"-"</formula>
    </cfRule>
    <cfRule type="containsText" dxfId="4958" priority="14" stopIfTrue="1" operator="containsText" text="leer">
      <formula>NOT(ISERROR(SEARCH("leer",I58)))</formula>
    </cfRule>
  </conditionalFormatting>
  <conditionalFormatting sqref="I58">
    <cfRule type="cellIs" dxfId="4957" priority="11" stopIfTrue="1" operator="equal">
      <formula>"-"</formula>
    </cfRule>
    <cfRule type="containsText" dxfId="4956" priority="12" stopIfTrue="1" operator="containsText" text="leer">
      <formula>NOT(ISERROR(SEARCH("leer",I58)))</formula>
    </cfRule>
  </conditionalFormatting>
  <conditionalFormatting sqref="I58">
    <cfRule type="cellIs" dxfId="4955" priority="9" stopIfTrue="1" operator="equal">
      <formula>"-"</formula>
    </cfRule>
    <cfRule type="containsText" dxfId="4954" priority="10" stopIfTrue="1" operator="containsText" text="leer">
      <formula>NOT(ISERROR(SEARCH("leer",I58)))</formula>
    </cfRule>
  </conditionalFormatting>
  <conditionalFormatting sqref="I58">
    <cfRule type="cellIs" dxfId="4953" priority="7" stopIfTrue="1" operator="equal">
      <formula>"-"</formula>
    </cfRule>
    <cfRule type="containsText" dxfId="4952" priority="8" stopIfTrue="1" operator="containsText" text="leer">
      <formula>NOT(ISERROR(SEARCH("leer",I58)))</formula>
    </cfRule>
  </conditionalFormatting>
  <conditionalFormatting sqref="I58">
    <cfRule type="cellIs" dxfId="4951" priority="5" stopIfTrue="1" operator="equal">
      <formula>"-"</formula>
    </cfRule>
    <cfRule type="containsText" dxfId="4950" priority="6" stopIfTrue="1" operator="containsText" text="leer">
      <formula>NOT(ISERROR(SEARCH("leer",I58)))</formula>
    </cfRule>
  </conditionalFormatting>
  <conditionalFormatting sqref="I58">
    <cfRule type="cellIs" dxfId="4949" priority="3" stopIfTrue="1" operator="equal">
      <formula>"-"</formula>
    </cfRule>
    <cfRule type="containsText" dxfId="4948" priority="4" stopIfTrue="1" operator="containsText" text="leer">
      <formula>NOT(ISERROR(SEARCH("leer",I58)))</formula>
    </cfRule>
  </conditionalFormatting>
  <conditionalFormatting sqref="I58">
    <cfRule type="cellIs" dxfId="4947" priority="1" stopIfTrue="1" operator="equal">
      <formula>"-"</formula>
    </cfRule>
    <cfRule type="containsText" dxfId="4946" priority="2" stopIfTrue="1" operator="containsText" text="leer">
      <formula>NOT(ISERROR(SEARCH("leer",I58)))</formula>
    </cfRule>
  </conditionalFormatting>
  <hyperlinks>
    <hyperlink ref="A1" location="Index!A1" display="zurück"/>
  </hyperlinks>
  <pageMargins left="0.79000000000000015" right="0.79000000000000015" top="0.98" bottom="0.98" header="0.51" footer="0.51"/>
  <pageSetup paperSize="9" scale="58" orientation="portrait" horizontalDpi="1200" verticalDpi="1200" r:id="rId1"/>
  <customProperties>
    <customPr name="_pios_id" r:id="rId2"/>
  </customProperties>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54"/>
  <sheetViews>
    <sheetView showRuler="0" zoomScaleNormal="100" workbookViewId="0"/>
  </sheetViews>
  <sheetFormatPr baseColWidth="10" defaultColWidth="11.42578125" defaultRowHeight="12.75"/>
  <cols>
    <col min="1" max="1" width="47.42578125" customWidth="1"/>
    <col min="2" max="2" width="21.5703125" customWidth="1"/>
    <col min="3" max="3" width="19" bestFit="1" customWidth="1"/>
    <col min="4" max="5" width="12.28515625" style="8" customWidth="1"/>
    <col min="6" max="8" width="11.42578125" style="8" customWidth="1"/>
  </cols>
  <sheetData>
    <row r="1" spans="1:17" s="5" customFormat="1">
      <c r="A1" s="90" t="s">
        <v>636</v>
      </c>
    </row>
    <row r="2" spans="1:17" s="5" customFormat="1">
      <c r="A2" s="90"/>
    </row>
    <row r="3" spans="1:17">
      <c r="A3" s="2" t="s">
        <v>637</v>
      </c>
      <c r="C3" t="s">
        <v>638</v>
      </c>
      <c r="D3" s="5" t="s">
        <v>639</v>
      </c>
      <c r="E3" s="6">
        <v>2004</v>
      </c>
      <c r="F3" s="6">
        <v>2005</v>
      </c>
      <c r="G3" s="6">
        <v>2006</v>
      </c>
      <c r="H3" s="6">
        <v>2007</v>
      </c>
      <c r="I3" s="6">
        <v>2008</v>
      </c>
      <c r="J3" s="6">
        <v>2009</v>
      </c>
      <c r="K3" s="6">
        <v>2010</v>
      </c>
      <c r="L3" s="6">
        <v>2011</v>
      </c>
      <c r="M3" s="6">
        <v>2012</v>
      </c>
      <c r="N3" s="6">
        <v>2013</v>
      </c>
      <c r="O3" s="4">
        <v>2014</v>
      </c>
      <c r="P3" s="4">
        <v>2015</v>
      </c>
      <c r="Q3" s="355">
        <v>2016</v>
      </c>
    </row>
    <row r="4" spans="1:17">
      <c r="A4" s="2"/>
      <c r="C4" s="3"/>
      <c r="E4" s="6"/>
      <c r="F4" s="6"/>
      <c r="G4" s="6"/>
      <c r="H4" s="6"/>
      <c r="I4" s="6"/>
      <c r="J4" s="6"/>
      <c r="K4" s="3"/>
      <c r="L4" s="3"/>
      <c r="M4" s="8"/>
      <c r="N4" s="8"/>
      <c r="O4" s="8"/>
      <c r="P4" s="8"/>
      <c r="Q4" s="354"/>
    </row>
    <row r="5" spans="1:17">
      <c r="A5" s="4" t="s">
        <v>640</v>
      </c>
      <c r="C5" s="67"/>
      <c r="E5" s="22"/>
      <c r="F5" s="4"/>
      <c r="G5" s="22"/>
      <c r="H5" s="4"/>
      <c r="I5" s="22"/>
      <c r="J5" s="22"/>
      <c r="K5" s="67"/>
      <c r="L5" s="67"/>
      <c r="M5" s="8"/>
      <c r="N5" s="8"/>
      <c r="O5" s="8"/>
      <c r="P5" s="8"/>
      <c r="Q5" s="354"/>
    </row>
    <row r="6" spans="1:17">
      <c r="A6" s="27" t="s">
        <v>641</v>
      </c>
      <c r="B6" t="s">
        <v>642</v>
      </c>
      <c r="C6" s="27">
        <v>1</v>
      </c>
      <c r="E6" s="86">
        <v>97.4</v>
      </c>
      <c r="F6" s="86">
        <v>97.7</v>
      </c>
      <c r="G6" s="86">
        <v>98</v>
      </c>
      <c r="H6" s="86">
        <v>97.1</v>
      </c>
      <c r="I6" s="86">
        <v>95.9</v>
      </c>
      <c r="J6" s="87">
        <v>97.7</v>
      </c>
      <c r="K6" s="67">
        <v>97.2</v>
      </c>
      <c r="L6" s="67">
        <v>97.5</v>
      </c>
      <c r="M6" s="185">
        <v>97.9</v>
      </c>
      <c r="N6" s="8">
        <v>97.6</v>
      </c>
      <c r="O6" s="8">
        <v>97.7</v>
      </c>
      <c r="P6" s="8">
        <v>97.8</v>
      </c>
      <c r="Q6" s="398">
        <v>98</v>
      </c>
    </row>
    <row r="7" spans="1:17">
      <c r="A7" s="27" t="s">
        <v>643</v>
      </c>
      <c r="B7" t="s">
        <v>644</v>
      </c>
      <c r="C7" s="27">
        <v>1</v>
      </c>
      <c r="E7" s="86">
        <v>97.4</v>
      </c>
      <c r="F7" s="86">
        <v>98.2</v>
      </c>
      <c r="G7" s="86">
        <v>98.3</v>
      </c>
      <c r="H7" s="87">
        <v>96.7</v>
      </c>
      <c r="I7" s="86">
        <v>95.9</v>
      </c>
      <c r="J7" s="87">
        <v>98.4</v>
      </c>
      <c r="K7" s="67">
        <v>98.5</v>
      </c>
      <c r="L7" s="67">
        <v>99.3</v>
      </c>
      <c r="M7" s="185">
        <v>98.8</v>
      </c>
      <c r="N7" s="8">
        <v>98.8</v>
      </c>
      <c r="O7" s="25">
        <v>99</v>
      </c>
      <c r="P7" s="8">
        <v>98.9</v>
      </c>
      <c r="Q7" s="398">
        <v>98.9</v>
      </c>
    </row>
    <row r="8" spans="1:17">
      <c r="A8" s="27"/>
      <c r="C8" s="27"/>
      <c r="E8" s="86"/>
      <c r="F8" s="86"/>
      <c r="G8" s="86"/>
      <c r="H8" s="87"/>
      <c r="I8" s="86"/>
      <c r="J8" s="87"/>
      <c r="K8" s="27"/>
      <c r="L8" s="27"/>
      <c r="M8" s="8"/>
      <c r="N8" s="8"/>
      <c r="O8" s="8"/>
      <c r="P8" s="8"/>
      <c r="Q8" s="398"/>
    </row>
    <row r="9" spans="1:17">
      <c r="A9" s="4" t="s">
        <v>645</v>
      </c>
      <c r="C9" s="27"/>
      <c r="E9" s="86"/>
      <c r="F9" s="86"/>
      <c r="G9" s="86"/>
      <c r="H9" s="87"/>
      <c r="I9" s="86"/>
      <c r="J9" s="87"/>
      <c r="K9" s="27"/>
      <c r="L9" s="27"/>
      <c r="M9" s="8"/>
      <c r="N9" s="8"/>
      <c r="O9" s="8"/>
      <c r="P9" s="8"/>
      <c r="Q9" s="398"/>
    </row>
    <row r="10" spans="1:17">
      <c r="A10" s="27" t="s">
        <v>646</v>
      </c>
      <c r="B10" t="s">
        <v>647</v>
      </c>
      <c r="C10" s="27">
        <v>2</v>
      </c>
      <c r="D10" s="22"/>
      <c r="E10" s="86">
        <v>95.8</v>
      </c>
      <c r="F10" s="86">
        <v>97.4</v>
      </c>
      <c r="G10" s="86">
        <v>97.3</v>
      </c>
      <c r="H10" s="87">
        <v>97.6</v>
      </c>
      <c r="I10" s="86">
        <v>98</v>
      </c>
      <c r="J10" s="87">
        <v>97.8</v>
      </c>
      <c r="K10" s="67">
        <v>97.7</v>
      </c>
      <c r="L10" s="67">
        <v>97.4</v>
      </c>
      <c r="M10" s="185">
        <v>97.7</v>
      </c>
      <c r="N10" s="67">
        <v>97.3</v>
      </c>
      <c r="O10" s="67">
        <v>97.4</v>
      </c>
      <c r="P10" s="67">
        <v>97.5</v>
      </c>
      <c r="Q10" s="398">
        <v>98.1</v>
      </c>
    </row>
    <row r="11" spans="1:17">
      <c r="A11" s="27" t="s">
        <v>648</v>
      </c>
      <c r="B11" t="s">
        <v>649</v>
      </c>
      <c r="C11" s="75">
        <v>2</v>
      </c>
      <c r="E11" s="86">
        <v>97.7</v>
      </c>
      <c r="F11" s="86">
        <v>97.7</v>
      </c>
      <c r="G11" s="86">
        <v>97.6</v>
      </c>
      <c r="H11" s="87">
        <v>97.5</v>
      </c>
      <c r="I11" s="86">
        <v>98.7</v>
      </c>
      <c r="J11" s="87">
        <v>98.1</v>
      </c>
      <c r="K11" s="67">
        <v>97.5</v>
      </c>
      <c r="L11" s="67">
        <v>97.7</v>
      </c>
      <c r="M11" s="185">
        <v>97.9</v>
      </c>
      <c r="N11" s="8">
        <v>97.7</v>
      </c>
      <c r="O11" s="8">
        <v>97.5</v>
      </c>
      <c r="P11" s="8">
        <v>97.5</v>
      </c>
      <c r="Q11" s="398">
        <v>97.2</v>
      </c>
    </row>
    <row r="14" spans="1:17">
      <c r="A14" s="471" t="s">
        <v>650</v>
      </c>
      <c r="B14" s="471"/>
      <c r="C14" s="471"/>
      <c r="D14" s="471"/>
      <c r="E14" s="471"/>
      <c r="F14" s="471"/>
      <c r="G14" s="471"/>
      <c r="H14" s="471"/>
      <c r="I14" s="471"/>
      <c r="J14" s="471"/>
      <c r="K14" s="471"/>
      <c r="L14" s="471"/>
      <c r="M14" s="471"/>
      <c r="N14" s="471"/>
      <c r="O14" s="471"/>
      <c r="P14" s="471"/>
      <c r="Q14" s="471"/>
    </row>
    <row r="15" spans="1:17">
      <c r="A15" s="216"/>
      <c r="B15" s="213"/>
      <c r="C15" s="205"/>
    </row>
    <row r="16" spans="1:17">
      <c r="A16" s="72"/>
    </row>
    <row r="23" spans="1:15">
      <c r="A23" s="2"/>
      <c r="C23" s="3"/>
      <c r="I23" s="3"/>
      <c r="J23" s="3"/>
      <c r="K23" s="3"/>
      <c r="L23" s="3"/>
    </row>
    <row r="25" spans="1:15">
      <c r="A25" s="2"/>
      <c r="C25" s="3"/>
      <c r="I25" s="3"/>
      <c r="J25" s="3"/>
      <c r="K25" s="3"/>
      <c r="L25" s="3"/>
      <c r="M25" s="3"/>
      <c r="N25" s="3"/>
      <c r="O25" s="3"/>
    </row>
    <row r="26" spans="1:15">
      <c r="C26" s="3"/>
      <c r="I26" s="3"/>
      <c r="J26" s="3"/>
      <c r="K26" s="3"/>
      <c r="L26" s="3"/>
      <c r="M26" s="3"/>
      <c r="N26" s="3"/>
      <c r="O26" s="3"/>
    </row>
    <row r="27" spans="1:15">
      <c r="A27" s="1"/>
      <c r="C27" s="3"/>
      <c r="I27" s="3"/>
      <c r="J27" s="3"/>
      <c r="K27" s="3"/>
      <c r="L27" s="3"/>
      <c r="M27" s="3"/>
      <c r="N27" s="3"/>
      <c r="O27" s="3"/>
    </row>
    <row r="28" spans="1:15">
      <c r="C28" s="3"/>
      <c r="I28" s="3"/>
      <c r="J28" s="3"/>
      <c r="K28" s="3"/>
      <c r="L28" s="3"/>
      <c r="M28" s="3"/>
      <c r="N28" s="3"/>
      <c r="O28" s="3"/>
    </row>
    <row r="29" spans="1:15">
      <c r="C29" s="3"/>
      <c r="I29" s="3"/>
      <c r="J29" s="3"/>
      <c r="K29" s="3"/>
      <c r="L29" s="3"/>
      <c r="M29" s="3"/>
      <c r="N29" s="3"/>
      <c r="O29" s="3"/>
    </row>
    <row r="32" spans="1:15">
      <c r="C32" s="6"/>
      <c r="D32" s="6"/>
      <c r="E32" s="22"/>
      <c r="F32" s="86"/>
      <c r="G32" s="86"/>
      <c r="H32" s="86"/>
      <c r="I32" s="86"/>
      <c r="J32" s="86"/>
      <c r="K32" s="86"/>
      <c r="N32" s="8"/>
      <c r="O32" s="8"/>
    </row>
    <row r="33" spans="1:15">
      <c r="C33" s="6"/>
      <c r="D33" s="6"/>
      <c r="E33" s="4"/>
      <c r="F33" s="86"/>
      <c r="G33" s="86"/>
      <c r="H33" s="86"/>
      <c r="I33" s="86"/>
      <c r="J33" s="86"/>
      <c r="K33" s="86"/>
      <c r="M33" s="3"/>
      <c r="N33" s="3"/>
      <c r="O33" s="3"/>
    </row>
    <row r="34" spans="1:15">
      <c r="C34" s="6"/>
      <c r="D34" s="6"/>
      <c r="E34" s="22"/>
      <c r="F34" s="86"/>
      <c r="G34" s="86"/>
      <c r="H34" s="86"/>
      <c r="I34" s="86"/>
      <c r="J34" s="86"/>
      <c r="K34" s="86"/>
      <c r="M34" s="3"/>
      <c r="N34" s="80"/>
      <c r="O34" s="3"/>
    </row>
    <row r="35" spans="1:15">
      <c r="C35" s="6"/>
      <c r="D35" s="6"/>
      <c r="E35" s="4"/>
      <c r="F35" s="86"/>
      <c r="G35" s="87"/>
      <c r="H35" s="87"/>
      <c r="I35" s="87"/>
      <c r="J35" s="87"/>
      <c r="K35" s="87"/>
      <c r="M35" s="3"/>
      <c r="N35" s="3"/>
      <c r="O35" s="3"/>
    </row>
    <row r="36" spans="1:15">
      <c r="C36" s="6"/>
      <c r="D36" s="6"/>
      <c r="E36" s="22"/>
      <c r="F36" s="86"/>
      <c r="G36" s="86"/>
      <c r="H36" s="86"/>
      <c r="I36" s="86"/>
      <c r="J36" s="86"/>
      <c r="K36" s="86"/>
      <c r="M36" s="3"/>
      <c r="N36" s="3"/>
      <c r="O36" s="3"/>
    </row>
    <row r="37" spans="1:15">
      <c r="C37" s="6"/>
      <c r="D37" s="6"/>
      <c r="E37" s="22"/>
      <c r="F37" s="82"/>
      <c r="G37" s="82"/>
      <c r="H37" s="87"/>
      <c r="I37" s="87"/>
      <c r="J37" s="82"/>
      <c r="K37" s="82"/>
      <c r="L37" s="3"/>
      <c r="M37" s="3"/>
      <c r="N37" s="136"/>
      <c r="O37" s="117"/>
    </row>
    <row r="38" spans="1:15">
      <c r="C38" s="6"/>
      <c r="D38" s="3"/>
      <c r="E38" s="67"/>
      <c r="F38" s="67"/>
      <c r="G38" s="67"/>
      <c r="H38" s="27"/>
      <c r="I38" s="27"/>
      <c r="J38" s="67"/>
      <c r="K38" s="67"/>
      <c r="M38" s="3"/>
      <c r="N38" s="67"/>
      <c r="O38" s="67"/>
    </row>
    <row r="39" spans="1:15">
      <c r="C39" s="6"/>
      <c r="D39" s="3"/>
      <c r="E39" s="67"/>
      <c r="F39" s="67"/>
      <c r="G39" s="67"/>
      <c r="H39" s="27"/>
      <c r="I39" s="27"/>
      <c r="J39" s="67"/>
      <c r="K39" s="67"/>
      <c r="M39" s="3"/>
      <c r="N39" s="67"/>
      <c r="O39" s="67"/>
    </row>
    <row r="40" spans="1:15">
      <c r="A40" s="2"/>
      <c r="C40" s="6"/>
      <c r="F40" s="185"/>
      <c r="G40" s="185"/>
      <c r="I40" s="8"/>
      <c r="J40" s="185"/>
      <c r="K40" s="185"/>
      <c r="L40" s="8"/>
      <c r="M40" s="8"/>
      <c r="N40" s="185"/>
      <c r="O40" s="185"/>
    </row>
    <row r="41" spans="1:15">
      <c r="C41" s="6"/>
      <c r="I41" s="8"/>
      <c r="J41" s="67"/>
      <c r="K41" s="8"/>
      <c r="L41" s="8"/>
      <c r="M41" s="8"/>
      <c r="N41" s="67"/>
      <c r="O41" s="67"/>
    </row>
    <row r="42" spans="1:15">
      <c r="A42" s="1"/>
      <c r="C42" s="4"/>
      <c r="G42" s="25"/>
      <c r="I42" s="8"/>
      <c r="J42" s="67"/>
      <c r="K42" s="8"/>
      <c r="L42" s="8"/>
      <c r="M42" s="8"/>
      <c r="N42" s="67"/>
      <c r="O42" s="67"/>
    </row>
    <row r="43" spans="1:15">
      <c r="C43" s="4"/>
      <c r="I43" s="8"/>
      <c r="J43" s="67"/>
      <c r="K43" s="8"/>
      <c r="L43" s="8"/>
      <c r="M43" s="8"/>
      <c r="N43" s="8"/>
      <c r="O43" s="8"/>
    </row>
    <row r="50" spans="1:15">
      <c r="O50" s="3"/>
    </row>
    <row r="51" spans="1:15">
      <c r="A51" s="2"/>
      <c r="O51" s="3"/>
    </row>
    <row r="52" spans="1:15">
      <c r="A52" s="53"/>
      <c r="O52" s="3"/>
    </row>
    <row r="53" spans="1:15">
      <c r="O53" s="3"/>
    </row>
    <row r="54" spans="1:15">
      <c r="A54" s="52"/>
      <c r="B54" s="52"/>
      <c r="O54" s="52"/>
    </row>
  </sheetData>
  <mergeCells count="1">
    <mergeCell ref="A14:Q14"/>
  </mergeCells>
  <phoneticPr fontId="16" type="noConversion"/>
  <conditionalFormatting sqref="F38:O38">
    <cfRule type="cellIs" dxfId="4945" priority="165" stopIfTrue="1" operator="equal">
      <formula>"-"</formula>
    </cfRule>
  </conditionalFormatting>
  <conditionalFormatting sqref="N43:O43">
    <cfRule type="cellIs" dxfId="4944" priority="164" stopIfTrue="1" operator="equal">
      <formula>"-"</formula>
    </cfRule>
  </conditionalFormatting>
  <conditionalFormatting sqref="F37:G37">
    <cfRule type="cellIs" dxfId="4943" priority="162" stopIfTrue="1" operator="equal">
      <formula>"-"</formula>
    </cfRule>
    <cfRule type="containsText" dxfId="4942" priority="163" stopIfTrue="1" operator="containsText" text="leer">
      <formula>NOT(ISERROR(SEARCH("leer",F37)))</formula>
    </cfRule>
  </conditionalFormatting>
  <conditionalFormatting sqref="J37:K37">
    <cfRule type="cellIs" dxfId="4941" priority="160" stopIfTrue="1" operator="equal">
      <formula>"-"</formula>
    </cfRule>
    <cfRule type="containsText" dxfId="4940" priority="161" stopIfTrue="1" operator="containsText" text="leer">
      <formula>NOT(ISERROR(SEARCH("leer",J37)))</formula>
    </cfRule>
  </conditionalFormatting>
  <conditionalFormatting sqref="N37:O37">
    <cfRule type="cellIs" dxfId="4939" priority="158" stopIfTrue="1" operator="equal">
      <formula>"-"</formula>
    </cfRule>
    <cfRule type="containsText" dxfId="4938" priority="159" stopIfTrue="1" operator="containsText" text="leer">
      <formula>NOT(ISERROR(SEARCH("leer",N37)))</formula>
    </cfRule>
  </conditionalFormatting>
  <conditionalFormatting sqref="F36:G36">
    <cfRule type="cellIs" dxfId="4937" priority="156" stopIfTrue="1" operator="equal">
      <formula>"-"</formula>
    </cfRule>
    <cfRule type="containsText" dxfId="4936" priority="157" stopIfTrue="1" operator="containsText" text="leer">
      <formula>NOT(ISERROR(SEARCH("leer",F36)))</formula>
    </cfRule>
  </conditionalFormatting>
  <conditionalFormatting sqref="J36:K36">
    <cfRule type="cellIs" dxfId="4935" priority="154" stopIfTrue="1" operator="equal">
      <formula>"-"</formula>
    </cfRule>
    <cfRule type="containsText" dxfId="4934" priority="155" stopIfTrue="1" operator="containsText" text="leer">
      <formula>NOT(ISERROR(SEARCH("leer",J36)))</formula>
    </cfRule>
  </conditionalFormatting>
  <conditionalFormatting sqref="N36:O36">
    <cfRule type="cellIs" dxfId="4933" priority="152" stopIfTrue="1" operator="equal">
      <formula>"-"</formula>
    </cfRule>
    <cfRule type="containsText" dxfId="4932" priority="153" stopIfTrue="1" operator="containsText" text="leer">
      <formula>NOT(ISERROR(SEARCH("leer",N36)))</formula>
    </cfRule>
  </conditionalFormatting>
  <conditionalFormatting sqref="F36:G36">
    <cfRule type="cellIs" dxfId="4931" priority="150" stopIfTrue="1" operator="equal">
      <formula>"-"</formula>
    </cfRule>
    <cfRule type="containsText" dxfId="4930" priority="151" stopIfTrue="1" operator="containsText" text="leer">
      <formula>NOT(ISERROR(SEARCH("leer",F36)))</formula>
    </cfRule>
  </conditionalFormatting>
  <conditionalFormatting sqref="F36:G36">
    <cfRule type="cellIs" dxfId="4929" priority="148" stopIfTrue="1" operator="equal">
      <formula>"-"</formula>
    </cfRule>
    <cfRule type="containsText" dxfId="4928" priority="149" stopIfTrue="1" operator="containsText" text="leer">
      <formula>NOT(ISERROR(SEARCH("leer",F36)))</formula>
    </cfRule>
  </conditionalFormatting>
  <conditionalFormatting sqref="F36:G36">
    <cfRule type="cellIs" dxfId="4927" priority="146" stopIfTrue="1" operator="equal">
      <formula>"-"</formula>
    </cfRule>
    <cfRule type="containsText" dxfId="4926" priority="147" stopIfTrue="1" operator="containsText" text="leer">
      <formula>NOT(ISERROR(SEARCH("leer",F36)))</formula>
    </cfRule>
  </conditionalFormatting>
  <conditionalFormatting sqref="F36:G36">
    <cfRule type="cellIs" dxfId="4925" priority="144" stopIfTrue="1" operator="equal">
      <formula>"-"</formula>
    </cfRule>
    <cfRule type="containsText" dxfId="4924" priority="145" stopIfTrue="1" operator="containsText" text="leer">
      <formula>NOT(ISERROR(SEARCH("leer",F36)))</formula>
    </cfRule>
  </conditionalFormatting>
  <conditionalFormatting sqref="F36:G36">
    <cfRule type="cellIs" dxfId="4923" priority="142" stopIfTrue="1" operator="equal">
      <formula>"-"</formula>
    </cfRule>
    <cfRule type="containsText" dxfId="4922" priority="143" stopIfTrue="1" operator="containsText" text="leer">
      <formula>NOT(ISERROR(SEARCH("leer",F36)))</formula>
    </cfRule>
  </conditionalFormatting>
  <conditionalFormatting sqref="J36:K36">
    <cfRule type="cellIs" dxfId="4921" priority="140" stopIfTrue="1" operator="equal">
      <formula>"-"</formula>
    </cfRule>
    <cfRule type="containsText" dxfId="4920" priority="141" stopIfTrue="1" operator="containsText" text="leer">
      <formula>NOT(ISERROR(SEARCH("leer",J36)))</formula>
    </cfRule>
  </conditionalFormatting>
  <conditionalFormatting sqref="J36:K36">
    <cfRule type="cellIs" dxfId="4919" priority="138" stopIfTrue="1" operator="equal">
      <formula>"-"</formula>
    </cfRule>
    <cfRule type="containsText" dxfId="4918" priority="139" stopIfTrue="1" operator="containsText" text="leer">
      <formula>NOT(ISERROR(SEARCH("leer",J36)))</formula>
    </cfRule>
  </conditionalFormatting>
  <conditionalFormatting sqref="J36:K36">
    <cfRule type="cellIs" dxfId="4917" priority="136" stopIfTrue="1" operator="equal">
      <formula>"-"</formula>
    </cfRule>
    <cfRule type="containsText" dxfId="4916" priority="137" stopIfTrue="1" operator="containsText" text="leer">
      <formula>NOT(ISERROR(SEARCH("leer",J36)))</formula>
    </cfRule>
  </conditionalFormatting>
  <conditionalFormatting sqref="J36:K36">
    <cfRule type="cellIs" dxfId="4915" priority="134" stopIfTrue="1" operator="equal">
      <formula>"-"</formula>
    </cfRule>
    <cfRule type="containsText" dxfId="4914" priority="135" stopIfTrue="1" operator="containsText" text="leer">
      <formula>NOT(ISERROR(SEARCH("leer",J36)))</formula>
    </cfRule>
  </conditionalFormatting>
  <conditionalFormatting sqref="J36:K36">
    <cfRule type="cellIs" dxfId="4913" priority="132" stopIfTrue="1" operator="equal">
      <formula>"-"</formula>
    </cfRule>
    <cfRule type="containsText" dxfId="4912" priority="133" stopIfTrue="1" operator="containsText" text="leer">
      <formula>NOT(ISERROR(SEARCH("leer",J36)))</formula>
    </cfRule>
  </conditionalFormatting>
  <conditionalFormatting sqref="N36:O36">
    <cfRule type="cellIs" dxfId="4911" priority="130" stopIfTrue="1" operator="equal">
      <formula>"-"</formula>
    </cfRule>
    <cfRule type="containsText" dxfId="4910" priority="131" stopIfTrue="1" operator="containsText" text="leer">
      <formula>NOT(ISERROR(SEARCH("leer",N36)))</formula>
    </cfRule>
  </conditionalFormatting>
  <conditionalFormatting sqref="N36:O36">
    <cfRule type="cellIs" dxfId="4909" priority="128" stopIfTrue="1" operator="equal">
      <formula>"-"</formula>
    </cfRule>
    <cfRule type="containsText" dxfId="4908" priority="129" stopIfTrue="1" operator="containsText" text="leer">
      <formula>NOT(ISERROR(SEARCH("leer",N36)))</formula>
    </cfRule>
  </conditionalFormatting>
  <conditionalFormatting sqref="N36:O36">
    <cfRule type="cellIs" dxfId="4907" priority="126" stopIfTrue="1" operator="equal">
      <formula>"-"</formula>
    </cfRule>
    <cfRule type="containsText" dxfId="4906" priority="127" stopIfTrue="1" operator="containsText" text="leer">
      <formula>NOT(ISERROR(SEARCH("leer",N36)))</formula>
    </cfRule>
  </conditionalFormatting>
  <conditionalFormatting sqref="N36:O36">
    <cfRule type="cellIs" dxfId="4905" priority="124" stopIfTrue="1" operator="equal">
      <formula>"-"</formula>
    </cfRule>
    <cfRule type="containsText" dxfId="4904" priority="125" stopIfTrue="1" operator="containsText" text="leer">
      <formula>NOT(ISERROR(SEARCH("leer",N36)))</formula>
    </cfRule>
  </conditionalFormatting>
  <conditionalFormatting sqref="N36:O36">
    <cfRule type="cellIs" dxfId="4903" priority="122" stopIfTrue="1" operator="equal">
      <formula>"-"</formula>
    </cfRule>
    <cfRule type="containsText" dxfId="4902" priority="123" stopIfTrue="1" operator="containsText" text="leer">
      <formula>NOT(ISERROR(SEARCH("leer",N36)))</formula>
    </cfRule>
  </conditionalFormatting>
  <conditionalFormatting sqref="F35:G35">
    <cfRule type="cellIs" dxfId="4901" priority="120" stopIfTrue="1" operator="equal">
      <formula>"-"</formula>
    </cfRule>
    <cfRule type="containsText" dxfId="4900" priority="121" stopIfTrue="1" operator="containsText" text="leer">
      <formula>NOT(ISERROR(SEARCH("leer",F35)))</formula>
    </cfRule>
  </conditionalFormatting>
  <conditionalFormatting sqref="F35:G35">
    <cfRule type="cellIs" dxfId="4899" priority="119" stopIfTrue="1" operator="equal">
      <formula>"-"</formula>
    </cfRule>
  </conditionalFormatting>
  <conditionalFormatting sqref="F35:G35">
    <cfRule type="cellIs" dxfId="4898" priority="117" stopIfTrue="1" operator="equal">
      <formula>"-"</formula>
    </cfRule>
    <cfRule type="containsText" dxfId="4897" priority="118" stopIfTrue="1" operator="containsText" text="leer">
      <formula>NOT(ISERROR(SEARCH("leer",F35)))</formula>
    </cfRule>
  </conditionalFormatting>
  <conditionalFormatting sqref="F35:G35">
    <cfRule type="cellIs" dxfId="4896" priority="116" stopIfTrue="1" operator="equal">
      <formula>"-"</formula>
    </cfRule>
  </conditionalFormatting>
  <conditionalFormatting sqref="J35:K35">
    <cfRule type="cellIs" dxfId="4895" priority="114" stopIfTrue="1" operator="equal">
      <formula>"-"</formula>
    </cfRule>
    <cfRule type="containsText" dxfId="4894" priority="115" stopIfTrue="1" operator="containsText" text="leer">
      <formula>NOT(ISERROR(SEARCH("leer",J35)))</formula>
    </cfRule>
  </conditionalFormatting>
  <conditionalFormatting sqref="J35:K35">
    <cfRule type="cellIs" dxfId="4893" priority="113" stopIfTrue="1" operator="equal">
      <formula>"-"</formula>
    </cfRule>
  </conditionalFormatting>
  <conditionalFormatting sqref="J35:K35">
    <cfRule type="cellIs" dxfId="4892" priority="111" stopIfTrue="1" operator="equal">
      <formula>"-"</formula>
    </cfRule>
    <cfRule type="containsText" dxfId="4891" priority="112" stopIfTrue="1" operator="containsText" text="leer">
      <formula>NOT(ISERROR(SEARCH("leer",J35)))</formula>
    </cfRule>
  </conditionalFormatting>
  <conditionalFormatting sqref="J35:K35">
    <cfRule type="cellIs" dxfId="4890" priority="110" stopIfTrue="1" operator="equal">
      <formula>"-"</formula>
    </cfRule>
  </conditionalFormatting>
  <conditionalFormatting sqref="N35:O35">
    <cfRule type="cellIs" dxfId="4889" priority="108" stopIfTrue="1" operator="equal">
      <formula>"-"</formula>
    </cfRule>
    <cfRule type="containsText" dxfId="4888" priority="109" stopIfTrue="1" operator="containsText" text="leer">
      <formula>NOT(ISERROR(SEARCH("leer",N35)))</formula>
    </cfRule>
  </conditionalFormatting>
  <conditionalFormatting sqref="N35:O35">
    <cfRule type="cellIs" dxfId="4887" priority="107" stopIfTrue="1" operator="equal">
      <formula>"-"</formula>
    </cfRule>
  </conditionalFormatting>
  <conditionalFormatting sqref="N35:O35">
    <cfRule type="cellIs" dxfId="4886" priority="105" stopIfTrue="1" operator="equal">
      <formula>"-"</formula>
    </cfRule>
    <cfRule type="containsText" dxfId="4885" priority="106" stopIfTrue="1" operator="containsText" text="leer">
      <formula>NOT(ISERROR(SEARCH("leer",N35)))</formula>
    </cfRule>
  </conditionalFormatting>
  <conditionalFormatting sqref="N35:O35">
    <cfRule type="cellIs" dxfId="4884" priority="104" stopIfTrue="1" operator="equal">
      <formula>"-"</formula>
    </cfRule>
  </conditionalFormatting>
  <conditionalFormatting sqref="J6:J7">
    <cfRule type="cellIs" dxfId="4883" priority="39" stopIfTrue="1" operator="equal">
      <formula>"-"</formula>
    </cfRule>
    <cfRule type="containsText" dxfId="4882" priority="40" stopIfTrue="1" operator="containsText" text="leer">
      <formula>NOT(ISERROR(SEARCH("leer",J6)))</formula>
    </cfRule>
  </conditionalFormatting>
  <conditionalFormatting sqref="J10:J11">
    <cfRule type="cellIs" dxfId="4881" priority="37" stopIfTrue="1" operator="equal">
      <formula>"-"</formula>
    </cfRule>
    <cfRule type="containsText" dxfId="4880" priority="38" stopIfTrue="1" operator="containsText" text="leer">
      <formula>NOT(ISERROR(SEARCH("leer",J10)))</formula>
    </cfRule>
  </conditionalFormatting>
  <conditionalFormatting sqref="I6:I7">
    <cfRule type="cellIs" dxfId="4879" priority="35" stopIfTrue="1" operator="equal">
      <formula>"-"</formula>
    </cfRule>
    <cfRule type="containsText" dxfId="4878" priority="36" stopIfTrue="1" operator="containsText" text="leer">
      <formula>NOT(ISERROR(SEARCH("leer",I6)))</formula>
    </cfRule>
  </conditionalFormatting>
  <conditionalFormatting sqref="I10:I11">
    <cfRule type="cellIs" dxfId="4877" priority="33" stopIfTrue="1" operator="equal">
      <formula>"-"</formula>
    </cfRule>
    <cfRule type="containsText" dxfId="4876" priority="34" stopIfTrue="1" operator="containsText" text="leer">
      <formula>NOT(ISERROR(SEARCH("leer",I10)))</formula>
    </cfRule>
  </conditionalFormatting>
  <conditionalFormatting sqref="I6:I7">
    <cfRule type="cellIs" dxfId="4875" priority="31" stopIfTrue="1" operator="equal">
      <formula>"-"</formula>
    </cfRule>
    <cfRule type="containsText" dxfId="4874" priority="32" stopIfTrue="1" operator="containsText" text="leer">
      <formula>NOT(ISERROR(SEARCH("leer",I6)))</formula>
    </cfRule>
  </conditionalFormatting>
  <conditionalFormatting sqref="I6:I7">
    <cfRule type="cellIs" dxfId="4873" priority="29" stopIfTrue="1" operator="equal">
      <formula>"-"</formula>
    </cfRule>
    <cfRule type="containsText" dxfId="4872" priority="30" stopIfTrue="1" operator="containsText" text="leer">
      <formula>NOT(ISERROR(SEARCH("leer",I6)))</formula>
    </cfRule>
  </conditionalFormatting>
  <conditionalFormatting sqref="I10:I11">
    <cfRule type="cellIs" dxfId="4871" priority="17" stopIfTrue="1" operator="equal">
      <formula>"-"</formula>
    </cfRule>
    <cfRule type="containsText" dxfId="4870" priority="18" stopIfTrue="1" operator="containsText" text="leer">
      <formula>NOT(ISERROR(SEARCH("leer",I10)))</formula>
    </cfRule>
  </conditionalFormatting>
  <conditionalFormatting sqref="H6:H7">
    <cfRule type="cellIs" dxfId="4869" priority="11" stopIfTrue="1" operator="equal">
      <formula>"-"</formula>
    </cfRule>
    <cfRule type="containsText" dxfId="4868" priority="12" stopIfTrue="1" operator="containsText" text="leer">
      <formula>NOT(ISERROR(SEARCH("leer",H6)))</formula>
    </cfRule>
  </conditionalFormatting>
  <conditionalFormatting sqref="H6:H7">
    <cfRule type="cellIs" dxfId="4867" priority="10" stopIfTrue="1" operator="equal">
      <formula>"-"</formula>
    </cfRule>
  </conditionalFormatting>
  <conditionalFormatting sqref="H6:H7">
    <cfRule type="cellIs" dxfId="4866" priority="8" stopIfTrue="1" operator="equal">
      <formula>"-"</formula>
    </cfRule>
    <cfRule type="containsText" dxfId="4865" priority="9" stopIfTrue="1" operator="containsText" text="leer">
      <formula>NOT(ISERROR(SEARCH("leer",H6)))</formula>
    </cfRule>
  </conditionalFormatting>
  <conditionalFormatting sqref="H6:H7">
    <cfRule type="cellIs" dxfId="4864" priority="7" stopIfTrue="1" operator="equal">
      <formula>"-"</formula>
    </cfRule>
  </conditionalFormatting>
  <conditionalFormatting sqref="K6:K11">
    <cfRule type="cellIs" dxfId="4863" priority="41" stopIfTrue="1" operator="equal">
      <formula>"-"</formula>
    </cfRule>
  </conditionalFormatting>
  <conditionalFormatting sqref="I6:I7">
    <cfRule type="cellIs" dxfId="4862" priority="27" stopIfTrue="1" operator="equal">
      <formula>"-"</formula>
    </cfRule>
    <cfRule type="containsText" dxfId="4861" priority="28" stopIfTrue="1" operator="containsText" text="leer">
      <formula>NOT(ISERROR(SEARCH("leer",I6)))</formula>
    </cfRule>
  </conditionalFormatting>
  <conditionalFormatting sqref="I6:I7">
    <cfRule type="cellIs" dxfId="4860" priority="25" stopIfTrue="1" operator="equal">
      <formula>"-"</formula>
    </cfRule>
    <cfRule type="containsText" dxfId="4859" priority="26" stopIfTrue="1" operator="containsText" text="leer">
      <formula>NOT(ISERROR(SEARCH("leer",I6)))</formula>
    </cfRule>
  </conditionalFormatting>
  <conditionalFormatting sqref="I6:I7">
    <cfRule type="cellIs" dxfId="4858" priority="23" stopIfTrue="1" operator="equal">
      <formula>"-"</formula>
    </cfRule>
    <cfRule type="containsText" dxfId="4857" priority="24" stopIfTrue="1" operator="containsText" text="leer">
      <formula>NOT(ISERROR(SEARCH("leer",I6)))</formula>
    </cfRule>
  </conditionalFormatting>
  <conditionalFormatting sqref="I10:I11">
    <cfRule type="cellIs" dxfId="4856" priority="21" stopIfTrue="1" operator="equal">
      <formula>"-"</formula>
    </cfRule>
    <cfRule type="containsText" dxfId="4855" priority="22" stopIfTrue="1" operator="containsText" text="leer">
      <formula>NOT(ISERROR(SEARCH("leer",I10)))</formula>
    </cfRule>
  </conditionalFormatting>
  <conditionalFormatting sqref="I10:I11">
    <cfRule type="cellIs" dxfId="4854" priority="19" stopIfTrue="1" operator="equal">
      <formula>"-"</formula>
    </cfRule>
    <cfRule type="containsText" dxfId="4853" priority="20" stopIfTrue="1" operator="containsText" text="leer">
      <formula>NOT(ISERROR(SEARCH("leer",I10)))</formula>
    </cfRule>
  </conditionalFormatting>
  <conditionalFormatting sqref="I10:I11">
    <cfRule type="cellIs" dxfId="4852" priority="15" stopIfTrue="1" operator="equal">
      <formula>"-"</formula>
    </cfRule>
    <cfRule type="containsText" dxfId="4851" priority="16" stopIfTrue="1" operator="containsText" text="leer">
      <formula>NOT(ISERROR(SEARCH("leer",I10)))</formula>
    </cfRule>
  </conditionalFormatting>
  <conditionalFormatting sqref="I10:I11">
    <cfRule type="cellIs" dxfId="4850" priority="13" stopIfTrue="1" operator="equal">
      <formula>"-"</formula>
    </cfRule>
    <cfRule type="containsText" dxfId="4849" priority="14" stopIfTrue="1" operator="containsText" text="leer">
      <formula>NOT(ISERROR(SEARCH("leer",I10)))</formula>
    </cfRule>
  </conditionalFormatting>
  <conditionalFormatting sqref="H10:H11">
    <cfRule type="cellIs" dxfId="4848" priority="5" stopIfTrue="1" operator="equal">
      <formula>"-"</formula>
    </cfRule>
    <cfRule type="containsText" dxfId="4847" priority="6" stopIfTrue="1" operator="containsText" text="leer">
      <formula>NOT(ISERROR(SEARCH("leer",H10)))</formula>
    </cfRule>
  </conditionalFormatting>
  <conditionalFormatting sqref="H10:H11">
    <cfRule type="cellIs" dxfId="4846" priority="4" stopIfTrue="1" operator="equal">
      <formula>"-"</formula>
    </cfRule>
  </conditionalFormatting>
  <conditionalFormatting sqref="H10:H11">
    <cfRule type="cellIs" dxfId="4845" priority="2" stopIfTrue="1" operator="equal">
      <formula>"-"</formula>
    </cfRule>
    <cfRule type="containsText" dxfId="4844" priority="3" stopIfTrue="1" operator="containsText" text="leer">
      <formula>NOT(ISERROR(SEARCH("leer",H10)))</formula>
    </cfRule>
  </conditionalFormatting>
  <conditionalFormatting sqref="H10:H11">
    <cfRule type="cellIs" dxfId="4843" priority="1" stopIfTrue="1" operator="equal">
      <formula>"-"</formula>
    </cfRule>
  </conditionalFormatting>
  <hyperlinks>
    <hyperlink ref="A1" location="Index!A1" display="zurück"/>
  </hyperlinks>
  <pageMargins left="0.79000000000000015" right="0.79000000000000015" top="0.98" bottom="0.98" header="0.51" footer="0.51"/>
  <pageSetup paperSize="9" scale="38" orientation="portrait" horizontalDpi="4294967292" verticalDpi="4294967292" r:id="rId1"/>
  <customProperties>
    <customPr name="_pios_id" r:id="rId2"/>
  </customProperties>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42"/>
  <sheetViews>
    <sheetView showRuler="0" zoomScaleNormal="100" workbookViewId="0"/>
  </sheetViews>
  <sheetFormatPr baseColWidth="10" defaultColWidth="10.7109375" defaultRowHeight="12.75"/>
  <cols>
    <col min="1" max="1" width="59.42578125" style="5" customWidth="1"/>
    <col min="2" max="2" width="6.42578125" style="5" customWidth="1"/>
    <col min="3" max="3" width="19" style="5" bestFit="1" customWidth="1"/>
    <col min="4" max="5" width="12.28515625" style="8" customWidth="1"/>
    <col min="6" max="7" width="11.42578125" style="8" customWidth="1"/>
    <col min="8" max="8" width="10.7109375" style="8" customWidth="1"/>
    <col min="9" max="9" width="10.7109375" style="5" customWidth="1"/>
    <col min="10" max="12" width="11.42578125" style="5" customWidth="1"/>
    <col min="13" max="15" width="10.7109375" style="5"/>
    <col min="16" max="16" width="8.42578125" style="5" customWidth="1"/>
    <col min="17" max="17" width="10.7109375" style="5"/>
    <col min="18" max="18" width="11" style="5" customWidth="1"/>
    <col min="19" max="16384" width="10.7109375" style="5"/>
  </cols>
  <sheetData>
    <row r="1" spans="1:26">
      <c r="A1" s="90" t="s">
        <v>651</v>
      </c>
      <c r="D1" s="5"/>
      <c r="E1" s="5"/>
      <c r="F1" s="5"/>
      <c r="G1" s="5"/>
      <c r="H1" s="5"/>
    </row>
    <row r="2" spans="1:26">
      <c r="A2" s="90"/>
      <c r="D2" s="5"/>
      <c r="E2" s="5"/>
      <c r="F2" s="5"/>
      <c r="G2" s="5"/>
      <c r="H2" s="5"/>
    </row>
    <row r="3" spans="1:26">
      <c r="A3" s="4" t="s">
        <v>652</v>
      </c>
      <c r="C3" t="s">
        <v>653</v>
      </c>
      <c r="D3" s="5" t="s">
        <v>654</v>
      </c>
      <c r="E3" s="4">
        <v>2005</v>
      </c>
      <c r="F3" s="4">
        <v>2006</v>
      </c>
      <c r="G3" s="4">
        <v>2007</v>
      </c>
      <c r="H3" s="22">
        <v>2008</v>
      </c>
      <c r="I3" s="22">
        <v>2009</v>
      </c>
      <c r="J3" s="22">
        <v>2010</v>
      </c>
      <c r="K3" s="22">
        <v>2011</v>
      </c>
      <c r="L3" s="22">
        <v>2012</v>
      </c>
      <c r="M3" s="22">
        <v>2013</v>
      </c>
      <c r="N3" s="4">
        <v>2014</v>
      </c>
      <c r="O3" s="4">
        <v>2015</v>
      </c>
      <c r="P3" s="355">
        <v>2016</v>
      </c>
      <c r="Y3" s="54"/>
      <c r="Z3" s="54"/>
    </row>
    <row r="4" spans="1:26">
      <c r="A4" s="4"/>
      <c r="E4" s="5"/>
      <c r="F4" s="5"/>
      <c r="G4" s="5"/>
      <c r="H4" s="54"/>
      <c r="I4" s="54"/>
      <c r="L4" s="8"/>
      <c r="M4" s="8"/>
      <c r="N4" s="8"/>
      <c r="O4" s="8"/>
      <c r="P4" s="354"/>
      <c r="Y4" s="54"/>
      <c r="Z4" s="54"/>
    </row>
    <row r="5" spans="1:26">
      <c r="A5" s="5" t="s">
        <v>655</v>
      </c>
      <c r="B5" s="5" t="s">
        <v>656</v>
      </c>
      <c r="C5" s="5">
        <v>1</v>
      </c>
      <c r="E5" s="34">
        <v>99.7</v>
      </c>
      <c r="F5" s="34">
        <v>99.9</v>
      </c>
      <c r="G5" s="34">
        <v>99.99</v>
      </c>
      <c r="H5" s="71">
        <v>99.99</v>
      </c>
      <c r="I5" s="116">
        <v>99.66</v>
      </c>
      <c r="J5" s="67">
        <v>99.99</v>
      </c>
      <c r="K5" s="99">
        <v>99.3</v>
      </c>
      <c r="L5" s="185">
        <v>99.99</v>
      </c>
      <c r="M5" s="266">
        <v>100</v>
      </c>
      <c r="N5" s="8">
        <v>99.11</v>
      </c>
      <c r="O5" s="8">
        <v>99.87</v>
      </c>
      <c r="P5" s="354">
        <v>100</v>
      </c>
      <c r="Y5" s="54"/>
      <c r="Z5" s="54"/>
    </row>
    <row r="6" spans="1:26">
      <c r="A6" s="5" t="s">
        <v>657</v>
      </c>
      <c r="B6" s="5" t="s">
        <v>658</v>
      </c>
      <c r="C6" s="5">
        <v>1</v>
      </c>
      <c r="E6" s="34">
        <v>98.2</v>
      </c>
      <c r="F6" s="34">
        <v>100</v>
      </c>
      <c r="G6" s="34">
        <v>99.66</v>
      </c>
      <c r="H6" s="71">
        <v>99.99</v>
      </c>
      <c r="I6" s="116">
        <v>99.81</v>
      </c>
      <c r="J6" s="67">
        <v>99.98</v>
      </c>
      <c r="K6" s="99">
        <v>98.8</v>
      </c>
      <c r="L6" s="232">
        <v>99.9</v>
      </c>
      <c r="M6" s="266">
        <v>99.99</v>
      </c>
      <c r="N6" s="8">
        <v>99.66</v>
      </c>
      <c r="O6" s="8">
        <v>99.89</v>
      </c>
      <c r="P6" s="354">
        <v>99.94</v>
      </c>
      <c r="Y6" s="54"/>
      <c r="Z6" s="54"/>
    </row>
    <row r="7" spans="1:26">
      <c r="A7" s="27" t="s">
        <v>659</v>
      </c>
      <c r="B7" s="5" t="s">
        <v>660</v>
      </c>
      <c r="E7" s="8" t="s">
        <v>2250</v>
      </c>
      <c r="F7" s="8" t="s">
        <v>2250</v>
      </c>
      <c r="G7" s="8" t="s">
        <v>2250</v>
      </c>
      <c r="H7" s="8" t="s">
        <v>2250</v>
      </c>
      <c r="I7" s="8" t="s">
        <v>2250</v>
      </c>
      <c r="J7" s="5">
        <v>99.88</v>
      </c>
      <c r="K7" s="5">
        <v>99.68</v>
      </c>
      <c r="L7" s="185">
        <v>99.75</v>
      </c>
      <c r="M7" s="266">
        <v>99.66</v>
      </c>
      <c r="N7" s="8">
        <v>99.89</v>
      </c>
      <c r="O7" s="8">
        <v>99.86</v>
      </c>
      <c r="P7" s="354">
        <v>99.94</v>
      </c>
    </row>
    <row r="9" spans="1:26">
      <c r="A9" s="27"/>
    </row>
    <row r="10" spans="1:26">
      <c r="A10" s="469" t="s">
        <v>661</v>
      </c>
      <c r="B10" s="469"/>
      <c r="C10" s="469"/>
      <c r="D10" s="469"/>
      <c r="E10" s="469"/>
      <c r="F10" s="469"/>
      <c r="G10" s="469"/>
      <c r="H10" s="469"/>
      <c r="I10" s="469"/>
      <c r="J10" s="469"/>
      <c r="K10" s="469"/>
      <c r="L10" s="469"/>
      <c r="M10" s="469"/>
      <c r="N10" s="469"/>
      <c r="O10" s="469"/>
    </row>
    <row r="11" spans="1:26">
      <c r="A11" s="469"/>
      <c r="B11" s="469"/>
      <c r="C11" s="469"/>
      <c r="D11" s="469"/>
      <c r="E11" s="469"/>
      <c r="F11" s="469"/>
      <c r="G11" s="469"/>
      <c r="H11" s="469"/>
      <c r="I11" s="469"/>
      <c r="J11" s="469"/>
      <c r="K11" s="469"/>
      <c r="L11" s="469"/>
      <c r="M11" s="469"/>
      <c r="N11" s="469"/>
      <c r="O11" s="469"/>
    </row>
    <row r="13" spans="1:26">
      <c r="A13" s="27"/>
    </row>
    <row r="18" spans="1:26">
      <c r="L18" s="54"/>
      <c r="Y18" s="54"/>
      <c r="Z18" s="54"/>
    </row>
    <row r="19" spans="1:26">
      <c r="A19" s="4"/>
      <c r="L19" s="54"/>
      <c r="Y19" s="54"/>
      <c r="Z19" s="54"/>
    </row>
    <row r="20" spans="1:26">
      <c r="D20" s="4"/>
      <c r="E20" s="5"/>
      <c r="F20" s="34"/>
      <c r="G20" s="34"/>
      <c r="L20" s="54"/>
      <c r="Y20" s="54"/>
      <c r="Z20" s="54"/>
    </row>
    <row r="21" spans="1:26">
      <c r="D21" s="4"/>
      <c r="E21" s="5"/>
      <c r="F21" s="34"/>
      <c r="G21" s="34"/>
      <c r="L21" s="54"/>
      <c r="Y21" s="54"/>
      <c r="Z21" s="54"/>
    </row>
    <row r="22" spans="1:26">
      <c r="D22" s="4"/>
      <c r="E22" s="5"/>
      <c r="F22" s="34"/>
      <c r="G22" s="34"/>
    </row>
    <row r="23" spans="1:26">
      <c r="D23" s="22"/>
      <c r="E23" s="54"/>
      <c r="F23" s="71"/>
      <c r="G23" s="71"/>
    </row>
    <row r="24" spans="1:26">
      <c r="D24" s="22"/>
      <c r="E24" s="54"/>
      <c r="F24" s="116"/>
      <c r="G24" s="116"/>
    </row>
    <row r="25" spans="1:26">
      <c r="D25" s="22"/>
      <c r="E25" s="5"/>
      <c r="F25" s="67"/>
      <c r="G25" s="67"/>
      <c r="H25" s="5"/>
    </row>
    <row r="26" spans="1:26">
      <c r="D26" s="22"/>
      <c r="E26" s="5"/>
      <c r="F26" s="99"/>
      <c r="G26" s="99"/>
      <c r="H26" s="5"/>
    </row>
    <row r="27" spans="1:26">
      <c r="D27" s="22"/>
      <c r="F27" s="185"/>
      <c r="G27" s="232"/>
      <c r="H27" s="185"/>
      <c r="L27" s="54"/>
      <c r="Y27" s="54"/>
      <c r="Z27" s="54"/>
    </row>
    <row r="28" spans="1:26">
      <c r="A28" s="4"/>
      <c r="D28" s="22"/>
      <c r="F28" s="266"/>
      <c r="G28" s="266"/>
      <c r="H28" s="266"/>
      <c r="L28" s="54"/>
      <c r="Y28" s="54"/>
      <c r="Z28" s="54"/>
    </row>
    <row r="29" spans="1:26">
      <c r="A29" s="12"/>
      <c r="D29" s="4"/>
      <c r="L29" s="58"/>
      <c r="O29" s="13"/>
      <c r="Y29" s="54"/>
      <c r="Z29" s="54"/>
    </row>
    <row r="30" spans="1:26">
      <c r="D30" s="4"/>
      <c r="Y30" s="54"/>
      <c r="Z30" s="54"/>
    </row>
    <row r="31" spans="1:26">
      <c r="Y31" s="54"/>
      <c r="Z31" s="54"/>
    </row>
    <row r="39" spans="1:1">
      <c r="A39" s="14"/>
    </row>
    <row r="42" spans="1:1">
      <c r="A42" s="14"/>
    </row>
  </sheetData>
  <mergeCells count="2">
    <mergeCell ref="A10:O10"/>
    <mergeCell ref="A11:O11"/>
  </mergeCells>
  <phoneticPr fontId="16" type="noConversion"/>
  <conditionalFormatting sqref="F26:G26">
    <cfRule type="cellIs" dxfId="4842" priority="63" stopIfTrue="1" operator="equal">
      <formula>"-"</formula>
    </cfRule>
  </conditionalFormatting>
  <conditionalFormatting sqref="F25:G25">
    <cfRule type="cellIs" dxfId="4841" priority="61" stopIfTrue="1" operator="equal">
      <formula>"-"</formula>
    </cfRule>
    <cfRule type="containsText" dxfId="4840" priority="62" stopIfTrue="1" operator="containsText" text="leer">
      <formula>NOT(ISERROR(SEARCH("leer",F25)))</formula>
    </cfRule>
  </conditionalFormatting>
  <conditionalFormatting sqref="F24:G24">
    <cfRule type="cellIs" dxfId="4839" priority="59" stopIfTrue="1" operator="equal">
      <formula>"-"</formula>
    </cfRule>
    <cfRule type="containsText" dxfId="4838" priority="60" stopIfTrue="1" operator="containsText" text="leer">
      <formula>NOT(ISERROR(SEARCH("leer",F24)))</formula>
    </cfRule>
  </conditionalFormatting>
  <conditionalFormatting sqref="F24:G24">
    <cfRule type="cellIs" dxfId="4837" priority="57" stopIfTrue="1" operator="equal">
      <formula>"-"</formula>
    </cfRule>
    <cfRule type="containsText" dxfId="4836" priority="58" stopIfTrue="1" operator="containsText" text="leer">
      <formula>NOT(ISERROR(SEARCH("leer",F24)))</formula>
    </cfRule>
  </conditionalFormatting>
  <conditionalFormatting sqref="F24:G24">
    <cfRule type="cellIs" dxfId="4835" priority="55" stopIfTrue="1" operator="equal">
      <formula>"-"</formula>
    </cfRule>
    <cfRule type="containsText" dxfId="4834" priority="56" stopIfTrue="1" operator="containsText" text="leer">
      <formula>NOT(ISERROR(SEARCH("leer",F24)))</formula>
    </cfRule>
  </conditionalFormatting>
  <conditionalFormatting sqref="F24:G24">
    <cfRule type="cellIs" dxfId="4833" priority="53" stopIfTrue="1" operator="equal">
      <formula>"-"</formula>
    </cfRule>
    <cfRule type="containsText" dxfId="4832" priority="54" stopIfTrue="1" operator="containsText" text="leer">
      <formula>NOT(ISERROR(SEARCH("leer",F24)))</formula>
    </cfRule>
  </conditionalFormatting>
  <conditionalFormatting sqref="F24:G24">
    <cfRule type="cellIs" dxfId="4831" priority="51" stopIfTrue="1" operator="equal">
      <formula>"-"</formula>
    </cfRule>
    <cfRule type="containsText" dxfId="4830" priority="52" stopIfTrue="1" operator="containsText" text="leer">
      <formula>NOT(ISERROR(SEARCH("leer",F24)))</formula>
    </cfRule>
  </conditionalFormatting>
  <conditionalFormatting sqref="F24:G24">
    <cfRule type="cellIs" dxfId="4829" priority="49" stopIfTrue="1" operator="equal">
      <formula>"-"</formula>
    </cfRule>
    <cfRule type="containsText" dxfId="4828" priority="50" stopIfTrue="1" operator="containsText" text="leer">
      <formula>NOT(ISERROR(SEARCH("leer",F24)))</formula>
    </cfRule>
  </conditionalFormatting>
  <conditionalFormatting sqref="F23:H23">
    <cfRule type="cellIs" dxfId="4827" priority="47" stopIfTrue="1" operator="equal">
      <formula>"-"</formula>
    </cfRule>
    <cfRule type="containsText" dxfId="4826" priority="48" stopIfTrue="1" operator="containsText" text="leer">
      <formula>NOT(ISERROR(SEARCH("leer",F23)))</formula>
    </cfRule>
  </conditionalFormatting>
  <conditionalFormatting sqref="F23:H23">
    <cfRule type="cellIs" dxfId="4825" priority="46" stopIfTrue="1" operator="equal">
      <formula>"-"</formula>
    </cfRule>
  </conditionalFormatting>
  <conditionalFormatting sqref="F23:H23">
    <cfRule type="cellIs" dxfId="4824" priority="44" stopIfTrue="1" operator="equal">
      <formula>"-"</formula>
    </cfRule>
    <cfRule type="containsText" dxfId="4823" priority="45" stopIfTrue="1" operator="containsText" text="leer">
      <formula>NOT(ISERROR(SEARCH("leer",F23)))</formula>
    </cfRule>
  </conditionalFormatting>
  <conditionalFormatting sqref="F23:H23">
    <cfRule type="cellIs" dxfId="4822" priority="43" stopIfTrue="1" operator="equal">
      <formula>"-"</formula>
    </cfRule>
  </conditionalFormatting>
  <conditionalFormatting sqref="H5:H6">
    <cfRule type="cellIs" dxfId="4821" priority="1" stopIfTrue="1" operator="equal">
      <formula>"-"</formula>
    </cfRule>
  </conditionalFormatting>
  <conditionalFormatting sqref="K5:K6">
    <cfRule type="cellIs" dxfId="4820" priority="21" stopIfTrue="1" operator="equal">
      <formula>"-"</formula>
    </cfRule>
  </conditionalFormatting>
  <conditionalFormatting sqref="J5:J6">
    <cfRule type="cellIs" dxfId="4819" priority="19" stopIfTrue="1" operator="equal">
      <formula>"-"</formula>
    </cfRule>
    <cfRule type="containsText" dxfId="4818" priority="20" stopIfTrue="1" operator="containsText" text="leer">
      <formula>NOT(ISERROR(SEARCH("leer",J5)))</formula>
    </cfRule>
  </conditionalFormatting>
  <conditionalFormatting sqref="I5:I6">
    <cfRule type="cellIs" dxfId="4817" priority="17" stopIfTrue="1" operator="equal">
      <formula>"-"</formula>
    </cfRule>
    <cfRule type="containsText" dxfId="4816" priority="18" stopIfTrue="1" operator="containsText" text="leer">
      <formula>NOT(ISERROR(SEARCH("leer",I5)))</formula>
    </cfRule>
  </conditionalFormatting>
  <conditionalFormatting sqref="I5:I6">
    <cfRule type="cellIs" dxfId="4815" priority="15" stopIfTrue="1" operator="equal">
      <formula>"-"</formula>
    </cfRule>
    <cfRule type="containsText" dxfId="4814" priority="16" stopIfTrue="1" operator="containsText" text="leer">
      <formula>NOT(ISERROR(SEARCH("leer",I5)))</formula>
    </cfRule>
  </conditionalFormatting>
  <conditionalFormatting sqref="I5:I6">
    <cfRule type="cellIs" dxfId="4813" priority="13" stopIfTrue="1" operator="equal">
      <formula>"-"</formula>
    </cfRule>
    <cfRule type="containsText" dxfId="4812" priority="14" stopIfTrue="1" operator="containsText" text="leer">
      <formula>NOT(ISERROR(SEARCH("leer",I5)))</formula>
    </cfRule>
  </conditionalFormatting>
  <conditionalFormatting sqref="I5:I6">
    <cfRule type="cellIs" dxfId="4811" priority="11" stopIfTrue="1" operator="equal">
      <formula>"-"</formula>
    </cfRule>
    <cfRule type="containsText" dxfId="4810" priority="12" stopIfTrue="1" operator="containsText" text="leer">
      <formula>NOT(ISERROR(SEARCH("leer",I5)))</formula>
    </cfRule>
  </conditionalFormatting>
  <conditionalFormatting sqref="I5:I6">
    <cfRule type="cellIs" dxfId="4809" priority="9" stopIfTrue="1" operator="equal">
      <formula>"-"</formula>
    </cfRule>
    <cfRule type="containsText" dxfId="4808" priority="10" stopIfTrue="1" operator="containsText" text="leer">
      <formula>NOT(ISERROR(SEARCH("leer",I5)))</formula>
    </cfRule>
  </conditionalFormatting>
  <conditionalFormatting sqref="I5:I6">
    <cfRule type="cellIs" dxfId="4807" priority="7" stopIfTrue="1" operator="equal">
      <formula>"-"</formula>
    </cfRule>
    <cfRule type="containsText" dxfId="4806" priority="8" stopIfTrue="1" operator="containsText" text="leer">
      <formula>NOT(ISERROR(SEARCH("leer",I5)))</formula>
    </cfRule>
  </conditionalFormatting>
  <conditionalFormatting sqref="H5:H6">
    <cfRule type="cellIs" dxfId="4805" priority="5" stopIfTrue="1" operator="equal">
      <formula>"-"</formula>
    </cfRule>
    <cfRule type="containsText" dxfId="4804" priority="6" stopIfTrue="1" operator="containsText" text="leer">
      <formula>NOT(ISERROR(SEARCH("leer",H5)))</formula>
    </cfRule>
  </conditionalFormatting>
  <conditionalFormatting sqref="H5:H6">
    <cfRule type="cellIs" dxfId="4803" priority="4" stopIfTrue="1" operator="equal">
      <formula>"-"</formula>
    </cfRule>
  </conditionalFormatting>
  <conditionalFormatting sqref="H5:H6">
    <cfRule type="cellIs" dxfId="4802" priority="2" stopIfTrue="1" operator="equal">
      <formula>"-"</formula>
    </cfRule>
    <cfRule type="containsText" dxfId="4801" priority="3" stopIfTrue="1" operator="containsText" text="leer">
      <formula>NOT(ISERROR(SEARCH("leer",H5)))</formula>
    </cfRule>
  </conditionalFormatting>
  <hyperlinks>
    <hyperlink ref="A1" location="Index!A1" display="zurück"/>
  </hyperlinks>
  <pageMargins left="0.79000000000000015" right="0.79000000000000015" top="0.98" bottom="0.98" header="0.51" footer="0.51"/>
  <pageSetup paperSize="9" scale="41" orientation="portrait" horizontalDpi="4294967292" verticalDpi="4294967292" r:id="rId1"/>
  <customProperties>
    <customPr name="_pios_id" r:id="rId2"/>
  </customProperties>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164"/>
  <sheetViews>
    <sheetView showRuler="0" zoomScaleNormal="100" workbookViewId="0"/>
  </sheetViews>
  <sheetFormatPr baseColWidth="10" defaultColWidth="11.42578125" defaultRowHeight="12.75"/>
  <cols>
    <col min="1" max="1" width="25.85546875" customWidth="1"/>
    <col min="2" max="2" width="45" customWidth="1"/>
    <col min="4" max="5" width="12.28515625" style="8" customWidth="1"/>
    <col min="6" max="8" width="11.42578125" style="8" customWidth="1"/>
    <col min="9" max="10" width="11.42578125" customWidth="1"/>
  </cols>
  <sheetData>
    <row r="1" spans="1:17">
      <c r="A1" s="91" t="s">
        <v>662</v>
      </c>
      <c r="D1" s="5"/>
      <c r="E1" s="5"/>
      <c r="F1" s="5"/>
      <c r="G1" s="5"/>
      <c r="H1" s="5"/>
    </row>
    <row r="2" spans="1:17">
      <c r="A2" s="92"/>
      <c r="D2" s="5"/>
      <c r="E2" s="5"/>
      <c r="F2" s="5"/>
      <c r="G2" s="5"/>
      <c r="H2" s="5"/>
    </row>
    <row r="3" spans="1:17">
      <c r="A3" s="143" t="s">
        <v>663</v>
      </c>
      <c r="B3" s="2"/>
      <c r="C3" t="s">
        <v>664</v>
      </c>
      <c r="D3" s="5" t="s">
        <v>665</v>
      </c>
      <c r="E3" s="6">
        <v>2005</v>
      </c>
      <c r="F3" s="6">
        <v>2006</v>
      </c>
      <c r="G3" s="6">
        <v>2007</v>
      </c>
      <c r="H3" s="6">
        <v>2008</v>
      </c>
      <c r="I3" s="6">
        <v>2009</v>
      </c>
      <c r="J3" s="6">
        <v>2010</v>
      </c>
      <c r="K3" s="6">
        <v>2011</v>
      </c>
      <c r="L3" s="6">
        <v>2012</v>
      </c>
      <c r="M3" s="6">
        <v>2013</v>
      </c>
      <c r="N3" s="4">
        <v>2014</v>
      </c>
      <c r="O3" s="4">
        <v>2015</v>
      </c>
      <c r="P3" s="355">
        <v>2016</v>
      </c>
    </row>
    <row r="4" spans="1:17">
      <c r="A4" s="53"/>
      <c r="C4" s="3"/>
      <c r="E4" s="112"/>
      <c r="F4" s="112"/>
      <c r="G4" s="112"/>
      <c r="H4" s="3"/>
      <c r="I4" s="3"/>
      <c r="J4" s="3"/>
      <c r="K4" s="3"/>
      <c r="L4" s="8"/>
      <c r="M4" s="8"/>
      <c r="N4" s="8"/>
      <c r="O4" s="8"/>
      <c r="P4" s="354"/>
    </row>
    <row r="5" spans="1:17">
      <c r="A5" s="163" t="s">
        <v>666</v>
      </c>
      <c r="B5" s="72" t="s">
        <v>667</v>
      </c>
      <c r="C5" s="72">
        <v>1</v>
      </c>
      <c r="E5" s="161">
        <v>0.95699999999999996</v>
      </c>
      <c r="F5" s="161">
        <v>0.95699999999999996</v>
      </c>
      <c r="G5" s="161">
        <v>0.95</v>
      </c>
      <c r="H5" s="161">
        <v>0.94299999999999995</v>
      </c>
      <c r="I5" s="161">
        <v>0.95399999999999996</v>
      </c>
      <c r="J5" s="161">
        <v>0.95799999999999996</v>
      </c>
      <c r="K5" s="161">
        <v>0.95699999999999996</v>
      </c>
      <c r="L5" s="238">
        <v>0.95</v>
      </c>
      <c r="M5" s="259">
        <v>0.94599999999999995</v>
      </c>
      <c r="N5" s="259">
        <v>0.94899999999999995</v>
      </c>
      <c r="O5" s="259">
        <v>0.94899999999999995</v>
      </c>
      <c r="P5" s="394">
        <v>0.95807900000000001</v>
      </c>
    </row>
    <row r="6" spans="1:17">
      <c r="A6" s="163" t="s">
        <v>668</v>
      </c>
      <c r="B6" s="72" t="s">
        <v>669</v>
      </c>
      <c r="C6" s="72">
        <v>1</v>
      </c>
      <c r="E6" s="161">
        <v>0.98599999999999999</v>
      </c>
      <c r="F6" s="161">
        <v>0.98799999999999999</v>
      </c>
      <c r="G6" s="161">
        <v>0.98499999999999999</v>
      </c>
      <c r="H6" s="161">
        <v>0.98199999999999998</v>
      </c>
      <c r="I6" s="161">
        <v>0.98599999999999999</v>
      </c>
      <c r="J6" s="161">
        <v>0.98699999999999999</v>
      </c>
      <c r="K6" s="161">
        <v>0.98599999999999999</v>
      </c>
      <c r="L6" s="238">
        <v>0.98299999999999998</v>
      </c>
      <c r="M6" s="259">
        <v>0.98</v>
      </c>
      <c r="N6" s="259">
        <v>0.98199999999999998</v>
      </c>
      <c r="O6" s="259">
        <v>0.98199999999999998</v>
      </c>
      <c r="P6" s="394">
        <v>0.98550000000000004</v>
      </c>
    </row>
    <row r="7" spans="1:17">
      <c r="Q7" s="141"/>
    </row>
    <row r="8" spans="1:17">
      <c r="A8" s="139"/>
      <c r="B8" s="138"/>
      <c r="C8" s="138"/>
      <c r="I8" s="138"/>
      <c r="J8" s="138"/>
      <c r="Q8" s="141"/>
    </row>
    <row r="9" spans="1:17">
      <c r="A9" s="216" t="s">
        <v>670</v>
      </c>
      <c r="B9" s="219"/>
      <c r="C9" s="219"/>
      <c r="D9" s="219"/>
      <c r="E9" s="219"/>
      <c r="F9" s="219"/>
      <c r="G9" s="219"/>
      <c r="H9" s="219"/>
      <c r="I9" s="3"/>
      <c r="J9" s="3"/>
      <c r="Q9" s="141"/>
    </row>
    <row r="10" spans="1:17">
      <c r="A10" s="200"/>
      <c r="C10" s="3"/>
      <c r="D10" s="22"/>
      <c r="E10" s="22"/>
      <c r="F10" s="22"/>
      <c r="G10" s="22"/>
      <c r="H10" s="22"/>
      <c r="I10" s="3"/>
      <c r="J10" s="3"/>
      <c r="L10" s="3"/>
      <c r="Q10" s="141"/>
    </row>
    <row r="11" spans="1:17">
      <c r="A11" s="53"/>
      <c r="C11" s="3"/>
      <c r="I11" s="3"/>
      <c r="J11" s="3"/>
      <c r="K11" s="3"/>
      <c r="L11" s="3"/>
      <c r="Q11" s="141"/>
    </row>
    <row r="12" spans="1:17">
      <c r="A12" s="473"/>
      <c r="B12" s="473"/>
      <c r="C12" s="3"/>
      <c r="I12" s="3"/>
      <c r="J12" s="3"/>
      <c r="K12" s="3"/>
      <c r="L12" s="3"/>
      <c r="Q12" s="141"/>
    </row>
    <row r="13" spans="1:17">
      <c r="A13" s="53"/>
      <c r="C13" s="3"/>
      <c r="I13" s="3"/>
      <c r="J13" s="3"/>
      <c r="K13" s="3"/>
      <c r="L13" s="3"/>
    </row>
    <row r="14" spans="1:17">
      <c r="A14" s="53"/>
      <c r="C14" s="3"/>
      <c r="I14" s="3"/>
      <c r="J14" s="3"/>
      <c r="K14" s="3"/>
      <c r="L14" s="3"/>
    </row>
    <row r="15" spans="1:17">
      <c r="A15" s="53"/>
      <c r="C15" s="3"/>
      <c r="I15" s="3"/>
      <c r="J15" s="3"/>
      <c r="K15" s="3"/>
      <c r="L15" s="3"/>
    </row>
    <row r="16" spans="1:17">
      <c r="A16" s="258"/>
      <c r="C16" s="3"/>
      <c r="I16" s="3"/>
      <c r="J16" s="3"/>
      <c r="K16" s="3"/>
      <c r="L16" s="3"/>
    </row>
    <row r="17" spans="1:12">
      <c r="A17" s="53"/>
      <c r="C17" s="3"/>
      <c r="D17" s="6"/>
      <c r="E17" s="112"/>
      <c r="F17" s="161"/>
      <c r="G17" s="161"/>
      <c r="I17" s="3"/>
      <c r="J17" s="3"/>
      <c r="K17" s="3"/>
      <c r="L17" s="3"/>
    </row>
    <row r="18" spans="1:12">
      <c r="A18" s="53"/>
      <c r="C18" s="3"/>
      <c r="D18" s="6"/>
      <c r="E18" s="112"/>
      <c r="F18" s="161"/>
      <c r="G18" s="161"/>
      <c r="I18" s="3"/>
      <c r="J18" s="3"/>
      <c r="K18" s="3"/>
      <c r="L18" s="3"/>
    </row>
    <row r="19" spans="1:12">
      <c r="A19" s="53"/>
      <c r="C19" s="3"/>
      <c r="D19" s="6"/>
      <c r="E19" s="112"/>
      <c r="F19" s="161"/>
      <c r="G19" s="161"/>
      <c r="I19" s="3"/>
      <c r="J19" s="3"/>
      <c r="K19" s="3"/>
      <c r="L19" s="3"/>
    </row>
    <row r="20" spans="1:12">
      <c r="A20" s="53"/>
      <c r="C20" s="3"/>
      <c r="D20" s="6"/>
      <c r="E20" s="3"/>
      <c r="F20" s="161"/>
      <c r="G20" s="161"/>
      <c r="I20" s="3"/>
      <c r="J20" s="3"/>
      <c r="K20" s="3"/>
      <c r="L20" s="3"/>
    </row>
    <row r="21" spans="1:12">
      <c r="A21" s="53"/>
      <c r="C21" s="3"/>
      <c r="D21" s="6"/>
      <c r="E21" s="3"/>
      <c r="F21" s="161"/>
      <c r="G21" s="161"/>
      <c r="I21" s="3"/>
      <c r="J21" s="3"/>
      <c r="K21" s="3"/>
      <c r="L21" s="3"/>
    </row>
    <row r="22" spans="1:12">
      <c r="A22" s="53"/>
      <c r="C22" s="3"/>
      <c r="D22" s="6"/>
      <c r="E22" s="3"/>
      <c r="F22" s="161"/>
      <c r="G22" s="161"/>
      <c r="I22" s="3"/>
      <c r="J22" s="3"/>
      <c r="K22" s="3"/>
      <c r="L22" s="3"/>
    </row>
    <row r="23" spans="1:12">
      <c r="A23" s="53"/>
      <c r="C23" s="3"/>
      <c r="D23" s="6"/>
      <c r="E23" s="3"/>
      <c r="F23" s="161"/>
      <c r="G23" s="161"/>
      <c r="I23" s="3"/>
      <c r="J23" s="3"/>
      <c r="K23" s="3"/>
      <c r="L23" s="3"/>
    </row>
    <row r="24" spans="1:12">
      <c r="A24" s="53"/>
      <c r="C24" s="3"/>
      <c r="D24" s="6"/>
      <c r="F24" s="238"/>
      <c r="G24" s="238"/>
      <c r="I24" s="3"/>
      <c r="J24" s="3"/>
      <c r="K24" s="3"/>
      <c r="L24" s="3"/>
    </row>
    <row r="25" spans="1:12">
      <c r="A25" s="53"/>
      <c r="C25" s="3"/>
      <c r="D25" s="6"/>
      <c r="F25" s="259"/>
      <c r="G25" s="259"/>
      <c r="I25" s="3"/>
      <c r="J25" s="3"/>
      <c r="K25" s="3"/>
      <c r="L25" s="3"/>
    </row>
    <row r="26" spans="1:12">
      <c r="A26" s="53"/>
      <c r="C26" s="3"/>
      <c r="D26" s="4"/>
      <c r="F26" s="259"/>
      <c r="G26" s="259"/>
      <c r="I26" s="3"/>
      <c r="J26" s="3"/>
      <c r="K26" s="3"/>
      <c r="L26" s="3"/>
    </row>
    <row r="27" spans="1:12">
      <c r="A27" s="53"/>
      <c r="C27" s="3"/>
      <c r="D27" s="4"/>
      <c r="F27" s="259"/>
      <c r="G27" s="259"/>
      <c r="I27" s="3"/>
      <c r="J27" s="3"/>
      <c r="K27" s="3"/>
      <c r="L27" s="3"/>
    </row>
    <row r="28" spans="1:12">
      <c r="A28" s="53"/>
      <c r="C28" s="3"/>
      <c r="I28" s="3"/>
      <c r="J28" s="3"/>
      <c r="K28" s="3"/>
      <c r="L28" s="3"/>
    </row>
    <row r="29" spans="1:12">
      <c r="A29" s="53"/>
      <c r="C29" s="3"/>
      <c r="I29" s="3"/>
      <c r="J29" s="3"/>
      <c r="K29" s="3"/>
      <c r="L29" s="3"/>
    </row>
    <row r="30" spans="1:12">
      <c r="A30" s="53"/>
      <c r="C30" s="3"/>
      <c r="I30" s="3"/>
      <c r="J30" s="3"/>
      <c r="K30" s="3"/>
      <c r="L30" s="3"/>
    </row>
    <row r="31" spans="1:12">
      <c r="A31" s="53"/>
      <c r="C31" s="3"/>
      <c r="I31" s="3"/>
      <c r="J31" s="3"/>
      <c r="K31" s="3"/>
      <c r="L31" s="3"/>
    </row>
    <row r="32" spans="1:12">
      <c r="A32" s="53"/>
      <c r="C32" s="3"/>
      <c r="I32" s="3"/>
      <c r="J32" s="3"/>
      <c r="K32" s="3"/>
      <c r="L32" s="3"/>
    </row>
    <row r="33" spans="1:12">
      <c r="A33" s="53"/>
      <c r="C33" s="3"/>
    </row>
    <row r="34" spans="1:12">
      <c r="A34" s="53"/>
      <c r="C34" s="3"/>
    </row>
    <row r="35" spans="1:12">
      <c r="A35" s="53"/>
      <c r="C35" s="3"/>
    </row>
    <row r="36" spans="1:12">
      <c r="A36" s="53"/>
      <c r="C36" s="3"/>
    </row>
    <row r="37" spans="1:12">
      <c r="A37" s="53"/>
      <c r="C37" s="3"/>
      <c r="I37" s="3"/>
      <c r="J37" s="3"/>
      <c r="K37" s="3"/>
      <c r="L37" s="3"/>
    </row>
    <row r="38" spans="1:12">
      <c r="A38" s="53"/>
      <c r="C38" s="3"/>
      <c r="I38" s="3"/>
      <c r="J38" s="3"/>
      <c r="K38" s="3"/>
      <c r="L38" s="3"/>
    </row>
    <row r="39" spans="1:12">
      <c r="A39" s="53"/>
      <c r="C39" s="3"/>
      <c r="I39" s="3"/>
      <c r="J39" s="3"/>
      <c r="K39" s="3"/>
      <c r="L39" s="3"/>
    </row>
    <row r="40" spans="1:12">
      <c r="A40" s="53"/>
      <c r="C40" s="3"/>
      <c r="I40" s="3"/>
      <c r="J40" s="3"/>
      <c r="K40" s="3"/>
      <c r="L40" s="3"/>
    </row>
    <row r="41" spans="1:12">
      <c r="A41" s="53"/>
      <c r="C41" s="3"/>
      <c r="I41" s="3"/>
      <c r="J41" s="3"/>
      <c r="K41" s="3"/>
      <c r="L41" s="3"/>
    </row>
    <row r="42" spans="1:12">
      <c r="A42" s="53"/>
      <c r="C42" s="3"/>
      <c r="I42" s="3"/>
      <c r="J42" s="3"/>
      <c r="K42" s="3"/>
      <c r="L42" s="3"/>
    </row>
    <row r="43" spans="1:12">
      <c r="A43" s="53"/>
      <c r="C43" s="3"/>
      <c r="I43" s="3"/>
      <c r="J43" s="3"/>
      <c r="K43" s="3"/>
      <c r="L43" s="3"/>
    </row>
    <row r="44" spans="1:12">
      <c r="A44" s="53"/>
      <c r="C44" s="3"/>
      <c r="I44" s="3"/>
      <c r="J44" s="3"/>
      <c r="K44" s="3"/>
      <c r="L44" s="3"/>
    </row>
    <row r="45" spans="1:12">
      <c r="A45" s="53"/>
      <c r="C45" s="3"/>
      <c r="I45" s="3"/>
      <c r="J45" s="3"/>
      <c r="K45" s="3"/>
      <c r="L45" s="3"/>
    </row>
    <row r="46" spans="1:12">
      <c r="A46" s="53"/>
      <c r="C46" s="3"/>
      <c r="I46" s="3"/>
      <c r="J46" s="3"/>
      <c r="K46" s="3"/>
      <c r="L46" s="3"/>
    </row>
    <row r="47" spans="1:12">
      <c r="A47" s="53"/>
      <c r="C47" s="3"/>
      <c r="I47" s="3"/>
      <c r="J47" s="3"/>
      <c r="K47" s="3"/>
      <c r="L47" s="3"/>
    </row>
    <row r="48" spans="1:12">
      <c r="A48" s="53"/>
      <c r="C48" s="3"/>
      <c r="I48" s="3"/>
      <c r="J48" s="3"/>
      <c r="K48" s="3"/>
      <c r="L48" s="3"/>
    </row>
    <row r="49" spans="1:12">
      <c r="A49" s="53"/>
      <c r="C49" s="3"/>
      <c r="I49" s="3"/>
      <c r="J49" s="3"/>
      <c r="K49" s="3"/>
      <c r="L49" s="3"/>
    </row>
    <row r="50" spans="1:12">
      <c r="A50" s="53"/>
      <c r="C50" s="3"/>
      <c r="I50" s="3"/>
      <c r="J50" s="3"/>
      <c r="K50" s="3"/>
      <c r="L50" s="3"/>
    </row>
    <row r="51" spans="1:12">
      <c r="A51" s="53"/>
      <c r="C51" s="3"/>
      <c r="I51" s="3"/>
      <c r="J51" s="3"/>
      <c r="K51" s="3"/>
      <c r="L51" s="3"/>
    </row>
    <row r="52" spans="1:12">
      <c r="A52" s="53"/>
      <c r="C52" s="3"/>
      <c r="I52" s="3"/>
      <c r="J52" s="3"/>
      <c r="K52" s="3"/>
      <c r="L52" s="3"/>
    </row>
    <row r="53" spans="1:12">
      <c r="A53" s="53"/>
      <c r="C53" s="3"/>
      <c r="I53" s="3"/>
      <c r="J53" s="3"/>
      <c r="K53" s="3"/>
      <c r="L53" s="3"/>
    </row>
    <row r="54" spans="1:12">
      <c r="A54" s="53"/>
      <c r="C54" s="3"/>
      <c r="I54" s="3"/>
      <c r="J54" s="3"/>
      <c r="K54" s="3"/>
      <c r="L54" s="3"/>
    </row>
    <row r="55" spans="1:12">
      <c r="A55" s="53"/>
      <c r="C55" s="3"/>
      <c r="I55" s="3"/>
      <c r="J55" s="3"/>
      <c r="K55" s="3"/>
      <c r="L55" s="3"/>
    </row>
    <row r="56" spans="1:12">
      <c r="A56" s="53"/>
      <c r="C56" s="3"/>
      <c r="I56" s="3"/>
      <c r="J56" s="3"/>
      <c r="K56" s="3"/>
      <c r="L56" s="3"/>
    </row>
    <row r="57" spans="1:12">
      <c r="A57" s="53"/>
      <c r="C57" s="3"/>
      <c r="I57" s="3"/>
      <c r="J57" s="3"/>
      <c r="K57" s="3"/>
      <c r="L57" s="3"/>
    </row>
    <row r="58" spans="1:12">
      <c r="A58" s="53"/>
      <c r="C58" s="3"/>
      <c r="I58" s="3"/>
      <c r="J58" s="3"/>
      <c r="K58" s="3"/>
      <c r="L58" s="3"/>
    </row>
    <row r="59" spans="1:12">
      <c r="A59" s="53"/>
      <c r="C59" s="3"/>
      <c r="I59" s="3"/>
      <c r="J59" s="3"/>
      <c r="K59" s="3"/>
      <c r="L59" s="3"/>
    </row>
    <row r="60" spans="1:12">
      <c r="A60" s="53"/>
      <c r="C60" s="3"/>
      <c r="I60" s="3"/>
      <c r="J60" s="3"/>
      <c r="K60" s="3"/>
      <c r="L60" s="3"/>
    </row>
    <row r="61" spans="1:12">
      <c r="A61" s="53"/>
      <c r="C61" s="3"/>
      <c r="I61" s="3"/>
      <c r="J61" s="3"/>
      <c r="K61" s="3"/>
      <c r="L61" s="3"/>
    </row>
    <row r="62" spans="1:12">
      <c r="A62" s="53"/>
      <c r="C62" s="3"/>
      <c r="I62" s="3"/>
      <c r="J62" s="3"/>
      <c r="K62" s="3"/>
      <c r="L62" s="3"/>
    </row>
    <row r="63" spans="1:12">
      <c r="A63" s="53"/>
      <c r="C63" s="3"/>
      <c r="I63" s="3"/>
      <c r="J63" s="3"/>
      <c r="K63" s="3"/>
      <c r="L63" s="3"/>
    </row>
    <row r="64" spans="1:12">
      <c r="A64" s="53"/>
      <c r="C64" s="3"/>
      <c r="I64" s="3"/>
      <c r="J64" s="3"/>
      <c r="K64" s="3"/>
      <c r="L64" s="3"/>
    </row>
    <row r="65" spans="1:12">
      <c r="A65" s="53"/>
      <c r="C65" s="3"/>
      <c r="I65" s="3"/>
      <c r="J65" s="3"/>
      <c r="K65" s="3"/>
      <c r="L65" s="3"/>
    </row>
    <row r="66" spans="1:12">
      <c r="A66" s="53"/>
      <c r="C66" s="3"/>
      <c r="I66" s="3"/>
      <c r="J66" s="3"/>
      <c r="K66" s="3"/>
      <c r="L66" s="3"/>
    </row>
    <row r="67" spans="1:12">
      <c r="A67" s="53"/>
      <c r="C67" s="3"/>
      <c r="I67" s="3"/>
      <c r="J67" s="3"/>
      <c r="K67" s="3"/>
      <c r="L67" s="3"/>
    </row>
    <row r="68" spans="1:12">
      <c r="A68" s="53"/>
      <c r="C68" s="3"/>
      <c r="I68" s="3"/>
      <c r="J68" s="3"/>
      <c r="K68" s="3"/>
      <c r="L68" s="3"/>
    </row>
    <row r="69" spans="1:12">
      <c r="A69" s="53"/>
      <c r="C69" s="3"/>
      <c r="I69" s="3"/>
      <c r="J69" s="3"/>
      <c r="K69" s="3"/>
      <c r="L69" s="3"/>
    </row>
    <row r="70" spans="1:12">
      <c r="A70" s="53"/>
      <c r="C70" s="3"/>
      <c r="I70" s="3"/>
      <c r="J70" s="3"/>
      <c r="K70" s="3"/>
      <c r="L70" s="3"/>
    </row>
    <row r="71" spans="1:12">
      <c r="A71" s="53"/>
      <c r="C71" s="3"/>
      <c r="I71" s="3"/>
      <c r="J71" s="3"/>
      <c r="K71" s="3"/>
      <c r="L71" s="3"/>
    </row>
    <row r="72" spans="1:12">
      <c r="A72" s="53"/>
      <c r="C72" s="3"/>
      <c r="I72" s="3"/>
      <c r="J72" s="3"/>
      <c r="K72" s="3"/>
      <c r="L72" s="3"/>
    </row>
    <row r="73" spans="1:12">
      <c r="A73" s="53"/>
      <c r="C73" s="3"/>
      <c r="I73" s="3"/>
      <c r="J73" s="3"/>
      <c r="K73" s="3"/>
      <c r="L73" s="3"/>
    </row>
    <row r="74" spans="1:12">
      <c r="A74" s="53"/>
      <c r="C74" s="3"/>
      <c r="I74" s="3"/>
      <c r="J74" s="3"/>
      <c r="K74" s="3"/>
      <c r="L74" s="3"/>
    </row>
    <row r="75" spans="1:12">
      <c r="A75" s="53"/>
      <c r="C75" s="3"/>
      <c r="I75" s="3"/>
      <c r="J75" s="3"/>
      <c r="K75" s="3"/>
      <c r="L75" s="3"/>
    </row>
    <row r="76" spans="1:12">
      <c r="A76" s="53"/>
      <c r="C76" s="3"/>
      <c r="I76" s="3"/>
      <c r="J76" s="3"/>
      <c r="K76" s="3"/>
      <c r="L76" s="3"/>
    </row>
    <row r="77" spans="1:12">
      <c r="A77" s="53"/>
      <c r="C77" s="3"/>
      <c r="I77" s="3"/>
      <c r="J77" s="3"/>
      <c r="K77" s="3"/>
      <c r="L77" s="3"/>
    </row>
    <row r="78" spans="1:12">
      <c r="A78" s="53"/>
      <c r="C78" s="3"/>
      <c r="I78" s="3"/>
      <c r="J78" s="3"/>
      <c r="K78" s="3"/>
      <c r="L78" s="3"/>
    </row>
    <row r="79" spans="1:12">
      <c r="A79" s="53"/>
      <c r="C79" s="3"/>
      <c r="I79" s="3"/>
      <c r="J79" s="3"/>
      <c r="K79" s="3"/>
      <c r="L79" s="3"/>
    </row>
    <row r="80" spans="1:12">
      <c r="A80" s="53"/>
      <c r="C80" s="3"/>
      <c r="I80" s="3"/>
      <c r="J80" s="3"/>
      <c r="K80" s="3"/>
      <c r="L80" s="3"/>
    </row>
    <row r="81" spans="1:12">
      <c r="A81" s="53"/>
      <c r="C81" s="3"/>
      <c r="I81" s="3"/>
      <c r="J81" s="3"/>
      <c r="K81" s="3"/>
      <c r="L81" s="3"/>
    </row>
    <row r="82" spans="1:12">
      <c r="A82" s="53"/>
      <c r="C82" s="3"/>
      <c r="I82" s="3"/>
      <c r="J82" s="3"/>
      <c r="K82" s="3"/>
      <c r="L82" s="3"/>
    </row>
    <row r="83" spans="1:12">
      <c r="A83" s="53"/>
      <c r="C83" s="3"/>
      <c r="I83" s="3"/>
      <c r="J83" s="3"/>
      <c r="K83" s="3"/>
      <c r="L83" s="3"/>
    </row>
    <row r="84" spans="1:12">
      <c r="A84" s="53"/>
      <c r="C84" s="3"/>
      <c r="I84" s="3"/>
      <c r="J84" s="3"/>
      <c r="K84" s="3"/>
      <c r="L84" s="3"/>
    </row>
    <row r="85" spans="1:12">
      <c r="A85" s="53"/>
      <c r="C85" s="3"/>
      <c r="I85" s="3"/>
      <c r="J85" s="3"/>
      <c r="K85" s="3"/>
      <c r="L85" s="3"/>
    </row>
    <row r="86" spans="1:12">
      <c r="A86" s="53"/>
      <c r="C86" s="3"/>
      <c r="I86" s="3"/>
      <c r="J86" s="3"/>
      <c r="K86" s="3"/>
      <c r="L86" s="3"/>
    </row>
    <row r="87" spans="1:12">
      <c r="A87" s="53"/>
      <c r="C87" s="3"/>
      <c r="I87" s="3"/>
      <c r="J87" s="3"/>
      <c r="K87" s="3"/>
      <c r="L87" s="3"/>
    </row>
    <row r="88" spans="1:12">
      <c r="A88" s="53"/>
      <c r="C88" s="3"/>
      <c r="I88" s="3"/>
      <c r="J88" s="3"/>
      <c r="K88" s="3"/>
      <c r="L88" s="3"/>
    </row>
    <row r="89" spans="1:12">
      <c r="A89" s="53"/>
      <c r="C89" s="3"/>
      <c r="I89" s="3"/>
      <c r="J89" s="3"/>
      <c r="K89" s="3"/>
      <c r="L89" s="3"/>
    </row>
    <row r="90" spans="1:12">
      <c r="A90" s="53"/>
      <c r="C90" s="3"/>
      <c r="I90" s="3"/>
      <c r="J90" s="3"/>
      <c r="K90" s="3"/>
      <c r="L90" s="3"/>
    </row>
    <row r="91" spans="1:12">
      <c r="A91" s="53"/>
      <c r="C91" s="3"/>
      <c r="I91" s="3"/>
      <c r="J91" s="3"/>
      <c r="K91" s="3"/>
      <c r="L91" s="3"/>
    </row>
    <row r="92" spans="1:12">
      <c r="A92" s="53"/>
      <c r="C92" s="3"/>
      <c r="I92" s="3"/>
      <c r="J92" s="3"/>
      <c r="K92" s="3"/>
      <c r="L92" s="3"/>
    </row>
    <row r="93" spans="1:12">
      <c r="A93" s="53"/>
      <c r="C93" s="3"/>
      <c r="I93" s="3"/>
      <c r="J93" s="3"/>
      <c r="K93" s="3"/>
      <c r="L93" s="3"/>
    </row>
    <row r="94" spans="1:12">
      <c r="A94" s="53"/>
      <c r="C94" s="3"/>
      <c r="I94" s="3"/>
      <c r="J94" s="3"/>
      <c r="K94" s="3"/>
      <c r="L94" s="3"/>
    </row>
    <row r="95" spans="1:12">
      <c r="A95" s="53"/>
      <c r="C95" s="3"/>
      <c r="I95" s="3"/>
      <c r="J95" s="3"/>
      <c r="K95" s="3"/>
      <c r="L95" s="3"/>
    </row>
    <row r="96" spans="1:12">
      <c r="A96" s="53"/>
      <c r="C96" s="3"/>
      <c r="I96" s="3"/>
      <c r="J96" s="3"/>
      <c r="K96" s="3"/>
      <c r="L96" s="3"/>
    </row>
    <row r="97" spans="1:12">
      <c r="A97" s="53"/>
      <c r="C97" s="3"/>
      <c r="I97" s="3"/>
      <c r="J97" s="3"/>
      <c r="K97" s="3"/>
      <c r="L97" s="3"/>
    </row>
    <row r="98" spans="1:12">
      <c r="A98" s="53"/>
      <c r="C98" s="3"/>
      <c r="I98" s="3"/>
      <c r="J98" s="3"/>
      <c r="K98" s="3"/>
      <c r="L98" s="3"/>
    </row>
    <row r="99" spans="1:12">
      <c r="A99" s="53"/>
      <c r="C99" s="3"/>
      <c r="I99" s="3"/>
      <c r="J99" s="3"/>
      <c r="K99" s="3"/>
      <c r="L99" s="3"/>
    </row>
    <row r="100" spans="1:12">
      <c r="A100" s="53"/>
      <c r="C100" s="3"/>
      <c r="I100" s="3"/>
      <c r="J100" s="3"/>
      <c r="K100" s="3"/>
      <c r="L100" s="3"/>
    </row>
    <row r="101" spans="1:12">
      <c r="A101" s="53"/>
      <c r="C101" s="3"/>
      <c r="I101" s="3"/>
      <c r="J101" s="3"/>
      <c r="K101" s="3"/>
      <c r="L101" s="3"/>
    </row>
    <row r="102" spans="1:12">
      <c r="A102" s="53"/>
      <c r="C102" s="3"/>
      <c r="I102" s="3"/>
      <c r="J102" s="3"/>
      <c r="K102" s="3"/>
      <c r="L102" s="3"/>
    </row>
    <row r="103" spans="1:12">
      <c r="A103" s="53"/>
      <c r="C103" s="3"/>
      <c r="I103" s="3"/>
      <c r="J103" s="3"/>
      <c r="K103" s="3"/>
      <c r="L103" s="3"/>
    </row>
    <row r="104" spans="1:12">
      <c r="A104" s="53"/>
      <c r="C104" s="3"/>
      <c r="I104" s="3"/>
      <c r="J104" s="3"/>
      <c r="K104" s="3"/>
      <c r="L104" s="3"/>
    </row>
    <row r="105" spans="1:12">
      <c r="A105" s="53"/>
      <c r="C105" s="3"/>
      <c r="I105" s="3"/>
      <c r="J105" s="3"/>
      <c r="K105" s="3"/>
      <c r="L105" s="3"/>
    </row>
    <row r="106" spans="1:12">
      <c r="A106" s="53"/>
      <c r="C106" s="3"/>
      <c r="I106" s="3"/>
      <c r="J106" s="3"/>
      <c r="K106" s="3"/>
      <c r="L106" s="3"/>
    </row>
    <row r="107" spans="1:12">
      <c r="A107" s="53"/>
      <c r="C107" s="3"/>
      <c r="I107" s="3"/>
      <c r="J107" s="3"/>
      <c r="K107" s="3"/>
      <c r="L107" s="3"/>
    </row>
    <row r="108" spans="1:12">
      <c r="A108" s="53"/>
      <c r="C108" s="3"/>
      <c r="I108" s="3"/>
      <c r="J108" s="3"/>
      <c r="K108" s="3"/>
      <c r="L108" s="3"/>
    </row>
    <row r="109" spans="1:12">
      <c r="A109" s="53"/>
      <c r="C109" s="3"/>
      <c r="I109" s="3"/>
      <c r="J109" s="3"/>
      <c r="K109" s="3"/>
      <c r="L109" s="3"/>
    </row>
    <row r="110" spans="1:12">
      <c r="A110" s="53"/>
      <c r="C110" s="3"/>
      <c r="I110" s="3"/>
      <c r="J110" s="3"/>
      <c r="K110" s="3"/>
      <c r="L110" s="3"/>
    </row>
    <row r="111" spans="1:12">
      <c r="A111" s="53"/>
      <c r="C111" s="3"/>
      <c r="I111" s="3"/>
      <c r="J111" s="3"/>
      <c r="K111" s="3"/>
      <c r="L111" s="3"/>
    </row>
    <row r="112" spans="1:12">
      <c r="A112" s="53"/>
      <c r="C112" s="3"/>
      <c r="I112" s="3"/>
      <c r="J112" s="3"/>
      <c r="K112" s="3"/>
      <c r="L112" s="3"/>
    </row>
    <row r="113" spans="1:12">
      <c r="A113" s="53"/>
      <c r="C113" s="3"/>
      <c r="I113" s="3"/>
      <c r="J113" s="3"/>
      <c r="K113" s="3"/>
      <c r="L113" s="3"/>
    </row>
    <row r="114" spans="1:12">
      <c r="A114" s="53"/>
      <c r="C114" s="3"/>
      <c r="I114" s="3"/>
      <c r="J114" s="3"/>
      <c r="K114" s="3"/>
      <c r="L114" s="3"/>
    </row>
    <row r="115" spans="1:12">
      <c r="A115" s="53"/>
      <c r="C115" s="3"/>
      <c r="I115" s="3"/>
      <c r="J115" s="3"/>
      <c r="K115" s="3"/>
      <c r="L115" s="3"/>
    </row>
    <row r="116" spans="1:12">
      <c r="A116" s="53"/>
      <c r="C116" s="3"/>
      <c r="I116" s="3"/>
      <c r="J116" s="3"/>
      <c r="K116" s="3"/>
      <c r="L116" s="3"/>
    </row>
    <row r="117" spans="1:12">
      <c r="A117" s="53"/>
      <c r="C117" s="3"/>
      <c r="I117" s="3"/>
      <c r="J117" s="3"/>
      <c r="K117" s="3"/>
      <c r="L117" s="3"/>
    </row>
    <row r="118" spans="1:12">
      <c r="A118" s="53"/>
      <c r="C118" s="3"/>
      <c r="I118" s="3"/>
      <c r="J118" s="3"/>
      <c r="K118" s="3"/>
      <c r="L118" s="3"/>
    </row>
    <row r="119" spans="1:12">
      <c r="A119" s="53"/>
      <c r="C119" s="3"/>
      <c r="I119" s="3"/>
      <c r="J119" s="3"/>
      <c r="K119" s="3"/>
      <c r="L119" s="3"/>
    </row>
    <row r="120" spans="1:12">
      <c r="A120" s="53"/>
      <c r="C120" s="3"/>
      <c r="I120" s="3"/>
      <c r="J120" s="3"/>
      <c r="K120" s="3"/>
      <c r="L120" s="3"/>
    </row>
    <row r="121" spans="1:12">
      <c r="A121" s="53"/>
      <c r="C121" s="3"/>
      <c r="I121" s="3"/>
      <c r="J121" s="3"/>
      <c r="K121" s="3"/>
      <c r="L121" s="3"/>
    </row>
    <row r="122" spans="1:12">
      <c r="A122" s="53"/>
      <c r="C122" s="3"/>
      <c r="I122" s="3"/>
      <c r="J122" s="3"/>
      <c r="K122" s="3"/>
      <c r="L122" s="3"/>
    </row>
    <row r="123" spans="1:12">
      <c r="A123" s="53"/>
      <c r="C123" s="3"/>
      <c r="I123" s="3"/>
      <c r="J123" s="3"/>
      <c r="K123" s="3"/>
      <c r="L123" s="3"/>
    </row>
    <row r="124" spans="1:12">
      <c r="A124" s="53"/>
      <c r="C124" s="3"/>
      <c r="I124" s="3"/>
      <c r="J124" s="3"/>
      <c r="K124" s="3"/>
      <c r="L124" s="3"/>
    </row>
    <row r="125" spans="1:12">
      <c r="A125" s="53"/>
      <c r="C125" s="3"/>
      <c r="I125" s="3"/>
      <c r="J125" s="3"/>
      <c r="K125" s="3"/>
      <c r="L125" s="3"/>
    </row>
    <row r="126" spans="1:12">
      <c r="A126" s="53"/>
      <c r="C126" s="3"/>
      <c r="I126" s="3"/>
      <c r="J126" s="3"/>
      <c r="K126" s="3"/>
      <c r="L126" s="3"/>
    </row>
    <row r="127" spans="1:12">
      <c r="A127" s="53"/>
      <c r="C127" s="3"/>
      <c r="I127" s="3"/>
      <c r="J127" s="3"/>
      <c r="K127" s="3"/>
      <c r="L127" s="3"/>
    </row>
    <row r="128" spans="1:12">
      <c r="A128" s="53"/>
      <c r="C128" s="3"/>
      <c r="I128" s="3"/>
      <c r="J128" s="3"/>
      <c r="K128" s="3"/>
      <c r="L128" s="3"/>
    </row>
    <row r="129" spans="1:12">
      <c r="A129" s="53"/>
      <c r="C129" s="3"/>
      <c r="I129" s="3"/>
      <c r="J129" s="3"/>
      <c r="K129" s="3"/>
      <c r="L129" s="3"/>
    </row>
    <row r="130" spans="1:12">
      <c r="A130" s="53"/>
      <c r="C130" s="3"/>
      <c r="I130" s="3"/>
      <c r="J130" s="3"/>
      <c r="K130" s="3"/>
      <c r="L130" s="3"/>
    </row>
    <row r="131" spans="1:12">
      <c r="A131" s="53"/>
      <c r="C131" s="3"/>
      <c r="I131" s="3"/>
      <c r="J131" s="3"/>
      <c r="K131" s="3"/>
      <c r="L131" s="3"/>
    </row>
    <row r="132" spans="1:12">
      <c r="A132" s="53"/>
      <c r="C132" s="3"/>
      <c r="I132" s="3"/>
      <c r="J132" s="3"/>
      <c r="K132" s="3"/>
      <c r="L132" s="3"/>
    </row>
    <row r="133" spans="1:12">
      <c r="A133" s="53"/>
      <c r="C133" s="3"/>
      <c r="I133" s="3"/>
      <c r="J133" s="3"/>
      <c r="K133" s="3"/>
      <c r="L133" s="3"/>
    </row>
    <row r="134" spans="1:12">
      <c r="A134" s="53"/>
      <c r="C134" s="3"/>
      <c r="I134" s="3"/>
      <c r="J134" s="3"/>
      <c r="K134" s="3"/>
      <c r="L134" s="3"/>
    </row>
    <row r="135" spans="1:12">
      <c r="A135" s="53"/>
      <c r="C135" s="3"/>
      <c r="I135" s="3"/>
      <c r="J135" s="3"/>
      <c r="K135" s="3"/>
      <c r="L135" s="3"/>
    </row>
    <row r="136" spans="1:12">
      <c r="A136" s="53"/>
      <c r="C136" s="3"/>
      <c r="I136" s="3"/>
      <c r="J136" s="3"/>
      <c r="K136" s="3"/>
      <c r="L136" s="3"/>
    </row>
    <row r="137" spans="1:12">
      <c r="A137" s="53"/>
      <c r="C137" s="3"/>
      <c r="I137" s="3"/>
      <c r="J137" s="3"/>
      <c r="K137" s="3"/>
      <c r="L137" s="3"/>
    </row>
    <row r="138" spans="1:12">
      <c r="A138" s="53"/>
      <c r="C138" s="3"/>
      <c r="I138" s="3"/>
      <c r="J138" s="3"/>
      <c r="K138" s="3"/>
      <c r="L138" s="3"/>
    </row>
    <row r="139" spans="1:12">
      <c r="A139" s="53"/>
      <c r="C139" s="3"/>
      <c r="I139" s="3"/>
      <c r="J139" s="3"/>
      <c r="K139" s="3"/>
      <c r="L139" s="3"/>
    </row>
    <row r="140" spans="1:12">
      <c r="A140" s="53"/>
      <c r="C140" s="3"/>
      <c r="I140" s="3"/>
      <c r="J140" s="3"/>
      <c r="K140" s="3"/>
      <c r="L140" s="3"/>
    </row>
    <row r="141" spans="1:12">
      <c r="A141" s="53"/>
      <c r="C141" s="3"/>
      <c r="I141" s="3"/>
      <c r="J141" s="3"/>
      <c r="K141" s="3"/>
      <c r="L141" s="3"/>
    </row>
    <row r="142" spans="1:12">
      <c r="A142" s="53"/>
      <c r="C142" s="3"/>
      <c r="I142" s="3"/>
      <c r="J142" s="3"/>
      <c r="K142" s="3"/>
      <c r="L142" s="3"/>
    </row>
    <row r="143" spans="1:12">
      <c r="A143" s="53"/>
      <c r="C143" s="3"/>
      <c r="I143" s="3"/>
      <c r="J143" s="3"/>
      <c r="K143" s="3"/>
      <c r="L143" s="3"/>
    </row>
    <row r="144" spans="1:12">
      <c r="A144" s="53"/>
      <c r="C144" s="3"/>
      <c r="I144" s="3"/>
      <c r="J144" s="3"/>
      <c r="K144" s="3"/>
      <c r="L144" s="3"/>
    </row>
    <row r="145" spans="1:12">
      <c r="A145" s="53"/>
      <c r="C145" s="3"/>
      <c r="I145" s="3"/>
      <c r="J145" s="3"/>
      <c r="K145" s="3"/>
      <c r="L145" s="3"/>
    </row>
    <row r="146" spans="1:12">
      <c r="A146" s="53"/>
      <c r="C146" s="3"/>
      <c r="I146" s="3"/>
      <c r="J146" s="3"/>
      <c r="K146" s="3"/>
      <c r="L146" s="3"/>
    </row>
    <row r="147" spans="1:12">
      <c r="A147" s="53"/>
      <c r="C147" s="3"/>
      <c r="I147" s="3"/>
      <c r="J147" s="3"/>
      <c r="K147" s="3"/>
      <c r="L147" s="3"/>
    </row>
    <row r="148" spans="1:12">
      <c r="A148" s="53"/>
      <c r="C148" s="3"/>
      <c r="I148" s="3"/>
      <c r="J148" s="3"/>
      <c r="K148" s="3"/>
      <c r="L148" s="3"/>
    </row>
    <row r="149" spans="1:12">
      <c r="A149" s="53"/>
      <c r="C149" s="3"/>
      <c r="I149" s="3"/>
      <c r="J149" s="3"/>
      <c r="K149" s="3"/>
      <c r="L149" s="3"/>
    </row>
    <row r="150" spans="1:12">
      <c r="A150" s="53"/>
      <c r="C150" s="3"/>
      <c r="I150" s="3"/>
      <c r="J150" s="3"/>
      <c r="K150" s="3"/>
      <c r="L150" s="3"/>
    </row>
    <row r="151" spans="1:12">
      <c r="A151" s="53"/>
      <c r="C151" s="3"/>
      <c r="I151" s="3"/>
      <c r="J151" s="3"/>
      <c r="K151" s="3"/>
      <c r="L151" s="3"/>
    </row>
    <row r="152" spans="1:12">
      <c r="A152" s="53"/>
      <c r="C152" s="3"/>
      <c r="I152" s="3"/>
      <c r="J152" s="3"/>
      <c r="K152" s="3"/>
      <c r="L152" s="3"/>
    </row>
    <row r="153" spans="1:12">
      <c r="A153" s="53"/>
      <c r="C153" s="3"/>
      <c r="I153" s="3"/>
      <c r="J153" s="3"/>
      <c r="K153" s="3"/>
      <c r="L153" s="3"/>
    </row>
    <row r="154" spans="1:12">
      <c r="A154" s="53"/>
      <c r="C154" s="3"/>
      <c r="I154" s="3"/>
      <c r="J154" s="3"/>
      <c r="K154" s="3"/>
      <c r="L154" s="3"/>
    </row>
    <row r="155" spans="1:12">
      <c r="A155" s="53"/>
      <c r="C155" s="3"/>
      <c r="I155" s="3"/>
      <c r="J155" s="3"/>
      <c r="K155" s="3"/>
      <c r="L155" s="3"/>
    </row>
    <row r="156" spans="1:12">
      <c r="A156" s="53"/>
      <c r="C156" s="3"/>
      <c r="I156" s="3"/>
      <c r="J156" s="3"/>
      <c r="K156" s="3"/>
      <c r="L156" s="3"/>
    </row>
    <row r="157" spans="1:12">
      <c r="A157" s="53"/>
      <c r="C157" s="3"/>
      <c r="I157" s="3"/>
      <c r="J157" s="3"/>
      <c r="K157" s="3"/>
      <c r="L157" s="3"/>
    </row>
    <row r="158" spans="1:12">
      <c r="A158" s="53"/>
      <c r="C158" s="3"/>
      <c r="I158" s="3"/>
      <c r="J158" s="3"/>
      <c r="K158" s="3"/>
      <c r="L158" s="3"/>
    </row>
    <row r="159" spans="1:12">
      <c r="A159" s="53"/>
      <c r="C159" s="3"/>
      <c r="I159" s="3"/>
      <c r="J159" s="3"/>
      <c r="K159" s="3"/>
      <c r="L159" s="3"/>
    </row>
    <row r="160" spans="1:12">
      <c r="A160" s="53"/>
      <c r="C160" s="3"/>
      <c r="I160" s="3"/>
      <c r="J160" s="3"/>
      <c r="K160" s="3"/>
      <c r="L160" s="3"/>
    </row>
    <row r="161" spans="1:12">
      <c r="A161" s="53"/>
      <c r="C161" s="3"/>
      <c r="I161" s="3"/>
      <c r="J161" s="3"/>
      <c r="K161" s="3"/>
      <c r="L161" s="3"/>
    </row>
    <row r="162" spans="1:12">
      <c r="A162" s="53"/>
      <c r="C162" s="3"/>
      <c r="I162" s="3"/>
      <c r="J162" s="3"/>
      <c r="K162" s="3"/>
      <c r="L162" s="3"/>
    </row>
    <row r="163" spans="1:12">
      <c r="A163" s="53"/>
      <c r="C163" s="3"/>
      <c r="I163" s="3"/>
      <c r="J163" s="3"/>
      <c r="K163" s="3"/>
      <c r="L163" s="3"/>
    </row>
    <row r="164" spans="1:12">
      <c r="A164" s="53"/>
      <c r="C164" s="3"/>
      <c r="I164" s="3"/>
      <c r="J164" s="3"/>
      <c r="K164" s="3"/>
      <c r="L164" s="3"/>
    </row>
  </sheetData>
  <mergeCells count="1">
    <mergeCell ref="A12:B12"/>
  </mergeCells>
  <phoneticPr fontId="16" type="noConversion"/>
  <conditionalFormatting sqref="F22:G22">
    <cfRule type="cellIs" dxfId="4800" priority="65" stopIfTrue="1" operator="equal">
      <formula>"-"</formula>
    </cfRule>
    <cfRule type="containsText" dxfId="4799" priority="66" stopIfTrue="1" operator="containsText" text="leer">
      <formula>NOT(ISERROR(SEARCH("leer",F22)))</formula>
    </cfRule>
  </conditionalFormatting>
  <conditionalFormatting sqref="F23:G27">
    <cfRule type="cellIs" dxfId="4798" priority="63" stopIfTrue="1" operator="equal">
      <formula>"-"</formula>
    </cfRule>
    <cfRule type="containsText" dxfId="4797" priority="64" stopIfTrue="1" operator="containsText" text="leer">
      <formula>NOT(ISERROR(SEARCH("leer",F23)))</formula>
    </cfRule>
  </conditionalFormatting>
  <conditionalFormatting sqref="F21:G21">
    <cfRule type="cellIs" dxfId="4796" priority="61" stopIfTrue="1" operator="equal">
      <formula>"-"</formula>
    </cfRule>
    <cfRule type="containsText" dxfId="4795" priority="62" stopIfTrue="1" operator="containsText" text="leer">
      <formula>NOT(ISERROR(SEARCH("leer",F21)))</formula>
    </cfRule>
  </conditionalFormatting>
  <conditionalFormatting sqref="F21:G21">
    <cfRule type="cellIs" dxfId="4794" priority="59" stopIfTrue="1" operator="equal">
      <formula>"-"</formula>
    </cfRule>
    <cfRule type="containsText" dxfId="4793" priority="60" stopIfTrue="1" operator="containsText" text="leer">
      <formula>NOT(ISERROR(SEARCH("leer",F21)))</formula>
    </cfRule>
  </conditionalFormatting>
  <conditionalFormatting sqref="F21:G21">
    <cfRule type="cellIs" dxfId="4792" priority="57" stopIfTrue="1" operator="equal">
      <formula>"-"</formula>
    </cfRule>
    <cfRule type="containsText" dxfId="4791" priority="58" stopIfTrue="1" operator="containsText" text="leer">
      <formula>NOT(ISERROR(SEARCH("leer",F21)))</formula>
    </cfRule>
  </conditionalFormatting>
  <conditionalFormatting sqref="F21:G21">
    <cfRule type="cellIs" dxfId="4790" priority="55" stopIfTrue="1" operator="equal">
      <formula>"-"</formula>
    </cfRule>
    <cfRule type="containsText" dxfId="4789" priority="56" stopIfTrue="1" operator="containsText" text="leer">
      <formula>NOT(ISERROR(SEARCH("leer",F21)))</formula>
    </cfRule>
  </conditionalFormatting>
  <conditionalFormatting sqref="F21:G21">
    <cfRule type="cellIs" dxfId="4788" priority="53" stopIfTrue="1" operator="equal">
      <formula>"-"</formula>
    </cfRule>
    <cfRule type="containsText" dxfId="4787" priority="54" stopIfTrue="1" operator="containsText" text="leer">
      <formula>NOT(ISERROR(SEARCH("leer",F21)))</formula>
    </cfRule>
  </conditionalFormatting>
  <conditionalFormatting sqref="F21:G21">
    <cfRule type="cellIs" dxfId="4786" priority="51" stopIfTrue="1" operator="equal">
      <formula>"-"</formula>
    </cfRule>
    <cfRule type="containsText" dxfId="4785" priority="52" stopIfTrue="1" operator="containsText" text="leer">
      <formula>NOT(ISERROR(SEARCH("leer",F21)))</formula>
    </cfRule>
  </conditionalFormatting>
  <conditionalFormatting sqref="F20:G20">
    <cfRule type="cellIs" dxfId="4784" priority="49" stopIfTrue="1" operator="equal">
      <formula>"-"</formula>
    </cfRule>
    <cfRule type="containsText" dxfId="4783" priority="50" stopIfTrue="1" operator="containsText" text="leer">
      <formula>NOT(ISERROR(SEARCH("leer",F20)))</formula>
    </cfRule>
  </conditionalFormatting>
  <conditionalFormatting sqref="F20:G20">
    <cfRule type="cellIs" dxfId="4782" priority="48" stopIfTrue="1" operator="equal">
      <formula>"-"</formula>
    </cfRule>
  </conditionalFormatting>
  <conditionalFormatting sqref="F20:G20">
    <cfRule type="cellIs" dxfId="4781" priority="46" stopIfTrue="1" operator="equal">
      <formula>"-"</formula>
    </cfRule>
    <cfRule type="containsText" dxfId="4780" priority="47" stopIfTrue="1" operator="containsText" text="leer">
      <formula>NOT(ISERROR(SEARCH("leer",F20)))</formula>
    </cfRule>
  </conditionalFormatting>
  <conditionalFormatting sqref="F20:G20">
    <cfRule type="cellIs" dxfId="4779" priority="45" stopIfTrue="1" operator="equal">
      <formula>"-"</formula>
    </cfRule>
  </conditionalFormatting>
  <conditionalFormatting sqref="J5:J6">
    <cfRule type="cellIs" dxfId="4778" priority="21" stopIfTrue="1" operator="equal">
      <formula>"-"</formula>
    </cfRule>
    <cfRule type="containsText" dxfId="4777" priority="22" stopIfTrue="1" operator="containsText" text="leer">
      <formula>NOT(ISERROR(SEARCH("leer",J5)))</formula>
    </cfRule>
  </conditionalFormatting>
  <conditionalFormatting sqref="K5:O6">
    <cfRule type="cellIs" dxfId="4776" priority="19" stopIfTrue="1" operator="equal">
      <formula>"-"</formula>
    </cfRule>
    <cfRule type="containsText" dxfId="4775" priority="20" stopIfTrue="1" operator="containsText" text="leer">
      <formula>NOT(ISERROR(SEARCH("leer",K5)))</formula>
    </cfRule>
  </conditionalFormatting>
  <conditionalFormatting sqref="I5:I6">
    <cfRule type="cellIs" dxfId="4774" priority="17" stopIfTrue="1" operator="equal">
      <formula>"-"</formula>
    </cfRule>
    <cfRule type="containsText" dxfId="4773" priority="18" stopIfTrue="1" operator="containsText" text="leer">
      <formula>NOT(ISERROR(SEARCH("leer",I5)))</formula>
    </cfRule>
  </conditionalFormatting>
  <conditionalFormatting sqref="I5:I6">
    <cfRule type="cellIs" dxfId="4772" priority="15" stopIfTrue="1" operator="equal">
      <formula>"-"</formula>
    </cfRule>
    <cfRule type="containsText" dxfId="4771" priority="16" stopIfTrue="1" operator="containsText" text="leer">
      <formula>NOT(ISERROR(SEARCH("leer",I5)))</formula>
    </cfRule>
  </conditionalFormatting>
  <conditionalFormatting sqref="I5:I6">
    <cfRule type="cellIs" dxfId="4770" priority="13" stopIfTrue="1" operator="equal">
      <formula>"-"</formula>
    </cfRule>
    <cfRule type="containsText" dxfId="4769" priority="14" stopIfTrue="1" operator="containsText" text="leer">
      <formula>NOT(ISERROR(SEARCH("leer",I5)))</formula>
    </cfRule>
  </conditionalFormatting>
  <conditionalFormatting sqref="I5:I6">
    <cfRule type="cellIs" dxfId="4768" priority="11" stopIfTrue="1" operator="equal">
      <formula>"-"</formula>
    </cfRule>
    <cfRule type="containsText" dxfId="4767" priority="12" stopIfTrue="1" operator="containsText" text="leer">
      <formula>NOT(ISERROR(SEARCH("leer",I5)))</formula>
    </cfRule>
  </conditionalFormatting>
  <conditionalFormatting sqref="I5:I6">
    <cfRule type="cellIs" dxfId="4766" priority="9" stopIfTrue="1" operator="equal">
      <formula>"-"</formula>
    </cfRule>
    <cfRule type="containsText" dxfId="4765" priority="10" stopIfTrue="1" operator="containsText" text="leer">
      <formula>NOT(ISERROR(SEARCH("leer",I5)))</formula>
    </cfRule>
  </conditionalFormatting>
  <conditionalFormatting sqref="I5:I6">
    <cfRule type="cellIs" dxfId="4764" priority="7" stopIfTrue="1" operator="equal">
      <formula>"-"</formula>
    </cfRule>
    <cfRule type="containsText" dxfId="4763" priority="8" stopIfTrue="1" operator="containsText" text="leer">
      <formula>NOT(ISERROR(SEARCH("leer",I5)))</formula>
    </cfRule>
  </conditionalFormatting>
  <conditionalFormatting sqref="H5:H6">
    <cfRule type="cellIs" dxfId="4762" priority="5" stopIfTrue="1" operator="equal">
      <formula>"-"</formula>
    </cfRule>
    <cfRule type="containsText" dxfId="4761" priority="6" stopIfTrue="1" operator="containsText" text="leer">
      <formula>NOT(ISERROR(SEARCH("leer",H5)))</formula>
    </cfRule>
  </conditionalFormatting>
  <conditionalFormatting sqref="H5:H6">
    <cfRule type="cellIs" dxfId="4760" priority="4" stopIfTrue="1" operator="equal">
      <formula>"-"</formula>
    </cfRule>
  </conditionalFormatting>
  <conditionalFormatting sqref="H5:H6">
    <cfRule type="cellIs" dxfId="4759" priority="2" stopIfTrue="1" operator="equal">
      <formula>"-"</formula>
    </cfRule>
    <cfRule type="containsText" dxfId="4758" priority="3" stopIfTrue="1" operator="containsText" text="leer">
      <formula>NOT(ISERROR(SEARCH("leer",H5)))</formula>
    </cfRule>
  </conditionalFormatting>
  <conditionalFormatting sqref="H5:H6">
    <cfRule type="cellIs" dxfId="4757" priority="1" stopIfTrue="1" operator="equal">
      <formula>"-"</formula>
    </cfRule>
  </conditionalFormatting>
  <hyperlinks>
    <hyperlink ref="A1" location="Index!A1" display="zurück"/>
  </hyperlinks>
  <pageMargins left="0.79000000000000015" right="0.79000000000000015" top="0.98" bottom="0.98" header="0.51" footer="0.51"/>
  <pageSetup paperSize="9" scale="41" orientation="portrait" horizontalDpi="4294967292" verticalDpi="4294967292" r:id="rId1"/>
  <customProperties>
    <customPr name="_pios_id" r:id="rId2"/>
  </customProperties>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37"/>
  <sheetViews>
    <sheetView showRuler="0" zoomScaleNormal="100" workbookViewId="0"/>
  </sheetViews>
  <sheetFormatPr baseColWidth="10" defaultColWidth="10.7109375" defaultRowHeight="12.75"/>
  <cols>
    <col min="1" max="1" width="47.85546875" style="5" customWidth="1"/>
    <col min="2" max="2" width="7.42578125" style="5" customWidth="1"/>
    <col min="3" max="3" width="19" style="27" bestFit="1" customWidth="1"/>
    <col min="4" max="5" width="12.28515625" style="8" customWidth="1"/>
    <col min="6" max="8" width="11.42578125" style="8" customWidth="1"/>
    <col min="9" max="11" width="11.42578125" style="27" customWidth="1"/>
    <col min="12" max="12" width="11.42578125" style="5" customWidth="1"/>
    <col min="13" max="16384" width="10.7109375" style="5"/>
  </cols>
  <sheetData>
    <row r="1" spans="1:16">
      <c r="A1" s="90" t="s">
        <v>671</v>
      </c>
      <c r="C1" s="5"/>
      <c r="D1" s="5"/>
      <c r="E1" s="5"/>
      <c r="F1" s="5"/>
      <c r="G1" s="5"/>
      <c r="H1" s="5"/>
      <c r="I1" s="5"/>
      <c r="J1" s="5"/>
      <c r="K1" s="5"/>
    </row>
    <row r="2" spans="1:16">
      <c r="A2" s="90"/>
      <c r="C2" s="5"/>
      <c r="D2" s="5"/>
      <c r="E2" s="5"/>
      <c r="F2" s="5"/>
      <c r="G2" s="5"/>
      <c r="H2" s="5"/>
      <c r="I2" s="5"/>
      <c r="J2" s="5"/>
      <c r="K2" s="5"/>
    </row>
    <row r="3" spans="1:16">
      <c r="A3" s="4" t="s">
        <v>672</v>
      </c>
      <c r="C3" t="s">
        <v>673</v>
      </c>
      <c r="D3" s="5" t="s">
        <v>674</v>
      </c>
      <c r="E3" s="4">
        <v>2005</v>
      </c>
      <c r="F3" s="4">
        <v>2006</v>
      </c>
      <c r="G3" s="4">
        <v>2007</v>
      </c>
      <c r="H3" s="22">
        <v>2008</v>
      </c>
      <c r="I3" s="22">
        <v>2009</v>
      </c>
      <c r="J3" s="22">
        <v>2010</v>
      </c>
      <c r="K3" s="22">
        <v>2011</v>
      </c>
      <c r="L3" s="22">
        <v>2012</v>
      </c>
      <c r="M3" s="22">
        <v>2013</v>
      </c>
      <c r="N3" s="4">
        <v>2014</v>
      </c>
      <c r="O3" s="4">
        <v>2015</v>
      </c>
      <c r="P3" s="355">
        <v>2016</v>
      </c>
    </row>
    <row r="4" spans="1:16">
      <c r="C4" s="67"/>
      <c r="E4" s="5"/>
      <c r="F4" s="5"/>
      <c r="G4" s="5"/>
      <c r="H4" s="55"/>
      <c r="I4" s="55"/>
      <c r="J4" s="67"/>
      <c r="K4" s="67"/>
      <c r="L4" s="8"/>
      <c r="M4" s="8"/>
      <c r="N4" s="8"/>
      <c r="O4" s="8"/>
      <c r="P4" s="354"/>
    </row>
    <row r="5" spans="1:16">
      <c r="A5" s="256" t="s">
        <v>675</v>
      </c>
      <c r="B5" s="5" t="s">
        <v>676</v>
      </c>
      <c r="C5" s="27">
        <v>1</v>
      </c>
      <c r="D5" s="8" t="s">
        <v>677</v>
      </c>
      <c r="E5" s="13">
        <v>2531</v>
      </c>
      <c r="F5" s="13">
        <v>2493</v>
      </c>
      <c r="G5" s="5">
        <v>2469</v>
      </c>
      <c r="H5" s="54">
        <v>2408</v>
      </c>
      <c r="I5" s="415">
        <v>2348</v>
      </c>
      <c r="J5" s="67">
        <v>2313</v>
      </c>
      <c r="K5" s="67">
        <v>2278</v>
      </c>
      <c r="L5" s="185">
        <v>2254</v>
      </c>
      <c r="M5" s="8">
        <v>2231</v>
      </c>
      <c r="N5" s="8">
        <v>2222</v>
      </c>
      <c r="O5" s="8">
        <v>2199</v>
      </c>
      <c r="P5" s="354">
        <v>2172</v>
      </c>
    </row>
    <row r="6" spans="1:16">
      <c r="A6" s="155" t="s">
        <v>678</v>
      </c>
      <c r="B6" s="5" t="s">
        <v>679</v>
      </c>
      <c r="C6" s="27">
        <v>2</v>
      </c>
      <c r="D6" s="8" t="s">
        <v>680</v>
      </c>
      <c r="E6" s="5">
        <v>2379</v>
      </c>
      <c r="F6" s="5">
        <v>2345</v>
      </c>
      <c r="G6" s="5">
        <v>2300</v>
      </c>
      <c r="H6" s="54">
        <v>2184</v>
      </c>
      <c r="I6" s="415">
        <v>2049</v>
      </c>
      <c r="J6" s="67">
        <v>1944</v>
      </c>
      <c r="K6" s="67">
        <v>1841</v>
      </c>
      <c r="L6" s="185">
        <v>1749</v>
      </c>
      <c r="M6" s="8">
        <v>1655</v>
      </c>
      <c r="N6" s="8">
        <v>1556</v>
      </c>
      <c r="O6" s="8">
        <v>1458</v>
      </c>
      <c r="P6" s="354">
        <v>1317</v>
      </c>
    </row>
    <row r="7" spans="1:16">
      <c r="A7" s="155" t="s">
        <v>681</v>
      </c>
      <c r="B7" s="5" t="s">
        <v>682</v>
      </c>
      <c r="C7" s="27">
        <v>2</v>
      </c>
      <c r="D7" s="8" t="s">
        <v>683</v>
      </c>
      <c r="E7" s="5">
        <v>10</v>
      </c>
      <c r="F7" s="5">
        <v>12</v>
      </c>
      <c r="G7" s="5">
        <v>12</v>
      </c>
      <c r="H7" s="54">
        <v>11</v>
      </c>
      <c r="I7" s="415">
        <v>11</v>
      </c>
      <c r="J7" s="67">
        <v>6</v>
      </c>
      <c r="K7" s="67">
        <v>5</v>
      </c>
      <c r="L7" s="185">
        <v>3</v>
      </c>
      <c r="M7" s="8">
        <v>2</v>
      </c>
      <c r="N7" s="8">
        <v>1</v>
      </c>
      <c r="O7" s="8">
        <v>1</v>
      </c>
      <c r="P7" s="354">
        <v>6</v>
      </c>
    </row>
    <row r="8" spans="1:16">
      <c r="A8" s="15" t="s">
        <v>684</v>
      </c>
      <c r="B8" s="5" t="s">
        <v>685</v>
      </c>
      <c r="C8" s="27">
        <v>3</v>
      </c>
      <c r="D8" s="8" t="s">
        <v>686</v>
      </c>
      <c r="E8" s="5">
        <v>119</v>
      </c>
      <c r="F8" s="5">
        <v>111</v>
      </c>
      <c r="G8" s="5">
        <v>135</v>
      </c>
      <c r="H8" s="54">
        <v>188</v>
      </c>
      <c r="I8" s="415">
        <v>263</v>
      </c>
      <c r="J8" s="67">
        <v>336</v>
      </c>
      <c r="K8" s="67">
        <v>407</v>
      </c>
      <c r="L8" s="185">
        <v>477</v>
      </c>
      <c r="M8" s="8">
        <v>550</v>
      </c>
      <c r="N8" s="8">
        <v>642</v>
      </c>
      <c r="O8" s="8">
        <v>717</v>
      </c>
      <c r="P8" s="354">
        <v>832</v>
      </c>
    </row>
    <row r="9" spans="1:16">
      <c r="A9" s="15" t="s">
        <v>687</v>
      </c>
      <c r="B9" s="5" t="s">
        <v>688</v>
      </c>
      <c r="C9" s="27">
        <v>3</v>
      </c>
      <c r="D9" s="8" t="s">
        <v>689</v>
      </c>
      <c r="E9" s="5">
        <v>16</v>
      </c>
      <c r="F9" s="5">
        <v>18</v>
      </c>
      <c r="G9" s="5">
        <v>15</v>
      </c>
      <c r="H9" s="54">
        <v>20</v>
      </c>
      <c r="I9" s="415">
        <v>20</v>
      </c>
      <c r="J9" s="67">
        <v>22</v>
      </c>
      <c r="K9" s="67">
        <v>20</v>
      </c>
      <c r="L9" s="185">
        <v>20</v>
      </c>
      <c r="M9" s="8">
        <v>19</v>
      </c>
      <c r="N9" s="8">
        <v>18</v>
      </c>
      <c r="O9" s="8">
        <v>18</v>
      </c>
      <c r="P9" s="354">
        <v>17</v>
      </c>
    </row>
    <row r="10" spans="1:16">
      <c r="A10" s="155" t="s">
        <v>690</v>
      </c>
      <c r="B10" s="5" t="s">
        <v>691</v>
      </c>
      <c r="C10" s="27">
        <v>4</v>
      </c>
      <c r="D10" s="8" t="s">
        <v>692</v>
      </c>
      <c r="E10" s="5">
        <v>7</v>
      </c>
      <c r="F10" s="5">
        <v>7</v>
      </c>
      <c r="G10" s="5">
        <v>7</v>
      </c>
      <c r="H10" s="54">
        <v>5</v>
      </c>
      <c r="I10" s="415">
        <v>5</v>
      </c>
      <c r="J10" s="67">
        <v>5</v>
      </c>
      <c r="K10" s="67">
        <v>5</v>
      </c>
      <c r="L10" s="185">
        <v>5</v>
      </c>
      <c r="M10" s="8">
        <v>5</v>
      </c>
      <c r="N10" s="8">
        <v>5</v>
      </c>
      <c r="O10" s="8">
        <v>5</v>
      </c>
      <c r="P10" s="354">
        <v>0</v>
      </c>
    </row>
    <row r="11" spans="1:16">
      <c r="A11" s="239" t="s">
        <v>693</v>
      </c>
      <c r="B11" s="29" t="s">
        <v>694</v>
      </c>
      <c r="C11" s="28">
        <v>5</v>
      </c>
      <c r="D11" s="8" t="s">
        <v>695</v>
      </c>
      <c r="E11" s="29">
        <v>991</v>
      </c>
      <c r="F11" s="29">
        <v>1023</v>
      </c>
      <c r="G11" s="29">
        <v>1043</v>
      </c>
      <c r="H11" s="416">
        <v>1097</v>
      </c>
      <c r="I11" s="417">
        <v>1154</v>
      </c>
      <c r="J11" s="129">
        <v>1192</v>
      </c>
      <c r="K11" s="129">
        <v>1226</v>
      </c>
      <c r="L11" s="185">
        <v>1251</v>
      </c>
      <c r="M11" s="8">
        <v>1269</v>
      </c>
      <c r="N11" s="8">
        <v>1278</v>
      </c>
      <c r="O11" s="8">
        <v>1295</v>
      </c>
      <c r="P11" s="354">
        <v>1319</v>
      </c>
    </row>
    <row r="12" spans="1:16">
      <c r="A12" s="29"/>
      <c r="B12" s="29"/>
      <c r="C12" s="28"/>
      <c r="D12" s="74"/>
      <c r="E12" s="74"/>
      <c r="F12" s="74"/>
      <c r="G12" s="74"/>
      <c r="H12" s="74"/>
      <c r="I12" s="28"/>
      <c r="J12" s="28"/>
      <c r="K12" s="28"/>
      <c r="L12" s="29"/>
      <c r="M12" s="29"/>
      <c r="N12" s="29"/>
      <c r="O12" s="29"/>
    </row>
    <row r="13" spans="1:16">
      <c r="L13" s="66"/>
    </row>
    <row r="14" spans="1:16" ht="12.75" customHeight="1">
      <c r="A14" s="468" t="s">
        <v>696</v>
      </c>
      <c r="B14" s="468"/>
      <c r="C14" s="468"/>
      <c r="D14" s="468"/>
      <c r="E14" s="468"/>
      <c r="F14" s="468"/>
      <c r="G14" s="468"/>
      <c r="H14" s="468"/>
      <c r="I14" s="468"/>
      <c r="J14" s="468"/>
      <c r="K14" s="468"/>
      <c r="L14" s="468"/>
      <c r="M14" s="468"/>
      <c r="N14" s="468"/>
      <c r="O14" s="468"/>
    </row>
    <row r="15" spans="1:16" ht="27.75" customHeight="1">
      <c r="A15" s="468" t="s">
        <v>697</v>
      </c>
      <c r="B15" s="468"/>
      <c r="C15" s="468"/>
      <c r="D15" s="468"/>
      <c r="E15" s="468"/>
      <c r="F15" s="468"/>
      <c r="G15" s="468"/>
      <c r="H15" s="468"/>
      <c r="I15" s="468"/>
      <c r="J15" s="468"/>
      <c r="K15" s="468"/>
      <c r="L15" s="468"/>
      <c r="M15" s="468"/>
      <c r="N15" s="468"/>
      <c r="O15" s="468"/>
      <c r="P15" s="468"/>
    </row>
    <row r="16" spans="1:16">
      <c r="A16" s="468" t="s">
        <v>698</v>
      </c>
      <c r="B16" s="468"/>
      <c r="C16" s="468"/>
      <c r="D16" s="468"/>
      <c r="E16" s="468"/>
      <c r="F16" s="468"/>
      <c r="G16" s="468"/>
      <c r="H16" s="468"/>
      <c r="I16" s="468"/>
      <c r="J16" s="468"/>
      <c r="K16" s="468"/>
      <c r="L16" s="468"/>
      <c r="M16" s="468"/>
      <c r="N16" s="468"/>
      <c r="O16" s="468"/>
    </row>
    <row r="17" spans="1:15" ht="12.75" customHeight="1">
      <c r="A17" s="468" t="s">
        <v>699</v>
      </c>
      <c r="B17" s="468"/>
      <c r="C17" s="468"/>
      <c r="D17" s="468"/>
      <c r="E17" s="468"/>
      <c r="F17" s="468"/>
      <c r="G17" s="468"/>
      <c r="H17" s="468"/>
      <c r="I17" s="468"/>
      <c r="J17" s="468"/>
      <c r="K17" s="468"/>
      <c r="L17" s="468"/>
      <c r="M17" s="468"/>
      <c r="N17" s="468"/>
      <c r="O17" s="468"/>
    </row>
    <row r="18" spans="1:15" ht="12.75" customHeight="1">
      <c r="A18" s="468" t="s">
        <v>700</v>
      </c>
      <c r="B18" s="468"/>
      <c r="C18" s="468"/>
      <c r="D18" s="468"/>
      <c r="E18" s="468"/>
      <c r="F18" s="468"/>
      <c r="G18" s="468"/>
      <c r="H18" s="468"/>
      <c r="I18" s="468"/>
      <c r="J18" s="468"/>
      <c r="K18" s="468"/>
      <c r="L18" s="468"/>
      <c r="M18" s="468"/>
      <c r="N18" s="468"/>
      <c r="O18" s="468"/>
    </row>
    <row r="19" spans="1:15">
      <c r="A19" s="4"/>
      <c r="L19" s="66"/>
    </row>
    <row r="21" spans="1:15">
      <c r="A21" s="27"/>
    </row>
    <row r="27" spans="1:15">
      <c r="E27" s="4"/>
      <c r="F27" s="5"/>
      <c r="G27" s="13"/>
      <c r="H27" s="5"/>
      <c r="I27" s="5"/>
      <c r="J27" s="5"/>
      <c r="K27" s="5"/>
      <c r="M27" s="29"/>
    </row>
    <row r="28" spans="1:15">
      <c r="E28" s="4"/>
      <c r="F28" s="5"/>
      <c r="G28" s="13"/>
      <c r="H28" s="5"/>
      <c r="I28" s="5"/>
      <c r="J28" s="5"/>
      <c r="K28" s="5"/>
      <c r="M28" s="29"/>
    </row>
    <row r="29" spans="1:15">
      <c r="E29" s="4"/>
      <c r="F29" s="5"/>
      <c r="G29" s="5"/>
      <c r="H29" s="5"/>
      <c r="I29" s="5"/>
      <c r="J29" s="5"/>
      <c r="K29" s="5"/>
      <c r="M29" s="29"/>
    </row>
    <row r="30" spans="1:15">
      <c r="E30" s="22"/>
      <c r="F30" s="70"/>
      <c r="G30" s="66"/>
      <c r="H30" s="66"/>
      <c r="I30" s="66"/>
      <c r="J30" s="66"/>
      <c r="K30" s="66"/>
      <c r="L30" s="66"/>
      <c r="M30" s="222"/>
    </row>
    <row r="31" spans="1:15">
      <c r="E31" s="22"/>
      <c r="F31" s="70"/>
      <c r="G31" s="135"/>
      <c r="H31" s="135"/>
      <c r="I31" s="135"/>
      <c r="J31" s="135"/>
      <c r="K31" s="135"/>
      <c r="L31" s="135"/>
      <c r="M31" s="221"/>
    </row>
    <row r="32" spans="1:15">
      <c r="E32" s="22"/>
      <c r="F32" s="67"/>
      <c r="G32" s="67"/>
      <c r="H32" s="67"/>
      <c r="I32" s="67"/>
      <c r="J32" s="67"/>
      <c r="K32" s="67"/>
      <c r="L32" s="67"/>
      <c r="M32" s="129"/>
    </row>
    <row r="33" spans="1:13">
      <c r="E33" s="22"/>
      <c r="F33" s="67"/>
      <c r="G33" s="67"/>
      <c r="H33" s="67"/>
      <c r="I33" s="67"/>
      <c r="J33" s="67"/>
      <c r="K33" s="67"/>
      <c r="L33" s="67"/>
      <c r="M33" s="129"/>
    </row>
    <row r="34" spans="1:13">
      <c r="A34" s="14"/>
      <c r="E34" s="22"/>
      <c r="G34" s="185"/>
      <c r="H34" s="185"/>
      <c r="I34" s="185"/>
      <c r="J34" s="185"/>
      <c r="K34" s="185"/>
      <c r="L34" s="185"/>
      <c r="M34" s="185"/>
    </row>
    <row r="35" spans="1:13">
      <c r="E35" s="22"/>
      <c r="I35" s="8"/>
      <c r="J35" s="8"/>
      <c r="K35" s="8"/>
      <c r="L35" s="8"/>
      <c r="M35" s="8"/>
    </row>
    <row r="36" spans="1:13">
      <c r="E36" s="4"/>
      <c r="I36" s="8"/>
      <c r="J36" s="8"/>
      <c r="K36" s="8"/>
      <c r="L36" s="8"/>
      <c r="M36" s="8"/>
    </row>
    <row r="37" spans="1:13">
      <c r="A37" s="14"/>
      <c r="E37" s="4"/>
      <c r="I37" s="8"/>
      <c r="J37" s="8"/>
      <c r="K37" s="8"/>
      <c r="L37" s="8"/>
      <c r="M37" s="8"/>
    </row>
  </sheetData>
  <customSheetViews>
    <customSheetView guid="{F0335B52-931C-4173-85AE-87F3D6604B59}" fitToPage="1" showRuler="0">
      <selection activeCell="H32" sqref="H32"/>
      <pageMargins left="0.7" right="0.7" top="0.78740157499999996" bottom="0.78740157499999996" header="0.3" footer="0.3"/>
      <headerFooter alignWithMargins="0"/>
    </customSheetView>
    <customSheetView guid="{A4328FE7-0B36-4A96-9E82-0C2C10ECE34E}" fitToPage="1" showRuler="0">
      <selection activeCell="A19" sqref="A19:IV21"/>
      <pageMargins left="0.7" right="0.7" top="0.78740157499999996" bottom="0.78740157499999996" header="0.3" footer="0.3"/>
      <headerFooter alignWithMargins="0"/>
    </customSheetView>
    <customSheetView guid="{09D980A6-7F22-44D6-B957-3B1FFC43B461}" fitToPage="1" showRuler="0">
      <selection activeCell="F39" sqref="F39"/>
      <pageMargins left="0.7" right="0.7" top="0.78740157499999996" bottom="0.78740157499999996" header="0.3" footer="0.3"/>
      <headerFooter alignWithMargins="0"/>
    </customSheetView>
    <customSheetView guid="{34161360-80E4-4153-B1A5-19E7BBEDD5ED}" fitToPage="1" showRuler="0">
      <selection activeCell="H38" sqref="H38"/>
      <pageMargins left="0.7" right="0.7" top="0.78740157499999996" bottom="0.78740157499999996" header="0.3" footer="0.3"/>
      <headerFooter alignWithMargins="0"/>
    </customSheetView>
    <customSheetView guid="{F90AD2DC-6F63-4FE7-9F4E-99C162A8727E}" fitToPage="1" showRuler="0">
      <selection activeCell="D23" sqref="D23"/>
      <pageMargins left="0.7" right="0.7" top="0.78740157499999996" bottom="0.78740157499999996" header="0.3" footer="0.3"/>
      <headerFooter alignWithMargins="0"/>
    </customSheetView>
    <customSheetView guid="{A8A9853C-301B-405A-92F6-9DCC8EB91B52}" fitToPage="1" showRuler="0">
      <selection activeCell="H13" sqref="H13"/>
      <pageMargins left="0.7" right="0.7" top="0.78740157499999996" bottom="0.78740157499999996" header="0.3" footer="0.3"/>
      <headerFooter alignWithMargins="0"/>
    </customSheetView>
    <customSheetView guid="{8144D8E7-8996-490F-8ACB-C7957A150DAC}" fitToPage="1" showRuler="0">
      <selection activeCell="D23" sqref="D23"/>
      <pageMargins left="0.7" right="0.7" top="0.78740157499999996" bottom="0.78740157499999996" header="0.3" footer="0.3"/>
      <headerFooter alignWithMargins="0"/>
    </customSheetView>
    <customSheetView guid="{4221DF2B-D9E6-40BE-9C37-8B5A92E46F7B}" showPageBreaks="1" fitToPage="1" showRuler="0">
      <selection activeCell="A36" sqref="A36:A41"/>
      <pageMargins left="0.7" right="0.7" top="0.78740157499999996" bottom="0.78740157499999996" header="0.3" footer="0.3"/>
      <headerFooter alignWithMargins="0"/>
    </customSheetView>
    <customSheetView guid="{595D07C0-E761-11DC-9357-001B6391840E}" fitToPage="1">
      <selection activeCell="C1" sqref="C1:C65536"/>
      <pageMargins left="0.7" right="0.7" top="0.78740157499999996" bottom="0.78740157499999996" header="0.3" footer="0.3"/>
      <headerFooter alignWithMargins="0"/>
    </customSheetView>
  </customSheetViews>
  <mergeCells count="5">
    <mergeCell ref="A14:O14"/>
    <mergeCell ref="A16:O16"/>
    <mergeCell ref="A17:O17"/>
    <mergeCell ref="A18:O18"/>
    <mergeCell ref="A15:P15"/>
  </mergeCells>
  <phoneticPr fontId="13" type="noConversion"/>
  <conditionalFormatting sqref="G32:M32 G30:M30">
    <cfRule type="cellIs" dxfId="4756" priority="44" stopIfTrue="1" operator="equal">
      <formula>"-"</formula>
    </cfRule>
    <cfRule type="containsText" dxfId="4755" priority="45" stopIfTrue="1" operator="containsText" text="leer">
      <formula>NOT(ISERROR(SEARCH("leer",G30)))</formula>
    </cfRule>
  </conditionalFormatting>
  <conditionalFormatting sqref="G31:M31">
    <cfRule type="cellIs" dxfId="4754" priority="42" stopIfTrue="1" operator="equal">
      <formula>"-"</formula>
    </cfRule>
    <cfRule type="containsText" dxfId="4753" priority="43" stopIfTrue="1" operator="containsText" text="leer">
      <formula>NOT(ISERROR(SEARCH("leer",G31)))</formula>
    </cfRule>
  </conditionalFormatting>
  <conditionalFormatting sqref="G31:M31">
    <cfRule type="cellIs" dxfId="4752" priority="40" stopIfTrue="1" operator="equal">
      <formula>"-"</formula>
    </cfRule>
    <cfRule type="containsText" dxfId="4751" priority="41" stopIfTrue="1" operator="containsText" text="leer">
      <formula>NOT(ISERROR(SEARCH("leer",G31)))</formula>
    </cfRule>
  </conditionalFormatting>
  <conditionalFormatting sqref="G31:M31">
    <cfRule type="cellIs" dxfId="4750" priority="38" stopIfTrue="1" operator="equal">
      <formula>"-"</formula>
    </cfRule>
    <cfRule type="containsText" dxfId="4749" priority="39" stopIfTrue="1" operator="containsText" text="leer">
      <formula>NOT(ISERROR(SEARCH("leer",G31)))</formula>
    </cfRule>
  </conditionalFormatting>
  <conditionalFormatting sqref="G31:M31">
    <cfRule type="cellIs" dxfId="4748" priority="36" stopIfTrue="1" operator="equal">
      <formula>"-"</formula>
    </cfRule>
    <cfRule type="containsText" dxfId="4747" priority="37" stopIfTrue="1" operator="containsText" text="leer">
      <formula>NOT(ISERROR(SEARCH("leer",G31)))</formula>
    </cfRule>
  </conditionalFormatting>
  <conditionalFormatting sqref="G31:M31">
    <cfRule type="cellIs" dxfId="4746" priority="34" stopIfTrue="1" operator="equal">
      <formula>"-"</formula>
    </cfRule>
    <cfRule type="containsText" dxfId="4745" priority="35" stopIfTrue="1" operator="containsText" text="leer">
      <formula>NOT(ISERROR(SEARCH("leer",G31)))</formula>
    </cfRule>
  </conditionalFormatting>
  <conditionalFormatting sqref="G31:M31">
    <cfRule type="cellIs" dxfId="4744" priority="32" stopIfTrue="1" operator="equal">
      <formula>"-"</formula>
    </cfRule>
    <cfRule type="containsText" dxfId="4743" priority="33" stopIfTrue="1" operator="containsText" text="leer">
      <formula>NOT(ISERROR(SEARCH("leer",G31)))</formula>
    </cfRule>
  </conditionalFormatting>
  <conditionalFormatting sqref="G30:M30">
    <cfRule type="cellIs" dxfId="4742" priority="31" stopIfTrue="1" operator="equal">
      <formula>"-"</formula>
    </cfRule>
  </conditionalFormatting>
  <conditionalFormatting sqref="J5:J11 H5:H11">
    <cfRule type="cellIs" dxfId="4741" priority="14" stopIfTrue="1" operator="equal">
      <formula>"-"</formula>
    </cfRule>
    <cfRule type="containsText" dxfId="4740" priority="15" stopIfTrue="1" operator="containsText" text="leer">
      <formula>NOT(ISERROR(SEARCH("leer",H5)))</formula>
    </cfRule>
  </conditionalFormatting>
  <conditionalFormatting sqref="I5:I11">
    <cfRule type="cellIs" dxfId="4739" priority="12" stopIfTrue="1" operator="equal">
      <formula>"-"</formula>
    </cfRule>
    <cfRule type="containsText" dxfId="4738" priority="13" stopIfTrue="1" operator="containsText" text="leer">
      <formula>NOT(ISERROR(SEARCH("leer",I5)))</formula>
    </cfRule>
  </conditionalFormatting>
  <conditionalFormatting sqref="I5:I11">
    <cfRule type="cellIs" dxfId="4737" priority="10" stopIfTrue="1" operator="equal">
      <formula>"-"</formula>
    </cfRule>
    <cfRule type="containsText" dxfId="4736" priority="11" stopIfTrue="1" operator="containsText" text="leer">
      <formula>NOT(ISERROR(SEARCH("leer",I5)))</formula>
    </cfRule>
  </conditionalFormatting>
  <conditionalFormatting sqref="I5:I11">
    <cfRule type="cellIs" dxfId="4735" priority="8" stopIfTrue="1" operator="equal">
      <formula>"-"</formula>
    </cfRule>
    <cfRule type="containsText" dxfId="4734" priority="9" stopIfTrue="1" operator="containsText" text="leer">
      <formula>NOT(ISERROR(SEARCH("leer",I5)))</formula>
    </cfRule>
  </conditionalFormatting>
  <conditionalFormatting sqref="I5:I11">
    <cfRule type="cellIs" dxfId="4733" priority="6" stopIfTrue="1" operator="equal">
      <formula>"-"</formula>
    </cfRule>
    <cfRule type="containsText" dxfId="4732" priority="7" stopIfTrue="1" operator="containsText" text="leer">
      <formula>NOT(ISERROR(SEARCH("leer",I5)))</formula>
    </cfRule>
  </conditionalFormatting>
  <conditionalFormatting sqref="I5:I11">
    <cfRule type="cellIs" dxfId="4731" priority="4" stopIfTrue="1" operator="equal">
      <formula>"-"</formula>
    </cfRule>
    <cfRule type="containsText" dxfId="4730" priority="5" stopIfTrue="1" operator="containsText" text="leer">
      <formula>NOT(ISERROR(SEARCH("leer",I5)))</formula>
    </cfRule>
  </conditionalFormatting>
  <conditionalFormatting sqref="I5:I11">
    <cfRule type="cellIs" dxfId="4729" priority="2" stopIfTrue="1" operator="equal">
      <formula>"-"</formula>
    </cfRule>
    <cfRule type="containsText" dxfId="4728" priority="3" stopIfTrue="1" operator="containsText" text="leer">
      <formula>NOT(ISERROR(SEARCH("leer",I5)))</formula>
    </cfRule>
  </conditionalFormatting>
  <conditionalFormatting sqref="H5:H11">
    <cfRule type="cellIs" dxfId="4727" priority="1" stopIfTrue="1" operator="equal">
      <formula>"-"</formula>
    </cfRule>
  </conditionalFormatting>
  <hyperlinks>
    <hyperlink ref="A1" location="Index!A1" display="zurück"/>
  </hyperlinks>
  <pageMargins left="0.79000000000000015" right="0.79000000000000015" top="0.98" bottom="0.98" header="0.51" footer="0.51"/>
  <pageSetup paperSize="9" scale="46" orientation="portrait" r:id="rId1"/>
  <customProperties>
    <customPr name="_pios_id" r:id="rId2"/>
  </customProperties>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B157"/>
  <sheetViews>
    <sheetView showRuler="0" zoomScaleNormal="100" workbookViewId="0"/>
  </sheetViews>
  <sheetFormatPr baseColWidth="10" defaultColWidth="11.42578125" defaultRowHeight="12.75"/>
  <cols>
    <col min="1" max="1" width="17.28515625" customWidth="1"/>
    <col min="2" max="2" width="54.42578125" customWidth="1"/>
    <col min="3" max="3" width="20.28515625" customWidth="1"/>
    <col min="4" max="17" width="11.140625" style="8" customWidth="1"/>
    <col min="18" max="18" width="11.28515625" style="8" customWidth="1"/>
    <col min="19" max="19" width="11.140625" style="8" customWidth="1"/>
    <col min="20" max="20" width="14.7109375" style="8" bestFit="1" customWidth="1"/>
    <col min="21" max="21" width="11.140625" style="8" customWidth="1"/>
    <col min="22" max="22" width="14.7109375" style="8" customWidth="1"/>
    <col min="23" max="23" width="11.140625" style="8" customWidth="1"/>
    <col min="24" max="24" width="14.7109375" style="8" bestFit="1" customWidth="1"/>
    <col min="25" max="25" width="11.85546875" customWidth="1"/>
    <col min="26" max="26" width="15" customWidth="1"/>
  </cols>
  <sheetData>
    <row r="1" spans="1:28">
      <c r="A1" s="91" t="s">
        <v>701</v>
      </c>
      <c r="D1" s="5"/>
      <c r="E1" s="5"/>
      <c r="F1" s="5"/>
      <c r="G1" s="5"/>
      <c r="H1" s="5"/>
      <c r="I1" s="5"/>
      <c r="J1" s="5"/>
      <c r="K1" s="5"/>
      <c r="L1" s="5"/>
      <c r="M1" s="5"/>
      <c r="N1" s="5"/>
      <c r="O1" s="5"/>
      <c r="P1" s="5"/>
      <c r="Q1" s="5"/>
      <c r="R1" s="5"/>
      <c r="S1" s="5"/>
      <c r="T1" s="5"/>
      <c r="U1" s="5"/>
      <c r="V1" s="5"/>
      <c r="W1" s="5"/>
      <c r="X1" s="5"/>
    </row>
    <row r="2" spans="1:28">
      <c r="A2" s="92"/>
      <c r="C2" s="72"/>
      <c r="D2" s="5"/>
      <c r="E2" s="5"/>
      <c r="F2" s="5"/>
      <c r="G2" s="5"/>
      <c r="H2" s="5"/>
      <c r="I2" s="5"/>
      <c r="J2" s="5"/>
      <c r="K2" s="5"/>
      <c r="L2" s="5"/>
      <c r="M2" s="5"/>
      <c r="N2" s="5"/>
      <c r="O2" s="5"/>
      <c r="P2" s="5"/>
      <c r="Q2" s="5"/>
      <c r="R2" s="5"/>
      <c r="S2" s="5"/>
      <c r="T2" s="5"/>
      <c r="U2" s="5"/>
      <c r="V2" s="5"/>
      <c r="W2" s="5"/>
      <c r="X2" s="5"/>
    </row>
    <row r="3" spans="1:28">
      <c r="A3" s="143" t="s">
        <v>702</v>
      </c>
      <c r="B3" s="2"/>
      <c r="C3" s="158" t="s">
        <v>703</v>
      </c>
      <c r="D3" s="5" t="s">
        <v>704</v>
      </c>
      <c r="E3" s="476" t="s">
        <v>705</v>
      </c>
      <c r="F3" s="476"/>
      <c r="G3" s="476" t="s">
        <v>706</v>
      </c>
      <c r="H3" s="476"/>
      <c r="I3" s="476" t="s">
        <v>707</v>
      </c>
      <c r="J3" s="476"/>
      <c r="K3" s="476" t="s">
        <v>708</v>
      </c>
      <c r="L3" s="476"/>
      <c r="M3" s="476" t="s">
        <v>709</v>
      </c>
      <c r="N3" s="476"/>
      <c r="O3" s="477" t="s">
        <v>710</v>
      </c>
      <c r="P3" s="477"/>
      <c r="Q3" s="478" t="s">
        <v>711</v>
      </c>
      <c r="R3" s="478"/>
    </row>
    <row r="4" spans="1:28">
      <c r="A4" s="53"/>
      <c r="C4" s="3"/>
      <c r="E4" s="229" t="s">
        <v>712</v>
      </c>
      <c r="F4" s="229" t="s">
        <v>713</v>
      </c>
      <c r="G4" s="229" t="s">
        <v>714</v>
      </c>
      <c r="H4" s="229" t="s">
        <v>715</v>
      </c>
      <c r="I4" s="229" t="s">
        <v>716</v>
      </c>
      <c r="J4" s="229" t="s">
        <v>717</v>
      </c>
      <c r="K4" s="229" t="s">
        <v>718</v>
      </c>
      <c r="L4" s="229" t="s">
        <v>719</v>
      </c>
      <c r="M4" s="229" t="s">
        <v>720</v>
      </c>
      <c r="N4" s="229" t="s">
        <v>721</v>
      </c>
      <c r="O4" s="185" t="s">
        <v>722</v>
      </c>
      <c r="P4" s="185" t="s">
        <v>723</v>
      </c>
      <c r="Q4" s="358" t="s">
        <v>724</v>
      </c>
      <c r="R4" s="358" t="s">
        <v>725</v>
      </c>
    </row>
    <row r="5" spans="1:28">
      <c r="A5" s="140" t="s">
        <v>726</v>
      </c>
      <c r="B5" t="s">
        <v>727</v>
      </c>
      <c r="C5">
        <v>2</v>
      </c>
      <c r="D5" s="8" t="s">
        <v>728</v>
      </c>
      <c r="E5" s="162">
        <v>2313</v>
      </c>
      <c r="F5" s="162">
        <v>358</v>
      </c>
      <c r="G5" s="202">
        <v>2278</v>
      </c>
      <c r="H5" s="202">
        <v>427</v>
      </c>
      <c r="Q5" s="350"/>
      <c r="R5" s="350"/>
      <c r="AA5" s="5"/>
    </row>
    <row r="6" spans="1:28">
      <c r="A6" s="142" t="s">
        <v>729</v>
      </c>
      <c r="B6" t="s">
        <v>730</v>
      </c>
      <c r="C6">
        <v>2</v>
      </c>
      <c r="D6" s="8" t="s">
        <v>731</v>
      </c>
      <c r="E6" s="162" t="s">
        <v>2248</v>
      </c>
      <c r="F6" s="162" t="s">
        <v>2248</v>
      </c>
      <c r="G6" s="196" t="s">
        <v>2248</v>
      </c>
      <c r="H6" s="196" t="s">
        <v>2248</v>
      </c>
      <c r="Q6" s="350"/>
      <c r="R6" s="350"/>
      <c r="AA6" s="5"/>
    </row>
    <row r="7" spans="1:28">
      <c r="A7" s="142" t="s">
        <v>732</v>
      </c>
      <c r="B7" t="s">
        <v>733</v>
      </c>
      <c r="C7">
        <v>2</v>
      </c>
      <c r="D7" s="8" t="s">
        <v>734</v>
      </c>
      <c r="E7" s="162">
        <v>1850</v>
      </c>
      <c r="F7" s="162">
        <v>1117</v>
      </c>
      <c r="G7" s="202">
        <v>1880</v>
      </c>
      <c r="H7" s="202">
        <v>1258</v>
      </c>
      <c r="Q7" s="350"/>
      <c r="R7" s="350"/>
      <c r="AB7" s="141"/>
    </row>
    <row r="8" spans="1:28">
      <c r="A8" s="142" t="s">
        <v>735</v>
      </c>
      <c r="B8" t="s">
        <v>736</v>
      </c>
      <c r="C8">
        <v>2</v>
      </c>
      <c r="D8" s="8" t="s">
        <v>737</v>
      </c>
      <c r="E8" s="162">
        <v>2196</v>
      </c>
      <c r="F8" s="162" t="s">
        <v>2248</v>
      </c>
      <c r="G8" s="202">
        <v>2600</v>
      </c>
      <c r="H8" s="202">
        <v>2600</v>
      </c>
      <c r="Q8" s="350"/>
      <c r="R8" s="350"/>
      <c r="AB8" s="141"/>
    </row>
    <row r="9" spans="1:28">
      <c r="A9" s="201" t="s">
        <v>738</v>
      </c>
      <c r="B9" t="s">
        <v>739</v>
      </c>
      <c r="C9">
        <v>2</v>
      </c>
      <c r="D9" s="8" t="s">
        <v>740</v>
      </c>
      <c r="E9" s="162">
        <v>11820</v>
      </c>
      <c r="F9" s="162">
        <v>11465</v>
      </c>
      <c r="G9" s="202">
        <v>11818</v>
      </c>
      <c r="H9" s="202">
        <v>11445</v>
      </c>
      <c r="Q9" s="350"/>
      <c r="R9" s="350"/>
      <c r="AB9" s="141"/>
    </row>
    <row r="10" spans="1:28">
      <c r="A10" s="142" t="s">
        <v>741</v>
      </c>
      <c r="B10" t="s">
        <v>742</v>
      </c>
      <c r="C10">
        <v>2</v>
      </c>
      <c r="D10" s="8" t="s">
        <v>743</v>
      </c>
      <c r="E10" s="162">
        <v>17079</v>
      </c>
      <c r="F10" s="162">
        <v>6866</v>
      </c>
      <c r="G10" s="202">
        <v>17054</v>
      </c>
      <c r="H10" s="202">
        <v>7069</v>
      </c>
      <c r="Q10" s="350"/>
      <c r="R10" s="350"/>
      <c r="AB10" s="141"/>
    </row>
    <row r="11" spans="1:28">
      <c r="A11" s="201" t="s">
        <v>744</v>
      </c>
      <c r="B11" t="s">
        <v>745</v>
      </c>
      <c r="C11">
        <v>2</v>
      </c>
      <c r="D11" s="8" t="s">
        <v>746</v>
      </c>
      <c r="E11" s="162">
        <v>1164</v>
      </c>
      <c r="F11" s="162">
        <v>1107</v>
      </c>
      <c r="G11" s="202">
        <v>1156</v>
      </c>
      <c r="H11" s="202">
        <v>1099</v>
      </c>
      <c r="Q11" s="350"/>
      <c r="R11" s="350"/>
      <c r="AB11" s="141"/>
    </row>
    <row r="12" spans="1:28">
      <c r="A12" s="142" t="s">
        <v>747</v>
      </c>
      <c r="B12" t="s">
        <v>748</v>
      </c>
      <c r="C12">
        <v>2</v>
      </c>
      <c r="D12" s="8" t="s">
        <v>749</v>
      </c>
      <c r="E12" s="162">
        <v>13978</v>
      </c>
      <c r="F12" s="162">
        <v>0</v>
      </c>
      <c r="G12" s="202">
        <v>13923</v>
      </c>
      <c r="H12" s="202">
        <v>7</v>
      </c>
      <c r="Q12" s="350"/>
      <c r="R12" s="350"/>
      <c r="AB12" s="141"/>
    </row>
    <row r="13" spans="1:28">
      <c r="A13" s="142" t="s">
        <v>750</v>
      </c>
      <c r="B13" t="s">
        <v>751</v>
      </c>
      <c r="C13">
        <v>2</v>
      </c>
      <c r="D13" s="8" t="s">
        <v>752</v>
      </c>
      <c r="E13" s="162">
        <v>14050</v>
      </c>
      <c r="F13" s="162">
        <v>13750</v>
      </c>
      <c r="G13" s="202">
        <v>13000</v>
      </c>
      <c r="H13" s="202">
        <v>13000</v>
      </c>
      <c r="Q13" s="350"/>
      <c r="R13" s="350"/>
      <c r="AB13" s="141"/>
    </row>
    <row r="14" spans="1:28">
      <c r="A14" s="142" t="s">
        <v>753</v>
      </c>
      <c r="B14" t="s">
        <v>754</v>
      </c>
      <c r="C14">
        <v>2</v>
      </c>
      <c r="D14" s="8" t="s">
        <v>755</v>
      </c>
      <c r="E14" s="162">
        <v>816</v>
      </c>
      <c r="F14" s="162">
        <v>718</v>
      </c>
      <c r="G14" s="202">
        <v>795</v>
      </c>
      <c r="H14" s="202">
        <v>700</v>
      </c>
      <c r="Q14" s="350"/>
      <c r="R14" s="350"/>
    </row>
    <row r="15" spans="1:28">
      <c r="A15" s="53"/>
      <c r="E15"/>
      <c r="F15"/>
      <c r="Q15" s="350"/>
      <c r="R15" s="350"/>
    </row>
    <row r="16" spans="1:28">
      <c r="A16" s="258"/>
      <c r="E16"/>
      <c r="F16"/>
      <c r="Q16" s="350"/>
      <c r="R16" s="350"/>
    </row>
    <row r="17" spans="1:26" ht="25.5">
      <c r="A17" s="140" t="s">
        <v>756</v>
      </c>
      <c r="B17" s="53" t="s">
        <v>757</v>
      </c>
      <c r="C17">
        <v>2</v>
      </c>
      <c r="D17" s="8" t="s">
        <v>758</v>
      </c>
      <c r="E17"/>
      <c r="F17" s="99">
        <v>2.62</v>
      </c>
      <c r="H17" s="185">
        <v>2.64</v>
      </c>
      <c r="Q17" s="350"/>
      <c r="R17" s="350"/>
    </row>
    <row r="18" spans="1:26" ht="25.5">
      <c r="A18" s="142" t="s">
        <v>759</v>
      </c>
      <c r="B18" s="53" t="s">
        <v>760</v>
      </c>
      <c r="C18">
        <v>2</v>
      </c>
      <c r="D18" s="8" t="s">
        <v>761</v>
      </c>
      <c r="E18"/>
      <c r="F18" s="99" t="s">
        <v>2248</v>
      </c>
      <c r="H18" s="67" t="s">
        <v>2248</v>
      </c>
      <c r="Q18" s="350"/>
      <c r="R18" s="350"/>
    </row>
    <row r="19" spans="1:26" ht="25.5">
      <c r="A19" s="142" t="s">
        <v>762</v>
      </c>
      <c r="B19" s="53" t="s">
        <v>763</v>
      </c>
      <c r="C19">
        <v>2</v>
      </c>
      <c r="D19" s="8" t="s">
        <v>764</v>
      </c>
      <c r="E19"/>
      <c r="F19" s="99">
        <v>4.17</v>
      </c>
      <c r="H19" s="185">
        <v>4.1399999999999997</v>
      </c>
      <c r="Q19" s="350"/>
      <c r="R19" s="350"/>
    </row>
    <row r="20" spans="1:26" ht="25.5">
      <c r="A20" s="142" t="s">
        <v>765</v>
      </c>
      <c r="B20" s="53" t="s">
        <v>766</v>
      </c>
      <c r="C20">
        <v>2</v>
      </c>
      <c r="D20" s="8" t="s">
        <v>767</v>
      </c>
      <c r="E20"/>
      <c r="F20" s="99">
        <v>2.7</v>
      </c>
      <c r="H20" s="185">
        <v>2.48</v>
      </c>
      <c r="Q20" s="350"/>
      <c r="R20" s="350"/>
    </row>
    <row r="21" spans="1:26" ht="25.5">
      <c r="A21" s="201" t="s">
        <v>768</v>
      </c>
      <c r="B21" s="53" t="s">
        <v>769</v>
      </c>
      <c r="C21">
        <v>2</v>
      </c>
      <c r="D21" s="8" t="s">
        <v>770</v>
      </c>
      <c r="E21"/>
      <c r="F21" s="99">
        <v>2.81</v>
      </c>
      <c r="H21" s="185">
        <v>2.81</v>
      </c>
      <c r="Q21" s="350"/>
      <c r="R21" s="350"/>
    </row>
    <row r="22" spans="1:26" ht="25.5">
      <c r="A22" s="142" t="s">
        <v>771</v>
      </c>
      <c r="B22" s="53" t="s">
        <v>772</v>
      </c>
      <c r="C22">
        <v>2</v>
      </c>
      <c r="D22" s="8" t="s">
        <v>773</v>
      </c>
      <c r="E22"/>
      <c r="F22" s="99">
        <v>3.52</v>
      </c>
      <c r="H22" s="185">
        <v>3.53</v>
      </c>
      <c r="Q22" s="350"/>
      <c r="R22" s="350"/>
    </row>
    <row r="23" spans="1:26" ht="25.5">
      <c r="A23" s="201" t="s">
        <v>774</v>
      </c>
      <c r="B23" s="53" t="s">
        <v>775</v>
      </c>
      <c r="C23">
        <v>2</v>
      </c>
      <c r="D23" s="8" t="s">
        <v>776</v>
      </c>
      <c r="E23"/>
      <c r="F23" s="99">
        <v>4.82</v>
      </c>
      <c r="H23" s="185">
        <v>4.83</v>
      </c>
      <c r="Q23" s="350"/>
      <c r="R23" s="350"/>
    </row>
    <row r="24" spans="1:26" ht="25.5">
      <c r="A24" s="142" t="s">
        <v>777</v>
      </c>
      <c r="B24" s="53" t="s">
        <v>778</v>
      </c>
      <c r="C24">
        <v>2</v>
      </c>
      <c r="D24" s="8" t="s">
        <v>779</v>
      </c>
      <c r="E24"/>
      <c r="F24" s="99">
        <v>2.88</v>
      </c>
      <c r="H24" s="185">
        <v>2.88</v>
      </c>
      <c r="Q24" s="350"/>
      <c r="R24" s="350"/>
    </row>
    <row r="25" spans="1:26" ht="25.5">
      <c r="A25" s="142" t="s">
        <v>780</v>
      </c>
      <c r="B25" s="53" t="s">
        <v>781</v>
      </c>
      <c r="C25">
        <v>2</v>
      </c>
      <c r="D25" s="8" t="s">
        <v>782</v>
      </c>
      <c r="E25"/>
      <c r="F25" s="99">
        <v>3.13</v>
      </c>
      <c r="H25" s="185">
        <v>3.25</v>
      </c>
      <c r="Q25" s="350"/>
      <c r="R25" s="350"/>
    </row>
    <row r="26" spans="1:26" ht="25.5">
      <c r="A26" s="142" t="s">
        <v>783</v>
      </c>
      <c r="B26" s="53" t="s">
        <v>784</v>
      </c>
      <c r="C26">
        <v>2</v>
      </c>
      <c r="D26" s="8" t="s">
        <v>785</v>
      </c>
      <c r="E26"/>
      <c r="F26" s="99">
        <v>4.51</v>
      </c>
      <c r="H26" s="185">
        <v>4.5599999999999996</v>
      </c>
      <c r="Q26" s="350"/>
      <c r="R26" s="350"/>
    </row>
    <row r="27" spans="1:26">
      <c r="A27" s="53"/>
    </row>
    <row r="28" spans="1:26">
      <c r="A28" s="474" t="s">
        <v>786</v>
      </c>
      <c r="B28" s="475"/>
      <c r="C28" s="475"/>
      <c r="D28" s="475"/>
      <c r="E28" s="475"/>
      <c r="F28" s="475"/>
      <c r="G28" s="475"/>
      <c r="H28" s="475"/>
      <c r="I28" s="475"/>
      <c r="J28" s="475"/>
      <c r="K28" s="475"/>
      <c r="L28" s="475"/>
      <c r="M28" s="475"/>
      <c r="N28" s="475"/>
      <c r="O28" s="475"/>
      <c r="P28" s="475"/>
      <c r="Q28" s="475"/>
      <c r="R28" s="475"/>
      <c r="S28" s="475"/>
      <c r="T28" s="475"/>
      <c r="U28" s="475"/>
      <c r="V28" s="475"/>
      <c r="W28" s="475"/>
      <c r="X28" s="475"/>
      <c r="Y28" s="475"/>
      <c r="Z28" s="475"/>
    </row>
    <row r="29" spans="1:26" ht="27" customHeight="1">
      <c r="A29" s="472" t="s">
        <v>787</v>
      </c>
      <c r="B29" s="472"/>
      <c r="C29" s="472"/>
      <c r="D29" s="472"/>
      <c r="E29" s="472"/>
      <c r="F29" s="472"/>
      <c r="G29" s="472"/>
      <c r="H29" s="472"/>
      <c r="I29" s="472"/>
      <c r="J29" s="472"/>
      <c r="K29" s="472"/>
      <c r="L29" s="472"/>
      <c r="M29" s="472"/>
      <c r="N29" s="472"/>
      <c r="O29" s="472"/>
      <c r="P29" s="472"/>
      <c r="Q29" s="472"/>
      <c r="R29" s="472"/>
      <c r="S29" s="401"/>
      <c r="T29" s="401"/>
      <c r="U29" s="401"/>
      <c r="V29" s="401"/>
      <c r="W29" s="401"/>
      <c r="X29" s="401"/>
      <c r="Y29" s="401"/>
      <c r="Z29" s="401"/>
    </row>
    <row r="30" spans="1:26">
      <c r="A30" s="272" t="s">
        <v>788</v>
      </c>
      <c r="C30" s="3"/>
      <c r="Y30" s="3"/>
      <c r="Z30" s="3"/>
    </row>
    <row r="31" spans="1:26">
      <c r="A31" s="233"/>
      <c r="C31" s="3"/>
      <c r="Y31" s="3"/>
      <c r="Z31" s="3"/>
    </row>
    <row r="32" spans="1:26">
      <c r="A32" s="53"/>
      <c r="C32" s="3"/>
      <c r="Y32" s="3"/>
      <c r="Z32" s="3"/>
    </row>
    <row r="33" spans="1:26">
      <c r="A33" s="53"/>
      <c r="C33" s="3"/>
      <c r="Y33" s="3"/>
      <c r="Z33" s="3"/>
    </row>
    <row r="34" spans="1:26">
      <c r="A34" s="53"/>
      <c r="C34" s="3"/>
      <c r="Y34" s="3"/>
      <c r="Z34" s="3"/>
    </row>
    <row r="35" spans="1:26">
      <c r="A35" s="53"/>
      <c r="C35" s="3"/>
      <c r="Y35" s="3"/>
      <c r="Z35" s="3"/>
    </row>
    <row r="36" spans="1:26">
      <c r="A36" s="53"/>
      <c r="C36" s="3"/>
      <c r="Y36" s="3"/>
      <c r="Z36" s="3"/>
    </row>
    <row r="37" spans="1:26">
      <c r="A37" s="53"/>
      <c r="C37" s="3"/>
      <c r="Y37" s="3"/>
      <c r="Z37" s="3"/>
    </row>
    <row r="38" spans="1:26">
      <c r="A38" s="53"/>
      <c r="C38" s="3"/>
      <c r="Y38" s="3"/>
      <c r="Z38" s="3"/>
    </row>
    <row r="39" spans="1:26">
      <c r="A39" s="53"/>
      <c r="C39" s="3"/>
      <c r="Y39" s="3"/>
      <c r="Z39" s="3"/>
    </row>
    <row r="40" spans="1:26">
      <c r="A40" s="53"/>
      <c r="C40" s="3"/>
      <c r="Y40" s="3"/>
      <c r="Z40" s="3"/>
    </row>
    <row r="41" spans="1:26">
      <c r="A41" s="53"/>
      <c r="C41" s="3"/>
      <c r="Y41" s="3"/>
      <c r="Z41" s="3"/>
    </row>
    <row r="42" spans="1:26">
      <c r="A42" s="53"/>
      <c r="C42" s="3"/>
      <c r="Y42" s="3"/>
      <c r="Z42" s="3"/>
    </row>
    <row r="43" spans="1:26">
      <c r="A43" s="53"/>
      <c r="C43" s="3"/>
      <c r="Y43" s="3"/>
      <c r="Z43" s="3"/>
    </row>
    <row r="44" spans="1:26">
      <c r="A44" s="53"/>
      <c r="C44" s="3"/>
      <c r="Y44" s="3"/>
      <c r="Z44" s="3"/>
    </row>
    <row r="45" spans="1:26">
      <c r="A45" s="53"/>
      <c r="C45" s="3"/>
      <c r="Y45" s="3"/>
      <c r="Z45" s="3"/>
    </row>
    <row r="46" spans="1:26">
      <c r="A46" s="53"/>
      <c r="C46" s="3"/>
      <c r="Y46" s="3"/>
      <c r="Z46" s="3"/>
    </row>
    <row r="47" spans="1:26">
      <c r="A47" s="53"/>
      <c r="C47" s="3"/>
      <c r="Y47" s="3"/>
      <c r="Z47" s="3"/>
    </row>
    <row r="48" spans="1:26">
      <c r="A48" s="53"/>
      <c r="C48" s="3"/>
      <c r="Y48" s="3"/>
      <c r="Z48" s="3"/>
    </row>
    <row r="49" spans="1:26">
      <c r="A49" s="53"/>
      <c r="C49" s="3"/>
      <c r="Y49" s="3"/>
      <c r="Z49" s="3"/>
    </row>
    <row r="50" spans="1:26">
      <c r="A50" s="53"/>
      <c r="C50" s="3"/>
      <c r="Y50" s="3"/>
      <c r="Z50" s="3"/>
    </row>
    <row r="51" spans="1:26">
      <c r="A51" s="53"/>
      <c r="C51" s="3"/>
      <c r="Y51" s="3"/>
      <c r="Z51" s="3"/>
    </row>
    <row r="52" spans="1:26">
      <c r="A52" s="53"/>
      <c r="C52" s="3"/>
      <c r="Y52" s="3"/>
      <c r="Z52" s="3"/>
    </row>
    <row r="53" spans="1:26">
      <c r="A53" s="53"/>
      <c r="C53" s="3"/>
      <c r="Y53" s="3"/>
      <c r="Z53" s="3"/>
    </row>
    <row r="54" spans="1:26">
      <c r="A54" s="53"/>
      <c r="C54" s="3"/>
      <c r="Y54" s="3"/>
      <c r="Z54" s="3"/>
    </row>
    <row r="55" spans="1:26">
      <c r="A55" s="53"/>
      <c r="C55" s="3"/>
      <c r="Y55" s="3"/>
      <c r="Z55" s="3"/>
    </row>
    <row r="56" spans="1:26">
      <c r="A56" s="53"/>
      <c r="C56" s="3"/>
      <c r="Y56" s="3"/>
      <c r="Z56" s="3"/>
    </row>
    <row r="57" spans="1:26">
      <c r="A57" s="53"/>
      <c r="C57" s="3"/>
      <c r="Y57" s="3"/>
      <c r="Z57" s="3"/>
    </row>
    <row r="58" spans="1:26">
      <c r="A58" s="53"/>
      <c r="C58" s="3"/>
      <c r="Y58" s="3"/>
      <c r="Z58" s="3"/>
    </row>
    <row r="59" spans="1:26">
      <c r="A59" s="53"/>
      <c r="C59" s="3"/>
      <c r="Y59" s="3"/>
      <c r="Z59" s="3"/>
    </row>
    <row r="60" spans="1:26">
      <c r="A60" s="53"/>
      <c r="C60" s="3"/>
      <c r="Y60" s="3"/>
      <c r="Z60" s="3"/>
    </row>
    <row r="61" spans="1:26">
      <c r="A61" s="53"/>
      <c r="C61" s="3"/>
      <c r="Y61" s="3"/>
      <c r="Z61" s="3"/>
    </row>
    <row r="62" spans="1:26">
      <c r="A62" s="53"/>
      <c r="C62" s="3"/>
      <c r="Y62" s="3"/>
      <c r="Z62" s="3"/>
    </row>
    <row r="63" spans="1:26">
      <c r="A63" s="53"/>
      <c r="C63" s="3"/>
      <c r="Y63" s="3"/>
      <c r="Z63" s="3"/>
    </row>
    <row r="64" spans="1:26">
      <c r="A64" s="53"/>
      <c r="C64" s="3"/>
      <c r="Y64" s="3"/>
      <c r="Z64" s="3"/>
    </row>
    <row r="65" spans="1:26">
      <c r="A65" s="53"/>
      <c r="C65" s="3"/>
      <c r="Y65" s="3"/>
      <c r="Z65" s="3"/>
    </row>
    <row r="66" spans="1:26">
      <c r="A66" s="53"/>
      <c r="C66" s="3"/>
      <c r="Y66" s="3"/>
      <c r="Z66" s="3"/>
    </row>
    <row r="67" spans="1:26">
      <c r="A67" s="53"/>
      <c r="C67" s="3"/>
      <c r="Y67" s="3"/>
      <c r="Z67" s="3"/>
    </row>
    <row r="68" spans="1:26">
      <c r="A68" s="53"/>
      <c r="C68" s="3"/>
      <c r="Y68" s="3"/>
      <c r="Z68" s="3"/>
    </row>
    <row r="69" spans="1:26">
      <c r="A69" s="53"/>
      <c r="C69" s="3"/>
      <c r="Y69" s="3"/>
      <c r="Z69" s="3"/>
    </row>
    <row r="70" spans="1:26">
      <c r="A70" s="53"/>
      <c r="C70" s="3"/>
      <c r="Y70" s="3"/>
      <c r="Z70" s="3"/>
    </row>
    <row r="71" spans="1:26">
      <c r="A71" s="53"/>
      <c r="C71" s="3"/>
      <c r="Y71" s="3"/>
      <c r="Z71" s="3"/>
    </row>
    <row r="72" spans="1:26">
      <c r="A72" s="53"/>
      <c r="C72" s="3"/>
      <c r="Y72" s="3"/>
      <c r="Z72" s="3"/>
    </row>
    <row r="73" spans="1:26">
      <c r="A73" s="53"/>
      <c r="C73" s="3"/>
      <c r="Y73" s="3"/>
      <c r="Z73" s="3"/>
    </row>
    <row r="74" spans="1:26">
      <c r="A74" s="53"/>
      <c r="C74" s="3"/>
      <c r="Y74" s="3"/>
      <c r="Z74" s="3"/>
    </row>
    <row r="75" spans="1:26">
      <c r="A75" s="53"/>
      <c r="C75" s="3"/>
      <c r="Y75" s="3"/>
      <c r="Z75" s="3"/>
    </row>
    <row r="76" spans="1:26">
      <c r="A76" s="53"/>
      <c r="C76" s="3"/>
      <c r="Y76" s="3"/>
      <c r="Z76" s="3"/>
    </row>
    <row r="77" spans="1:26">
      <c r="A77" s="53"/>
      <c r="C77" s="3"/>
      <c r="Y77" s="3"/>
      <c r="Z77" s="3"/>
    </row>
    <row r="78" spans="1:26">
      <c r="A78" s="53"/>
      <c r="C78" s="3"/>
      <c r="Y78" s="3"/>
      <c r="Z78" s="3"/>
    </row>
    <row r="79" spans="1:26">
      <c r="A79" s="53"/>
      <c r="C79" s="3"/>
      <c r="Y79" s="3"/>
      <c r="Z79" s="3"/>
    </row>
    <row r="80" spans="1:26">
      <c r="A80" s="53"/>
      <c r="C80" s="3"/>
      <c r="Y80" s="3"/>
      <c r="Z80" s="3"/>
    </row>
    <row r="81" spans="1:26">
      <c r="A81" s="53"/>
      <c r="C81" s="3"/>
      <c r="Y81" s="3"/>
      <c r="Z81" s="3"/>
    </row>
    <row r="82" spans="1:26">
      <c r="A82" s="53"/>
      <c r="C82" s="3"/>
      <c r="Y82" s="3"/>
      <c r="Z82" s="3"/>
    </row>
    <row r="83" spans="1:26">
      <c r="A83" s="53"/>
      <c r="C83" s="3"/>
      <c r="Y83" s="3"/>
      <c r="Z83" s="3"/>
    </row>
    <row r="84" spans="1:26">
      <c r="A84" s="53"/>
      <c r="C84" s="3"/>
      <c r="Y84" s="3"/>
      <c r="Z84" s="3"/>
    </row>
    <row r="85" spans="1:26">
      <c r="A85" s="53"/>
      <c r="C85" s="3"/>
      <c r="Y85" s="3"/>
      <c r="Z85" s="3"/>
    </row>
    <row r="86" spans="1:26">
      <c r="A86" s="53"/>
      <c r="C86" s="3"/>
      <c r="Y86" s="3"/>
      <c r="Z86" s="3"/>
    </row>
    <row r="87" spans="1:26">
      <c r="A87" s="53"/>
      <c r="C87" s="3"/>
      <c r="Y87" s="3"/>
      <c r="Z87" s="3"/>
    </row>
    <row r="88" spans="1:26">
      <c r="A88" s="53"/>
      <c r="C88" s="3"/>
      <c r="Y88" s="3"/>
      <c r="Z88" s="3"/>
    </row>
    <row r="89" spans="1:26">
      <c r="A89" s="53"/>
      <c r="C89" s="3"/>
      <c r="Y89" s="3"/>
      <c r="Z89" s="3"/>
    </row>
    <row r="90" spans="1:26">
      <c r="A90" s="53"/>
      <c r="C90" s="3"/>
      <c r="Y90" s="3"/>
      <c r="Z90" s="3"/>
    </row>
    <row r="91" spans="1:26">
      <c r="A91" s="53"/>
      <c r="C91" s="3"/>
      <c r="Y91" s="3"/>
      <c r="Z91" s="3"/>
    </row>
    <row r="92" spans="1:26">
      <c r="A92" s="53"/>
      <c r="C92" s="3"/>
      <c r="Y92" s="3"/>
      <c r="Z92" s="3"/>
    </row>
    <row r="93" spans="1:26">
      <c r="A93" s="53"/>
      <c r="C93" s="3"/>
      <c r="Y93" s="3"/>
      <c r="Z93" s="3"/>
    </row>
    <row r="94" spans="1:26">
      <c r="A94" s="53"/>
      <c r="C94" s="3"/>
      <c r="Y94" s="3"/>
      <c r="Z94" s="3"/>
    </row>
    <row r="95" spans="1:26">
      <c r="A95" s="53"/>
      <c r="C95" s="3"/>
      <c r="Y95" s="3"/>
      <c r="Z95" s="3"/>
    </row>
    <row r="96" spans="1:26">
      <c r="A96" s="53"/>
      <c r="C96" s="3"/>
      <c r="Y96" s="3"/>
      <c r="Z96" s="3"/>
    </row>
    <row r="97" spans="1:26">
      <c r="A97" s="53"/>
      <c r="C97" s="3"/>
      <c r="Y97" s="3"/>
      <c r="Z97" s="3"/>
    </row>
    <row r="98" spans="1:26">
      <c r="A98" s="53"/>
      <c r="C98" s="3"/>
      <c r="Y98" s="3"/>
      <c r="Z98" s="3"/>
    </row>
    <row r="99" spans="1:26">
      <c r="A99" s="53"/>
      <c r="C99" s="3"/>
      <c r="Y99" s="3"/>
      <c r="Z99" s="3"/>
    </row>
    <row r="100" spans="1:26">
      <c r="A100" s="53"/>
      <c r="C100" s="3"/>
      <c r="Y100" s="3"/>
      <c r="Z100" s="3"/>
    </row>
    <row r="101" spans="1:26">
      <c r="A101" s="53"/>
      <c r="C101" s="3"/>
      <c r="Y101" s="3"/>
      <c r="Z101" s="3"/>
    </row>
    <row r="102" spans="1:26">
      <c r="A102" s="53"/>
      <c r="C102" s="3"/>
      <c r="Y102" s="3"/>
      <c r="Z102" s="3"/>
    </row>
    <row r="103" spans="1:26">
      <c r="A103" s="53"/>
      <c r="C103" s="3"/>
      <c r="Y103" s="3"/>
      <c r="Z103" s="3"/>
    </row>
    <row r="104" spans="1:26">
      <c r="A104" s="53"/>
      <c r="C104" s="3"/>
      <c r="Y104" s="3"/>
      <c r="Z104" s="3"/>
    </row>
    <row r="105" spans="1:26">
      <c r="A105" s="53"/>
      <c r="C105" s="3"/>
      <c r="Y105" s="3"/>
      <c r="Z105" s="3"/>
    </row>
    <row r="106" spans="1:26">
      <c r="A106" s="53"/>
      <c r="C106" s="3"/>
      <c r="Y106" s="3"/>
      <c r="Z106" s="3"/>
    </row>
    <row r="107" spans="1:26">
      <c r="A107" s="53"/>
      <c r="C107" s="3"/>
      <c r="Y107" s="3"/>
      <c r="Z107" s="3"/>
    </row>
    <row r="108" spans="1:26">
      <c r="A108" s="53"/>
      <c r="C108" s="3"/>
      <c r="Y108" s="3"/>
      <c r="Z108" s="3"/>
    </row>
    <row r="109" spans="1:26">
      <c r="A109" s="53"/>
      <c r="C109" s="3"/>
      <c r="Y109" s="3"/>
      <c r="Z109" s="3"/>
    </row>
    <row r="110" spans="1:26">
      <c r="A110" s="53"/>
      <c r="C110" s="3"/>
      <c r="Y110" s="3"/>
      <c r="Z110" s="3"/>
    </row>
    <row r="111" spans="1:26">
      <c r="A111" s="53"/>
      <c r="C111" s="3"/>
      <c r="Y111" s="3"/>
      <c r="Z111" s="3"/>
    </row>
    <row r="112" spans="1:26">
      <c r="A112" s="53"/>
      <c r="C112" s="3"/>
      <c r="Y112" s="3"/>
      <c r="Z112" s="3"/>
    </row>
    <row r="113" spans="1:26">
      <c r="A113" s="53"/>
      <c r="C113" s="3"/>
      <c r="Y113" s="3"/>
      <c r="Z113" s="3"/>
    </row>
    <row r="114" spans="1:26">
      <c r="A114" s="53"/>
      <c r="C114" s="3"/>
      <c r="Y114" s="3"/>
      <c r="Z114" s="3"/>
    </row>
    <row r="115" spans="1:26">
      <c r="A115" s="53"/>
      <c r="C115" s="3"/>
      <c r="Y115" s="3"/>
      <c r="Z115" s="3"/>
    </row>
    <row r="116" spans="1:26">
      <c r="A116" s="53"/>
      <c r="C116" s="3"/>
      <c r="Y116" s="3"/>
      <c r="Z116" s="3"/>
    </row>
    <row r="117" spans="1:26">
      <c r="A117" s="53"/>
      <c r="C117" s="3"/>
      <c r="Y117" s="3"/>
      <c r="Z117" s="3"/>
    </row>
    <row r="118" spans="1:26">
      <c r="A118" s="53"/>
      <c r="C118" s="3"/>
      <c r="Y118" s="3"/>
      <c r="Z118" s="3"/>
    </row>
    <row r="119" spans="1:26">
      <c r="A119" s="53"/>
      <c r="C119" s="3"/>
      <c r="Y119" s="3"/>
      <c r="Z119" s="3"/>
    </row>
    <row r="120" spans="1:26">
      <c r="A120" s="53"/>
      <c r="C120" s="3"/>
      <c r="Y120" s="3"/>
      <c r="Z120" s="3"/>
    </row>
    <row r="121" spans="1:26">
      <c r="A121" s="53"/>
      <c r="C121" s="3"/>
      <c r="Y121" s="3"/>
      <c r="Z121" s="3"/>
    </row>
    <row r="122" spans="1:26">
      <c r="A122" s="53"/>
      <c r="C122" s="3"/>
      <c r="Y122" s="3"/>
      <c r="Z122" s="3"/>
    </row>
    <row r="123" spans="1:26">
      <c r="A123" s="53"/>
      <c r="C123" s="3"/>
      <c r="Y123" s="3"/>
      <c r="Z123" s="3"/>
    </row>
    <row r="124" spans="1:26">
      <c r="A124" s="53"/>
      <c r="C124" s="3"/>
      <c r="Y124" s="3"/>
      <c r="Z124" s="3"/>
    </row>
    <row r="125" spans="1:26">
      <c r="A125" s="53"/>
      <c r="C125" s="3"/>
      <c r="Y125" s="3"/>
      <c r="Z125" s="3"/>
    </row>
    <row r="126" spans="1:26">
      <c r="A126" s="53"/>
      <c r="C126" s="3"/>
      <c r="Y126" s="3"/>
      <c r="Z126" s="3"/>
    </row>
    <row r="127" spans="1:26">
      <c r="A127" s="53"/>
      <c r="C127" s="3"/>
      <c r="Y127" s="3"/>
      <c r="Z127" s="3"/>
    </row>
    <row r="128" spans="1:26">
      <c r="A128" s="53"/>
      <c r="C128" s="3"/>
      <c r="Y128" s="3"/>
      <c r="Z128" s="3"/>
    </row>
    <row r="129" spans="1:26">
      <c r="A129" s="53"/>
      <c r="C129" s="3"/>
      <c r="Y129" s="3"/>
      <c r="Z129" s="3"/>
    </row>
    <row r="130" spans="1:26">
      <c r="A130" s="53"/>
      <c r="C130" s="3"/>
      <c r="Y130" s="3"/>
      <c r="Z130" s="3"/>
    </row>
    <row r="131" spans="1:26">
      <c r="A131" s="53"/>
      <c r="C131" s="3"/>
      <c r="Y131" s="3"/>
      <c r="Z131" s="3"/>
    </row>
    <row r="132" spans="1:26">
      <c r="A132" s="53"/>
      <c r="C132" s="3"/>
      <c r="Y132" s="3"/>
      <c r="Z132" s="3"/>
    </row>
    <row r="133" spans="1:26">
      <c r="A133" s="53"/>
      <c r="C133" s="3"/>
      <c r="Y133" s="3"/>
      <c r="Z133" s="3"/>
    </row>
    <row r="134" spans="1:26">
      <c r="A134" s="53"/>
      <c r="C134" s="3"/>
      <c r="Y134" s="3"/>
      <c r="Z134" s="3"/>
    </row>
    <row r="135" spans="1:26">
      <c r="A135" s="53"/>
      <c r="C135" s="3"/>
      <c r="Y135" s="3"/>
      <c r="Z135" s="3"/>
    </row>
    <row r="136" spans="1:26">
      <c r="A136" s="53"/>
      <c r="C136" s="3"/>
      <c r="Y136" s="3"/>
      <c r="Z136" s="3"/>
    </row>
    <row r="137" spans="1:26">
      <c r="A137" s="53"/>
      <c r="C137" s="3"/>
      <c r="Y137" s="3"/>
      <c r="Z137" s="3"/>
    </row>
    <row r="138" spans="1:26">
      <c r="A138" s="53"/>
      <c r="C138" s="3"/>
      <c r="Y138" s="3"/>
      <c r="Z138" s="3"/>
    </row>
    <row r="139" spans="1:26">
      <c r="A139" s="53"/>
      <c r="C139" s="3"/>
      <c r="Y139" s="3"/>
      <c r="Z139" s="3"/>
    </row>
    <row r="140" spans="1:26">
      <c r="A140" s="53"/>
      <c r="C140" s="3"/>
      <c r="Y140" s="3"/>
      <c r="Z140" s="3"/>
    </row>
    <row r="141" spans="1:26">
      <c r="A141" s="53"/>
      <c r="C141" s="3"/>
      <c r="Y141" s="3"/>
      <c r="Z141" s="3"/>
    </row>
    <row r="142" spans="1:26">
      <c r="A142" s="53"/>
      <c r="C142" s="3"/>
      <c r="Y142" s="3"/>
      <c r="Z142" s="3"/>
    </row>
    <row r="143" spans="1:26">
      <c r="A143" s="53"/>
      <c r="C143" s="3"/>
      <c r="Y143" s="3"/>
      <c r="Z143" s="3"/>
    </row>
    <row r="144" spans="1:26">
      <c r="A144" s="53"/>
      <c r="C144" s="3"/>
      <c r="Y144" s="3"/>
      <c r="Z144" s="3"/>
    </row>
    <row r="145" spans="1:26">
      <c r="A145" s="53"/>
      <c r="C145" s="3"/>
      <c r="Y145" s="3"/>
      <c r="Z145" s="3"/>
    </row>
    <row r="146" spans="1:26">
      <c r="A146" s="53"/>
      <c r="C146" s="3"/>
      <c r="Y146" s="3"/>
      <c r="Z146" s="3"/>
    </row>
    <row r="147" spans="1:26">
      <c r="A147" s="53"/>
      <c r="C147" s="3"/>
      <c r="Y147" s="3"/>
      <c r="Z147" s="3"/>
    </row>
    <row r="148" spans="1:26">
      <c r="A148" s="53"/>
      <c r="C148" s="3"/>
      <c r="Y148" s="3"/>
      <c r="Z148" s="3"/>
    </row>
    <row r="149" spans="1:26">
      <c r="A149" s="53"/>
      <c r="C149" s="3"/>
      <c r="Y149" s="3"/>
      <c r="Z149" s="3"/>
    </row>
    <row r="150" spans="1:26">
      <c r="A150" s="53"/>
      <c r="C150" s="3"/>
      <c r="Y150" s="3"/>
      <c r="Z150" s="3"/>
    </row>
    <row r="151" spans="1:26">
      <c r="A151" s="53"/>
      <c r="C151" s="3"/>
      <c r="Y151" s="3"/>
      <c r="Z151" s="3"/>
    </row>
    <row r="152" spans="1:26">
      <c r="A152" s="53"/>
      <c r="C152" s="3"/>
      <c r="Y152" s="3"/>
      <c r="Z152" s="3"/>
    </row>
    <row r="153" spans="1:26">
      <c r="A153" s="53"/>
      <c r="C153" s="3"/>
      <c r="Y153" s="3"/>
      <c r="Z153" s="3"/>
    </row>
    <row r="154" spans="1:26">
      <c r="A154" s="53"/>
      <c r="C154" s="3"/>
      <c r="Y154" s="3"/>
      <c r="Z154" s="3"/>
    </row>
    <row r="155" spans="1:26">
      <c r="A155" s="53"/>
      <c r="C155" s="3"/>
      <c r="Y155" s="3"/>
      <c r="Z155" s="3"/>
    </row>
    <row r="156" spans="1:26">
      <c r="A156" s="53"/>
      <c r="C156" s="3"/>
      <c r="Y156" s="3"/>
      <c r="Z156" s="3"/>
    </row>
    <row r="157" spans="1:26">
      <c r="A157" s="53"/>
      <c r="C157" s="3"/>
      <c r="Y157" s="3"/>
      <c r="Z157" s="3"/>
    </row>
  </sheetData>
  <mergeCells count="9">
    <mergeCell ref="A29:R29"/>
    <mergeCell ref="A28:Z28"/>
    <mergeCell ref="E3:F3"/>
    <mergeCell ref="G3:H3"/>
    <mergeCell ref="I3:J3"/>
    <mergeCell ref="K3:L3"/>
    <mergeCell ref="M3:N3"/>
    <mergeCell ref="O3:P3"/>
    <mergeCell ref="Q3:R3"/>
  </mergeCells>
  <phoneticPr fontId="16" type="noConversion"/>
  <conditionalFormatting sqref="F17:F26">
    <cfRule type="cellIs" dxfId="4726" priority="19" stopIfTrue="1" operator="equal">
      <formula>"-"</formula>
    </cfRule>
    <cfRule type="containsText" dxfId="4725" priority="20" stopIfTrue="1" operator="containsText" text="leer">
      <formula>NOT(ISERROR(SEARCH("leer",F17)))</formula>
    </cfRule>
  </conditionalFormatting>
  <conditionalFormatting sqref="F17:F26">
    <cfRule type="cellIs" dxfId="4724" priority="17" stopIfTrue="1" operator="equal">
      <formula>"-"</formula>
    </cfRule>
    <cfRule type="containsText" dxfId="4723" priority="18" stopIfTrue="1" operator="containsText" text="leer">
      <formula>NOT(ISERROR(SEARCH("leer",F17)))</formula>
    </cfRule>
  </conditionalFormatting>
  <conditionalFormatting sqref="F17:F26">
    <cfRule type="cellIs" dxfId="4722" priority="15" stopIfTrue="1" operator="equal">
      <formula>"-"</formula>
    </cfRule>
    <cfRule type="containsText" dxfId="4721" priority="16" stopIfTrue="1" operator="containsText" text="leer">
      <formula>NOT(ISERROR(SEARCH("leer",F17)))</formula>
    </cfRule>
  </conditionalFormatting>
  <conditionalFormatting sqref="F17:F26">
    <cfRule type="cellIs" dxfId="4720" priority="13" stopIfTrue="1" operator="equal">
      <formula>"-"</formula>
    </cfRule>
    <cfRule type="containsText" dxfId="4719" priority="14" stopIfTrue="1" operator="containsText" text="leer">
      <formula>NOT(ISERROR(SEARCH("leer",F17)))</formula>
    </cfRule>
  </conditionalFormatting>
  <conditionalFormatting sqref="G5:H14">
    <cfRule type="cellIs" dxfId="4718" priority="11" stopIfTrue="1" operator="equal">
      <formula>"-"</formula>
    </cfRule>
    <cfRule type="containsText" dxfId="4717" priority="12" stopIfTrue="1" operator="containsText" text="leer">
      <formula>NOT(ISERROR(SEARCH("leer",G5)))</formula>
    </cfRule>
  </conditionalFormatting>
  <conditionalFormatting sqref="G5:H14">
    <cfRule type="cellIs" dxfId="4716" priority="10" stopIfTrue="1" operator="equal">
      <formula>"-"</formula>
    </cfRule>
  </conditionalFormatting>
  <conditionalFormatting sqref="G5:H14">
    <cfRule type="cellIs" dxfId="4715" priority="8" stopIfTrue="1" operator="equal">
      <formula>"-"</formula>
    </cfRule>
    <cfRule type="containsText" dxfId="4714" priority="9" stopIfTrue="1" operator="containsText" text="leer">
      <formula>NOT(ISERROR(SEARCH("leer",G5)))</formula>
    </cfRule>
  </conditionalFormatting>
  <conditionalFormatting sqref="G5:H14">
    <cfRule type="cellIs" dxfId="4713" priority="7" stopIfTrue="1" operator="equal">
      <formula>"-"</formula>
    </cfRule>
  </conditionalFormatting>
  <conditionalFormatting sqref="H17:H26">
    <cfRule type="cellIs" dxfId="4712" priority="5" stopIfTrue="1" operator="equal">
      <formula>"-"</formula>
    </cfRule>
    <cfRule type="containsText" dxfId="4711" priority="6" stopIfTrue="1" operator="containsText" text="leer">
      <formula>NOT(ISERROR(SEARCH("leer",H17)))</formula>
    </cfRule>
  </conditionalFormatting>
  <conditionalFormatting sqref="H17:H26">
    <cfRule type="cellIs" dxfId="4710" priority="4" stopIfTrue="1" operator="equal">
      <formula>"-"</formula>
    </cfRule>
  </conditionalFormatting>
  <conditionalFormatting sqref="H17:H26">
    <cfRule type="cellIs" dxfId="4709" priority="2" stopIfTrue="1" operator="equal">
      <formula>"-"</formula>
    </cfRule>
    <cfRule type="containsText" dxfId="4708" priority="3" stopIfTrue="1" operator="containsText" text="leer">
      <formula>NOT(ISERROR(SEARCH("leer",H17)))</formula>
    </cfRule>
  </conditionalFormatting>
  <conditionalFormatting sqref="H17:H26">
    <cfRule type="cellIs" dxfId="4707" priority="1" stopIfTrue="1" operator="equal">
      <formula>"-"</formula>
    </cfRule>
  </conditionalFormatting>
  <conditionalFormatting sqref="E5:F14">
    <cfRule type="cellIs" dxfId="4706" priority="23" stopIfTrue="1" operator="equal">
      <formula>"-"</formula>
    </cfRule>
    <cfRule type="containsText" dxfId="4705" priority="24" stopIfTrue="1" operator="containsText" text="leer">
      <formula>NOT(ISERROR(SEARCH("leer",E5)))</formula>
    </cfRule>
  </conditionalFormatting>
  <conditionalFormatting sqref="E5:F14">
    <cfRule type="cellIs" dxfId="4704" priority="21" stopIfTrue="1" operator="equal">
      <formula>"-"</formula>
    </cfRule>
    <cfRule type="containsText" dxfId="4703" priority="22" stopIfTrue="1" operator="containsText" text="leer">
      <formula>NOT(ISERROR(SEARCH("leer",E5)))</formula>
    </cfRule>
  </conditionalFormatting>
  <hyperlinks>
    <hyperlink ref="A1" location="Index!A1" display="zurück"/>
  </hyperlinks>
  <pageMargins left="0.79000000000000015" right="0.79000000000000015" top="0.98" bottom="0.98" header="0.51" footer="0.51"/>
  <pageSetup paperSize="9" scale="35" orientation="portrait" r:id="rId1"/>
  <customProperties>
    <customPr name="_pios_id" r:id="rId2"/>
  </customPropertie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Ruler="0" zoomScaleNormal="100" workbookViewId="0"/>
  </sheetViews>
  <sheetFormatPr baseColWidth="10" defaultColWidth="11.42578125" defaultRowHeight="12.75"/>
  <cols>
    <col min="1" max="1" width="80.140625" customWidth="1"/>
  </cols>
  <sheetData>
    <row r="1" spans="1:2" s="5" customFormat="1">
      <c r="A1" s="90" t="s">
        <v>54</v>
      </c>
    </row>
    <row r="2" spans="1:2" s="5" customFormat="1">
      <c r="A2" s="90"/>
    </row>
    <row r="3" spans="1:2" ht="15.75">
      <c r="A3" s="107" t="s">
        <v>55</v>
      </c>
      <c r="B3" t="s">
        <v>56</v>
      </c>
    </row>
    <row r="4" spans="1:2">
      <c r="B4" t="s">
        <v>57</v>
      </c>
    </row>
    <row r="5" spans="1:2" ht="38.25">
      <c r="A5" s="156" t="s">
        <v>2238</v>
      </c>
    </row>
    <row r="6" spans="1:2">
      <c r="A6" s="105"/>
    </row>
    <row r="7" spans="1:2" ht="38.25">
      <c r="A7" s="105" t="s">
        <v>58</v>
      </c>
    </row>
    <row r="8" spans="1:2">
      <c r="A8" s="105"/>
    </row>
    <row r="9" spans="1:2" ht="38.25">
      <c r="A9" s="241" t="s">
        <v>59</v>
      </c>
      <c r="B9" s="5"/>
    </row>
    <row r="22" spans="1:1">
      <c r="A22" s="53"/>
    </row>
  </sheetData>
  <phoneticPr fontId="16" type="noConversion"/>
  <hyperlinks>
    <hyperlink ref="A1" location="Index!A1" display="zurück"/>
  </hyperlinks>
  <pageMargins left="0.78740157499999996" right="0.78740157499999996" top="0.984251969" bottom="0.984251969" header="0.5" footer="0.5"/>
  <pageSetup paperSize="9" orientation="portrait" horizontalDpi="4294967292" verticalDpi="4294967292" r:id="rId1"/>
  <customProperties>
    <customPr name="_pios_id" r:id="rId2"/>
  </customProperties>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40"/>
  <sheetViews>
    <sheetView showRuler="0" zoomScaleNormal="100" workbookViewId="0"/>
  </sheetViews>
  <sheetFormatPr baseColWidth="10" defaultColWidth="10.7109375" defaultRowHeight="12.75"/>
  <cols>
    <col min="1" max="1" width="42.85546875" style="5" customWidth="1"/>
    <col min="2" max="2" width="22.5703125" style="5" bestFit="1" customWidth="1"/>
    <col min="3" max="3" width="19" style="5" bestFit="1" customWidth="1"/>
    <col min="4" max="10" width="12.28515625" style="8" customWidth="1"/>
    <col min="11" max="11" width="2.7109375" style="8" customWidth="1"/>
    <col min="12" max="12" width="12.28515625" style="8" customWidth="1"/>
    <col min="13" max="13" width="2.7109375" style="8" customWidth="1"/>
    <col min="14" max="14" width="12.28515625" style="8" customWidth="1"/>
    <col min="15" max="15" width="2.7109375" style="8" customWidth="1"/>
    <col min="16" max="16" width="12.28515625" style="8" customWidth="1"/>
    <col min="17" max="17" width="2.7109375" style="8" customWidth="1"/>
    <col min="18" max="18" width="12.28515625" style="8" customWidth="1"/>
    <col min="19" max="19" width="2.7109375" style="8" customWidth="1"/>
    <col min="20" max="20" width="12.28515625" style="8" customWidth="1"/>
    <col min="21" max="21" width="2.7109375" style="8" customWidth="1"/>
    <col min="22" max="22" width="10.7109375" style="5"/>
    <col min="23" max="23" width="3" style="5" bestFit="1" customWidth="1"/>
    <col min="24" max="16384" width="10.7109375" style="5"/>
  </cols>
  <sheetData>
    <row r="1" spans="1:32">
      <c r="A1" s="90" t="s">
        <v>789</v>
      </c>
      <c r="D1" s="5"/>
      <c r="E1" s="5"/>
      <c r="F1" s="5"/>
      <c r="G1" s="5"/>
      <c r="H1" s="5"/>
      <c r="I1" s="5"/>
      <c r="J1" s="5"/>
      <c r="K1" s="5"/>
      <c r="L1" s="5"/>
      <c r="M1" s="5"/>
      <c r="N1" s="5"/>
      <c r="O1" s="5"/>
      <c r="P1" s="5"/>
      <c r="Q1" s="5"/>
      <c r="R1" s="5"/>
      <c r="S1" s="5"/>
      <c r="T1" s="5"/>
      <c r="U1" s="5"/>
    </row>
    <row r="2" spans="1:32">
      <c r="A2" s="90"/>
      <c r="D2" s="5"/>
      <c r="E2" s="5"/>
      <c r="F2" s="5"/>
      <c r="G2" s="5"/>
      <c r="H2" s="5"/>
      <c r="I2" s="5"/>
      <c r="J2" s="5"/>
      <c r="K2" s="5"/>
      <c r="L2" s="5"/>
      <c r="M2" s="5"/>
      <c r="N2" s="5"/>
      <c r="O2" s="5"/>
      <c r="P2" s="5"/>
      <c r="Q2" s="5"/>
      <c r="R2" s="5"/>
      <c r="S2" s="5"/>
      <c r="T2" s="5"/>
      <c r="U2" s="5"/>
    </row>
    <row r="3" spans="1:32">
      <c r="A3" s="4" t="s">
        <v>790</v>
      </c>
      <c r="C3" t="s">
        <v>791</v>
      </c>
      <c r="D3" s="5" t="s">
        <v>792</v>
      </c>
      <c r="E3" s="22">
        <v>2005</v>
      </c>
      <c r="F3" s="22">
        <v>2006</v>
      </c>
      <c r="G3" s="22">
        <v>2007</v>
      </c>
      <c r="H3" s="22">
        <v>2008</v>
      </c>
      <c r="I3" s="22">
        <v>2009</v>
      </c>
      <c r="J3" s="22">
        <v>2010</v>
      </c>
      <c r="K3" s="22"/>
      <c r="L3" s="22">
        <v>2011</v>
      </c>
      <c r="M3" s="22"/>
      <c r="N3" s="22">
        <v>2012</v>
      </c>
      <c r="O3" s="5"/>
      <c r="P3" s="22">
        <v>2013</v>
      </c>
      <c r="Q3" s="22"/>
      <c r="R3" s="4">
        <v>2014</v>
      </c>
      <c r="S3" s="5"/>
      <c r="T3" s="4">
        <v>2015</v>
      </c>
      <c r="U3" s="5"/>
      <c r="V3" s="356">
        <v>2016</v>
      </c>
      <c r="W3" s="354"/>
    </row>
    <row r="4" spans="1:32">
      <c r="A4" s="4"/>
      <c r="C4" s="8"/>
      <c r="V4" s="350"/>
      <c r="W4" s="350"/>
    </row>
    <row r="5" spans="1:32">
      <c r="A5" s="4" t="s">
        <v>793</v>
      </c>
      <c r="E5" s="5"/>
      <c r="F5" s="5"/>
      <c r="G5" s="5"/>
      <c r="H5" s="5"/>
      <c r="I5" s="5"/>
      <c r="J5" s="5"/>
      <c r="K5" s="5"/>
      <c r="L5" s="5"/>
      <c r="M5" s="5"/>
      <c r="V5" s="350"/>
      <c r="W5" s="350"/>
    </row>
    <row r="6" spans="1:32">
      <c r="A6" s="12" t="s">
        <v>794</v>
      </c>
      <c r="B6" s="5" t="s">
        <v>795</v>
      </c>
      <c r="C6" s="8"/>
      <c r="E6" s="13">
        <v>74</v>
      </c>
      <c r="F6" s="13">
        <v>74</v>
      </c>
      <c r="G6" s="8">
        <v>74</v>
      </c>
      <c r="H6" s="8">
        <v>74</v>
      </c>
      <c r="I6" s="67">
        <v>74</v>
      </c>
      <c r="J6" s="67">
        <v>75</v>
      </c>
      <c r="K6" s="67"/>
      <c r="L6" s="67">
        <v>75</v>
      </c>
      <c r="M6" s="67"/>
      <c r="N6" s="185">
        <v>76</v>
      </c>
      <c r="P6" s="8">
        <v>76</v>
      </c>
      <c r="R6" s="8">
        <v>76</v>
      </c>
      <c r="T6" s="8">
        <v>76.900000000000006</v>
      </c>
      <c r="V6" s="350">
        <v>77.900000000000006</v>
      </c>
      <c r="W6" s="350"/>
    </row>
    <row r="7" spans="1:32">
      <c r="A7" s="12"/>
      <c r="C7" s="8"/>
      <c r="E7" s="13"/>
      <c r="F7" s="13"/>
      <c r="I7" s="67"/>
      <c r="V7" s="350"/>
      <c r="W7" s="350"/>
    </row>
    <row r="8" spans="1:32" s="44" customFormat="1">
      <c r="A8" s="4" t="s">
        <v>796</v>
      </c>
      <c r="C8" s="60"/>
      <c r="D8" s="8"/>
      <c r="E8" s="67"/>
      <c r="F8" s="67"/>
      <c r="G8" s="67"/>
      <c r="H8" s="67"/>
      <c r="I8" s="67"/>
      <c r="J8" s="67"/>
      <c r="K8" s="67"/>
      <c r="L8" s="67"/>
      <c r="M8" s="67"/>
      <c r="N8" s="8"/>
      <c r="O8" s="8"/>
      <c r="P8" s="8"/>
      <c r="Q8" s="8"/>
      <c r="R8" s="8"/>
      <c r="S8" s="8"/>
      <c r="T8" s="8"/>
      <c r="U8" s="8"/>
      <c r="V8" s="350"/>
      <c r="W8" s="350"/>
    </row>
    <row r="9" spans="1:32" s="14" customFormat="1">
      <c r="A9" s="65" t="s">
        <v>797</v>
      </c>
      <c r="B9" s="44" t="s">
        <v>798</v>
      </c>
      <c r="C9" s="185" t="s">
        <v>799</v>
      </c>
      <c r="D9" s="8"/>
      <c r="E9" s="67" t="s">
        <v>2248</v>
      </c>
      <c r="F9" s="79">
        <v>83</v>
      </c>
      <c r="G9" s="67">
        <v>82</v>
      </c>
      <c r="H9" s="67">
        <v>82</v>
      </c>
      <c r="I9" s="67">
        <v>85</v>
      </c>
      <c r="J9" s="67">
        <v>85</v>
      </c>
      <c r="K9" s="67" t="s">
        <v>2273</v>
      </c>
      <c r="L9" s="67">
        <v>86</v>
      </c>
      <c r="M9" s="67" t="s">
        <v>2273</v>
      </c>
      <c r="N9" s="185">
        <v>86</v>
      </c>
      <c r="O9" s="67" t="s">
        <v>2273</v>
      </c>
      <c r="P9" s="8">
        <v>85</v>
      </c>
      <c r="Q9" s="67" t="s">
        <v>2273</v>
      </c>
      <c r="R9" s="8">
        <v>84</v>
      </c>
      <c r="S9" s="8"/>
      <c r="T9" s="8">
        <v>83</v>
      </c>
      <c r="U9" s="8"/>
      <c r="V9" s="350">
        <v>83</v>
      </c>
      <c r="W9" s="350"/>
    </row>
    <row r="10" spans="1:32" s="14" customFormat="1">
      <c r="A10" s="14" t="s">
        <v>800</v>
      </c>
      <c r="B10" s="14" t="s">
        <v>801</v>
      </c>
      <c r="C10" s="17">
        <v>1</v>
      </c>
      <c r="D10" s="22"/>
      <c r="E10" s="67" t="s">
        <v>2248</v>
      </c>
      <c r="F10" s="67">
        <v>47</v>
      </c>
      <c r="G10" s="67">
        <v>47</v>
      </c>
      <c r="H10" s="67">
        <v>46</v>
      </c>
      <c r="I10" s="67">
        <v>46</v>
      </c>
      <c r="J10" s="67">
        <v>45</v>
      </c>
      <c r="K10" s="67" t="s">
        <v>2273</v>
      </c>
      <c r="L10" s="67">
        <v>42</v>
      </c>
      <c r="M10" s="67" t="s">
        <v>2273</v>
      </c>
      <c r="N10" s="185">
        <v>45</v>
      </c>
      <c r="O10" s="67" t="s">
        <v>2273</v>
      </c>
      <c r="P10" s="67">
        <v>18</v>
      </c>
      <c r="Q10" s="67" t="s">
        <v>2274</v>
      </c>
      <c r="R10" s="67">
        <v>17</v>
      </c>
      <c r="S10" s="67" t="s">
        <v>2274</v>
      </c>
      <c r="T10" s="67">
        <v>18.5</v>
      </c>
      <c r="U10" s="67"/>
      <c r="V10" s="353">
        <v>19.399999999999999</v>
      </c>
      <c r="W10" s="353"/>
    </row>
    <row r="11" spans="1:32" s="14" customFormat="1">
      <c r="C11" s="17"/>
      <c r="D11" s="8"/>
      <c r="E11" s="67"/>
      <c r="F11" s="67"/>
      <c r="G11" s="67"/>
      <c r="H11" s="67"/>
      <c r="I11" s="67"/>
      <c r="J11" s="67"/>
      <c r="K11" s="67"/>
      <c r="L11" s="67"/>
      <c r="M11" s="67"/>
      <c r="N11" s="8"/>
      <c r="O11" s="8"/>
      <c r="P11" s="8"/>
      <c r="Q11" s="8"/>
      <c r="R11" s="8"/>
      <c r="S11" s="8"/>
      <c r="T11" s="8"/>
      <c r="U11" s="8"/>
      <c r="V11" s="350"/>
      <c r="W11" s="350"/>
    </row>
    <row r="12" spans="1:32">
      <c r="A12" s="4" t="s">
        <v>802</v>
      </c>
      <c r="E12" s="5"/>
      <c r="F12" s="5"/>
      <c r="G12" s="5"/>
      <c r="H12" s="54"/>
      <c r="I12" s="67"/>
      <c r="J12" s="5"/>
      <c r="K12" s="5"/>
      <c r="L12" s="5"/>
      <c r="M12" s="5"/>
      <c r="V12" s="350"/>
      <c r="W12" s="350"/>
      <c r="X12"/>
      <c r="Y12"/>
      <c r="Z12"/>
      <c r="AA12"/>
      <c r="AB12"/>
      <c r="AC12"/>
      <c r="AD12"/>
      <c r="AE12" s="89"/>
      <c r="AF12" s="89"/>
    </row>
    <row r="13" spans="1:32">
      <c r="A13" s="12" t="s">
        <v>803</v>
      </c>
      <c r="B13" s="5" t="s">
        <v>804</v>
      </c>
      <c r="C13" s="67" t="s">
        <v>805</v>
      </c>
      <c r="E13" s="8">
        <v>6.3</v>
      </c>
      <c r="F13" s="5">
        <v>6.1</v>
      </c>
      <c r="G13" s="5">
        <v>6.3</v>
      </c>
      <c r="H13" s="58">
        <v>6.9</v>
      </c>
      <c r="I13" s="87">
        <v>9</v>
      </c>
      <c r="J13" s="67">
        <v>9.8000000000000007</v>
      </c>
      <c r="K13" s="67"/>
      <c r="L13" s="87">
        <v>10.199999999999999</v>
      </c>
      <c r="M13" s="67"/>
      <c r="N13" s="185">
        <v>10.6</v>
      </c>
      <c r="P13" s="8">
        <v>10.9</v>
      </c>
      <c r="R13" s="8">
        <v>10.9</v>
      </c>
      <c r="T13" s="8">
        <v>10.7</v>
      </c>
      <c r="V13" s="350" t="s">
        <v>2248</v>
      </c>
      <c r="W13" s="353" t="s">
        <v>2237</v>
      </c>
      <c r="X13"/>
      <c r="Y13"/>
      <c r="Z13"/>
      <c r="AA13"/>
      <c r="AB13"/>
      <c r="AC13"/>
      <c r="AD13"/>
      <c r="AE13" s="89"/>
      <c r="AF13" s="89"/>
    </row>
    <row r="14" spans="1:32">
      <c r="A14" s="12"/>
      <c r="F14" s="5"/>
      <c r="G14" s="5"/>
      <c r="H14" s="58"/>
      <c r="I14" s="67"/>
      <c r="J14" s="5"/>
      <c r="K14" s="5"/>
      <c r="L14" s="5"/>
      <c r="M14" s="5"/>
      <c r="V14" s="350"/>
      <c r="W14" s="350"/>
      <c r="X14"/>
      <c r="Y14"/>
      <c r="Z14"/>
      <c r="AA14"/>
      <c r="AB14"/>
      <c r="AC14"/>
      <c r="AD14"/>
      <c r="AE14" s="89"/>
      <c r="AF14" s="89"/>
    </row>
    <row r="15" spans="1:32">
      <c r="A15" s="4" t="s">
        <v>806</v>
      </c>
      <c r="C15" s="8"/>
      <c r="I15" s="67"/>
      <c r="V15" s="350"/>
      <c r="W15" s="350"/>
    </row>
    <row r="16" spans="1:32" ht="25.5">
      <c r="A16" s="175" t="s">
        <v>807</v>
      </c>
      <c r="B16" s="5" t="s">
        <v>808</v>
      </c>
      <c r="C16" s="67" t="s">
        <v>809</v>
      </c>
      <c r="E16" s="13">
        <v>15</v>
      </c>
      <c r="F16" s="13">
        <v>15</v>
      </c>
      <c r="G16" s="8">
        <v>15</v>
      </c>
      <c r="H16" s="8">
        <v>15</v>
      </c>
      <c r="I16" s="67">
        <v>15.67</v>
      </c>
      <c r="J16" s="67">
        <v>16</v>
      </c>
      <c r="K16" s="67"/>
      <c r="L16" s="67">
        <v>16</v>
      </c>
      <c r="M16" s="67"/>
      <c r="N16" s="185">
        <v>15.3</v>
      </c>
      <c r="O16" s="67"/>
      <c r="P16" s="8">
        <v>15.1</v>
      </c>
      <c r="Q16" s="67"/>
      <c r="R16" s="8">
        <v>15.2</v>
      </c>
      <c r="T16" s="8">
        <v>15.3</v>
      </c>
      <c r="U16" s="67"/>
      <c r="V16" s="350">
        <v>16.7</v>
      </c>
      <c r="W16" s="353" t="s">
        <v>2275</v>
      </c>
    </row>
    <row r="17" spans="1:23">
      <c r="A17" s="4"/>
      <c r="C17" s="8"/>
    </row>
    <row r="18" spans="1:23">
      <c r="C18" s="8"/>
    </row>
    <row r="19" spans="1:23">
      <c r="A19" s="479" t="s">
        <v>810</v>
      </c>
      <c r="B19" s="479"/>
      <c r="C19" s="479"/>
      <c r="D19" s="479"/>
      <c r="E19" s="479"/>
      <c r="F19" s="479"/>
      <c r="G19" s="479"/>
      <c r="H19" s="479"/>
      <c r="I19" s="479"/>
      <c r="J19" s="479"/>
      <c r="K19" s="479"/>
      <c r="L19" s="479"/>
      <c r="M19" s="479"/>
      <c r="N19" s="479"/>
      <c r="O19" s="479"/>
      <c r="P19" s="479"/>
      <c r="Q19" s="479"/>
      <c r="R19" s="479"/>
      <c r="S19" s="479"/>
      <c r="T19" s="479"/>
      <c r="U19" s="479"/>
      <c r="V19" s="479"/>
      <c r="W19" s="479"/>
    </row>
    <row r="20" spans="1:23">
      <c r="A20" s="479" t="s">
        <v>811</v>
      </c>
      <c r="B20" s="479"/>
      <c r="C20" s="479"/>
      <c r="D20" s="479"/>
      <c r="E20" s="479"/>
      <c r="F20" s="479"/>
      <c r="G20" s="479"/>
      <c r="H20" s="479"/>
      <c r="I20" s="479"/>
      <c r="J20" s="479"/>
      <c r="K20" s="479"/>
      <c r="L20" s="479"/>
      <c r="M20" s="479"/>
      <c r="N20" s="479"/>
      <c r="O20" s="479"/>
      <c r="P20" s="479"/>
      <c r="Q20" s="479"/>
      <c r="R20" s="479"/>
      <c r="S20" s="479"/>
      <c r="T20" s="479"/>
      <c r="U20" s="479"/>
      <c r="V20" s="479"/>
      <c r="W20" s="479"/>
    </row>
    <row r="21" spans="1:23">
      <c r="A21" s="479" t="s">
        <v>812</v>
      </c>
      <c r="B21" s="479"/>
      <c r="C21" s="479"/>
      <c r="D21" s="479"/>
      <c r="E21" s="479"/>
      <c r="F21" s="479"/>
      <c r="G21" s="479"/>
      <c r="H21" s="479"/>
      <c r="I21" s="479"/>
      <c r="J21" s="479"/>
      <c r="K21" s="479"/>
      <c r="L21" s="479"/>
      <c r="M21" s="479"/>
      <c r="N21" s="479"/>
      <c r="O21" s="479"/>
      <c r="P21" s="479"/>
      <c r="Q21" s="479"/>
      <c r="R21" s="479"/>
      <c r="S21" s="479"/>
      <c r="T21" s="479"/>
      <c r="U21" s="479"/>
      <c r="V21" s="479"/>
      <c r="W21" s="479"/>
    </row>
    <row r="22" spans="1:23">
      <c r="A22" s="479" t="s">
        <v>813</v>
      </c>
      <c r="B22" s="479"/>
      <c r="C22" s="479"/>
      <c r="D22" s="479"/>
      <c r="E22" s="479"/>
      <c r="F22" s="479"/>
      <c r="G22" s="479"/>
      <c r="H22" s="479"/>
      <c r="I22" s="479"/>
      <c r="J22" s="479"/>
      <c r="K22" s="479"/>
      <c r="L22" s="479"/>
      <c r="M22" s="479"/>
      <c r="N22" s="479"/>
      <c r="O22" s="479"/>
      <c r="P22" s="479"/>
      <c r="Q22" s="479"/>
      <c r="R22" s="479"/>
      <c r="S22" s="479"/>
      <c r="T22" s="479"/>
      <c r="U22" s="479"/>
      <c r="V22" s="479"/>
      <c r="W22" s="479"/>
    </row>
    <row r="23" spans="1:23">
      <c r="A23" s="479" t="s">
        <v>814</v>
      </c>
      <c r="B23" s="479"/>
      <c r="C23" s="479"/>
      <c r="D23" s="479"/>
      <c r="E23" s="479"/>
      <c r="F23" s="479"/>
      <c r="G23" s="479"/>
      <c r="H23" s="479"/>
      <c r="I23" s="479"/>
      <c r="J23" s="479"/>
      <c r="K23" s="479"/>
      <c r="L23" s="479"/>
      <c r="M23" s="479"/>
      <c r="N23" s="479"/>
      <c r="O23" s="479"/>
      <c r="P23" s="479"/>
      <c r="Q23" s="479"/>
      <c r="R23" s="479"/>
      <c r="S23" s="479"/>
      <c r="T23" s="479"/>
      <c r="U23" s="479"/>
      <c r="V23" s="479"/>
      <c r="W23" s="479"/>
    </row>
    <row r="24" spans="1:23">
      <c r="A24" s="479" t="s">
        <v>815</v>
      </c>
      <c r="B24" s="479"/>
      <c r="C24" s="479"/>
      <c r="D24" s="479"/>
      <c r="E24" s="479"/>
      <c r="F24" s="479"/>
      <c r="G24" s="479"/>
      <c r="H24" s="479"/>
      <c r="I24" s="479"/>
      <c r="J24" s="479"/>
      <c r="K24" s="479"/>
      <c r="L24" s="479"/>
      <c r="M24" s="479"/>
      <c r="N24" s="479"/>
      <c r="O24" s="479"/>
      <c r="P24" s="479"/>
      <c r="Q24" s="479"/>
      <c r="R24" s="479"/>
      <c r="S24" s="479"/>
      <c r="T24" s="479"/>
      <c r="U24" s="479"/>
      <c r="V24" s="479"/>
      <c r="W24" s="479"/>
    </row>
    <row r="25" spans="1:23">
      <c r="A25" s="479" t="s">
        <v>816</v>
      </c>
      <c r="B25" s="479"/>
      <c r="C25" s="479"/>
      <c r="D25" s="479"/>
      <c r="E25" s="479"/>
      <c r="F25" s="479"/>
      <c r="G25" s="479"/>
      <c r="H25" s="479"/>
      <c r="I25" s="479"/>
      <c r="J25" s="479"/>
      <c r="K25" s="479"/>
      <c r="L25" s="479"/>
      <c r="M25" s="479"/>
      <c r="N25" s="479"/>
      <c r="O25" s="479"/>
      <c r="P25" s="479"/>
      <c r="Q25" s="479"/>
      <c r="R25" s="479"/>
      <c r="S25" s="479"/>
      <c r="T25" s="479"/>
      <c r="U25" s="479"/>
      <c r="V25" s="479"/>
      <c r="W25" s="479"/>
    </row>
    <row r="26" spans="1:23">
      <c r="A26" s="467" t="s">
        <v>817</v>
      </c>
      <c r="B26" s="467"/>
      <c r="C26" s="467"/>
      <c r="D26" s="467"/>
      <c r="E26" s="467"/>
      <c r="F26" s="467"/>
      <c r="G26" s="467"/>
      <c r="H26" s="467"/>
      <c r="I26" s="467"/>
      <c r="J26" s="467"/>
      <c r="K26" s="467"/>
      <c r="L26" s="467"/>
      <c r="M26" s="467"/>
      <c r="N26" s="467"/>
      <c r="O26" s="467"/>
      <c r="P26" s="467"/>
      <c r="Q26" s="467"/>
      <c r="R26" s="467"/>
      <c r="S26" s="467"/>
      <c r="T26" s="467"/>
      <c r="U26" s="467"/>
      <c r="V26" s="467"/>
      <c r="W26" s="467"/>
    </row>
    <row r="27" spans="1:23">
      <c r="A27" s="479" t="s">
        <v>818</v>
      </c>
      <c r="B27" s="479"/>
      <c r="C27" s="479"/>
      <c r="D27" s="479"/>
      <c r="E27" s="479"/>
      <c r="F27" s="479"/>
      <c r="G27" s="479"/>
      <c r="H27" s="479"/>
      <c r="I27" s="479"/>
      <c r="J27" s="479"/>
      <c r="K27" s="479"/>
      <c r="L27" s="479"/>
      <c r="M27" s="479"/>
      <c r="N27" s="479"/>
      <c r="O27" s="479"/>
      <c r="P27" s="479"/>
      <c r="Q27" s="479"/>
      <c r="R27" s="479"/>
      <c r="S27" s="479"/>
      <c r="T27" s="479"/>
      <c r="U27" s="479"/>
      <c r="V27" s="479"/>
      <c r="W27" s="479"/>
    </row>
    <row r="28" spans="1:23">
      <c r="C28" s="8"/>
    </row>
    <row r="37" spans="1:1">
      <c r="A37" s="14"/>
    </row>
    <row r="40" spans="1:1">
      <c r="A40" s="14"/>
    </row>
  </sheetData>
  <mergeCells count="9">
    <mergeCell ref="A25:W25"/>
    <mergeCell ref="A27:W27"/>
    <mergeCell ref="A26:W26"/>
    <mergeCell ref="A19:W19"/>
    <mergeCell ref="A20:W20"/>
    <mergeCell ref="A21:W21"/>
    <mergeCell ref="A23:W23"/>
    <mergeCell ref="A24:W24"/>
    <mergeCell ref="A22:W22"/>
  </mergeCells>
  <phoneticPr fontId="16" type="noConversion"/>
  <conditionalFormatting sqref="L6:M6">
    <cfRule type="cellIs" dxfId="4702" priority="191" stopIfTrue="1" operator="equal">
      <formula>"-"</formula>
    </cfRule>
    <cfRule type="containsText" dxfId="4701" priority="192" stopIfTrue="1" operator="containsText" text="leer">
      <formula>NOT(ISERROR(SEARCH("leer",L6)))</formula>
    </cfRule>
  </conditionalFormatting>
  <conditionalFormatting sqref="L9:M10">
    <cfRule type="cellIs" dxfId="4700" priority="189" stopIfTrue="1" operator="equal">
      <formula>"-"</formula>
    </cfRule>
    <cfRule type="containsText" dxfId="4699" priority="190" stopIfTrue="1" operator="containsText" text="leer">
      <formula>NOT(ISERROR(SEARCH("leer",L9)))</formula>
    </cfRule>
  </conditionalFormatting>
  <conditionalFormatting sqref="L13:M13">
    <cfRule type="cellIs" dxfId="4698" priority="187" stopIfTrue="1" operator="equal">
      <formula>"-"</formula>
    </cfRule>
    <cfRule type="containsText" dxfId="4697" priority="188" stopIfTrue="1" operator="containsText" text="leer">
      <formula>NOT(ISERROR(SEARCH("leer",L13)))</formula>
    </cfRule>
  </conditionalFormatting>
  <conditionalFormatting sqref="L16:M16">
    <cfRule type="cellIs" dxfId="4696" priority="185" stopIfTrue="1" operator="equal">
      <formula>"-"</formula>
    </cfRule>
    <cfRule type="containsText" dxfId="4695" priority="186" stopIfTrue="1" operator="containsText" text="leer">
      <formula>NOT(ISERROR(SEARCH("leer",L16)))</formula>
    </cfRule>
  </conditionalFormatting>
  <conditionalFormatting sqref="L6:M6">
    <cfRule type="cellIs" dxfId="4694" priority="183" stopIfTrue="1" operator="equal">
      <formula>"-"</formula>
    </cfRule>
    <cfRule type="containsText" dxfId="4693" priority="184" stopIfTrue="1" operator="containsText" text="leer">
      <formula>NOT(ISERROR(SEARCH("leer",L6)))</formula>
    </cfRule>
  </conditionalFormatting>
  <conditionalFormatting sqref="L6:M6">
    <cfRule type="cellIs" dxfId="4692" priority="181" stopIfTrue="1" operator="equal">
      <formula>"-"</formula>
    </cfRule>
    <cfRule type="containsText" dxfId="4691" priority="182" stopIfTrue="1" operator="containsText" text="leer">
      <formula>NOT(ISERROR(SEARCH("leer",L6)))</formula>
    </cfRule>
  </conditionalFormatting>
  <conditionalFormatting sqref="L6:M6">
    <cfRule type="cellIs" dxfId="4690" priority="179" stopIfTrue="1" operator="equal">
      <formula>"-"</formula>
    </cfRule>
    <cfRule type="containsText" dxfId="4689" priority="180" stopIfTrue="1" operator="containsText" text="leer">
      <formula>NOT(ISERROR(SEARCH("leer",L6)))</formula>
    </cfRule>
  </conditionalFormatting>
  <conditionalFormatting sqref="L6:M6">
    <cfRule type="cellIs" dxfId="4688" priority="177" stopIfTrue="1" operator="equal">
      <formula>"-"</formula>
    </cfRule>
    <cfRule type="containsText" dxfId="4687" priority="178" stopIfTrue="1" operator="containsText" text="leer">
      <formula>NOT(ISERROR(SEARCH("leer",L6)))</formula>
    </cfRule>
  </conditionalFormatting>
  <conditionalFormatting sqref="L6:M6">
    <cfRule type="cellIs" dxfId="4686" priority="175" stopIfTrue="1" operator="equal">
      <formula>"-"</formula>
    </cfRule>
    <cfRule type="containsText" dxfId="4685" priority="176" stopIfTrue="1" operator="containsText" text="leer">
      <formula>NOT(ISERROR(SEARCH("leer",L6)))</formula>
    </cfRule>
  </conditionalFormatting>
  <conditionalFormatting sqref="L9:M10">
    <cfRule type="cellIs" dxfId="4684" priority="173" stopIfTrue="1" operator="equal">
      <formula>"-"</formula>
    </cfRule>
    <cfRule type="containsText" dxfId="4683" priority="174" stopIfTrue="1" operator="containsText" text="leer">
      <formula>NOT(ISERROR(SEARCH("leer",L9)))</formula>
    </cfRule>
  </conditionalFormatting>
  <conditionalFormatting sqref="L9:M10">
    <cfRule type="cellIs" dxfId="4682" priority="171" stopIfTrue="1" operator="equal">
      <formula>"-"</formula>
    </cfRule>
    <cfRule type="containsText" dxfId="4681" priority="172" stopIfTrue="1" operator="containsText" text="leer">
      <formula>NOT(ISERROR(SEARCH("leer",L9)))</formula>
    </cfRule>
  </conditionalFormatting>
  <conditionalFormatting sqref="L9:M10">
    <cfRule type="cellIs" dxfId="4680" priority="169" stopIfTrue="1" operator="equal">
      <formula>"-"</formula>
    </cfRule>
    <cfRule type="containsText" dxfId="4679" priority="170" stopIfTrue="1" operator="containsText" text="leer">
      <formula>NOT(ISERROR(SEARCH("leer",L9)))</formula>
    </cfRule>
  </conditionalFormatting>
  <conditionalFormatting sqref="L9:M10">
    <cfRule type="cellIs" dxfId="4678" priority="167" stopIfTrue="1" operator="equal">
      <formula>"-"</formula>
    </cfRule>
    <cfRule type="containsText" dxfId="4677" priority="168" stopIfTrue="1" operator="containsText" text="leer">
      <formula>NOT(ISERROR(SEARCH("leer",L9)))</formula>
    </cfRule>
  </conditionalFormatting>
  <conditionalFormatting sqref="L9:M10">
    <cfRule type="cellIs" dxfId="4676" priority="165" stopIfTrue="1" operator="equal">
      <formula>"-"</formula>
    </cfRule>
    <cfRule type="containsText" dxfId="4675" priority="166" stopIfTrue="1" operator="containsText" text="leer">
      <formula>NOT(ISERROR(SEARCH("leer",L9)))</formula>
    </cfRule>
  </conditionalFormatting>
  <conditionalFormatting sqref="L13:M13">
    <cfRule type="cellIs" dxfId="4674" priority="163" stopIfTrue="1" operator="equal">
      <formula>"-"</formula>
    </cfRule>
    <cfRule type="containsText" dxfId="4673" priority="164" stopIfTrue="1" operator="containsText" text="leer">
      <formula>NOT(ISERROR(SEARCH("leer",L13)))</formula>
    </cfRule>
  </conditionalFormatting>
  <conditionalFormatting sqref="L13:M13">
    <cfRule type="cellIs" dxfId="4672" priority="161" stopIfTrue="1" operator="equal">
      <formula>"-"</formula>
    </cfRule>
    <cfRule type="containsText" dxfId="4671" priority="162" stopIfTrue="1" operator="containsText" text="leer">
      <formula>NOT(ISERROR(SEARCH("leer",L13)))</formula>
    </cfRule>
  </conditionalFormatting>
  <conditionalFormatting sqref="L13:M13">
    <cfRule type="cellIs" dxfId="4670" priority="159" stopIfTrue="1" operator="equal">
      <formula>"-"</formula>
    </cfRule>
    <cfRule type="containsText" dxfId="4669" priority="160" stopIfTrue="1" operator="containsText" text="leer">
      <formula>NOT(ISERROR(SEARCH("leer",L13)))</formula>
    </cfRule>
  </conditionalFormatting>
  <conditionalFormatting sqref="L13:M13">
    <cfRule type="cellIs" dxfId="4668" priority="157" stopIfTrue="1" operator="equal">
      <formula>"-"</formula>
    </cfRule>
    <cfRule type="containsText" dxfId="4667" priority="158" stopIfTrue="1" operator="containsText" text="leer">
      <formula>NOT(ISERROR(SEARCH("leer",L13)))</formula>
    </cfRule>
  </conditionalFormatting>
  <conditionalFormatting sqref="L13:M13">
    <cfRule type="cellIs" dxfId="4666" priority="155" stopIfTrue="1" operator="equal">
      <formula>"-"</formula>
    </cfRule>
    <cfRule type="containsText" dxfId="4665" priority="156" stopIfTrue="1" operator="containsText" text="leer">
      <formula>NOT(ISERROR(SEARCH("leer",L13)))</formula>
    </cfRule>
  </conditionalFormatting>
  <conditionalFormatting sqref="L16:M16">
    <cfRule type="cellIs" dxfId="4664" priority="153" stopIfTrue="1" operator="equal">
      <formula>"-"</formula>
    </cfRule>
    <cfRule type="containsText" dxfId="4663" priority="154" stopIfTrue="1" operator="containsText" text="leer">
      <formula>NOT(ISERROR(SEARCH("leer",L16)))</formula>
    </cfRule>
  </conditionalFormatting>
  <conditionalFormatting sqref="L16:M16">
    <cfRule type="cellIs" dxfId="4662" priority="151" stopIfTrue="1" operator="equal">
      <formula>"-"</formula>
    </cfRule>
    <cfRule type="containsText" dxfId="4661" priority="152" stopIfTrue="1" operator="containsText" text="leer">
      <formula>NOT(ISERROR(SEARCH("leer",L16)))</formula>
    </cfRule>
  </conditionalFormatting>
  <conditionalFormatting sqref="L16:M16">
    <cfRule type="cellIs" dxfId="4660" priority="149" stopIfTrue="1" operator="equal">
      <formula>"-"</formula>
    </cfRule>
    <cfRule type="containsText" dxfId="4659" priority="150" stopIfTrue="1" operator="containsText" text="leer">
      <formula>NOT(ISERROR(SEARCH("leer",L16)))</formula>
    </cfRule>
  </conditionalFormatting>
  <conditionalFormatting sqref="L16:M16">
    <cfRule type="cellIs" dxfId="4658" priority="147" stopIfTrue="1" operator="equal">
      <formula>"-"</formula>
    </cfRule>
    <cfRule type="containsText" dxfId="4657" priority="148" stopIfTrue="1" operator="containsText" text="leer">
      <formula>NOT(ISERROR(SEARCH("leer",L16)))</formula>
    </cfRule>
  </conditionalFormatting>
  <conditionalFormatting sqref="L16:M16">
    <cfRule type="cellIs" dxfId="4656" priority="145" stopIfTrue="1" operator="equal">
      <formula>"-"</formula>
    </cfRule>
    <cfRule type="containsText" dxfId="4655" priority="146" stopIfTrue="1" operator="containsText" text="leer">
      <formula>NOT(ISERROR(SEARCH("leer",L16)))</formula>
    </cfRule>
  </conditionalFormatting>
  <conditionalFormatting sqref="M9">
    <cfRule type="cellIs" dxfId="4654" priority="143" stopIfTrue="1" operator="equal">
      <formula>"-"</formula>
    </cfRule>
    <cfRule type="containsText" dxfId="4653" priority="144" stopIfTrue="1" operator="containsText" text="leer">
      <formula>NOT(ISERROR(SEARCH("leer",M9)))</formula>
    </cfRule>
  </conditionalFormatting>
  <conditionalFormatting sqref="M10">
    <cfRule type="cellIs" dxfId="4652" priority="141" stopIfTrue="1" operator="equal">
      <formula>"-"</formula>
    </cfRule>
    <cfRule type="containsText" dxfId="4651" priority="142" stopIfTrue="1" operator="containsText" text="leer">
      <formula>NOT(ISERROR(SEARCH("leer",M10)))</formula>
    </cfRule>
  </conditionalFormatting>
  <conditionalFormatting sqref="M10">
    <cfRule type="cellIs" dxfId="4650" priority="139" stopIfTrue="1" operator="equal">
      <formula>"-"</formula>
    </cfRule>
    <cfRule type="containsText" dxfId="4649" priority="140" stopIfTrue="1" operator="containsText" text="leer">
      <formula>NOT(ISERROR(SEARCH("leer",M10)))</formula>
    </cfRule>
  </conditionalFormatting>
  <conditionalFormatting sqref="M10">
    <cfRule type="cellIs" dxfId="4648" priority="137" stopIfTrue="1" operator="equal">
      <formula>"-"</formula>
    </cfRule>
    <cfRule type="containsText" dxfId="4647" priority="138" stopIfTrue="1" operator="containsText" text="leer">
      <formula>NOT(ISERROR(SEARCH("leer",M10)))</formula>
    </cfRule>
  </conditionalFormatting>
  <conditionalFormatting sqref="K9">
    <cfRule type="cellIs" dxfId="4646" priority="135" stopIfTrue="1" operator="equal">
      <formula>"-"</formula>
    </cfRule>
    <cfRule type="containsText" dxfId="4645" priority="136" stopIfTrue="1" operator="containsText" text="leer">
      <formula>NOT(ISERROR(SEARCH("leer",K9)))</formula>
    </cfRule>
  </conditionalFormatting>
  <conditionalFormatting sqref="K9">
    <cfRule type="cellIs" dxfId="4644" priority="133" stopIfTrue="1" operator="equal">
      <formula>"-"</formula>
    </cfRule>
    <cfRule type="containsText" dxfId="4643" priority="134" stopIfTrue="1" operator="containsText" text="leer">
      <formula>NOT(ISERROR(SEARCH("leer",K9)))</formula>
    </cfRule>
  </conditionalFormatting>
  <conditionalFormatting sqref="K9">
    <cfRule type="cellIs" dxfId="4642" priority="131" stopIfTrue="1" operator="equal">
      <formula>"-"</formula>
    </cfRule>
    <cfRule type="containsText" dxfId="4641" priority="132" stopIfTrue="1" operator="containsText" text="leer">
      <formula>NOT(ISERROR(SEARCH("leer",K9)))</formula>
    </cfRule>
  </conditionalFormatting>
  <conditionalFormatting sqref="K9">
    <cfRule type="cellIs" dxfId="4640" priority="129" stopIfTrue="1" operator="equal">
      <formula>"-"</formula>
    </cfRule>
    <cfRule type="containsText" dxfId="4639" priority="130" stopIfTrue="1" operator="containsText" text="leer">
      <formula>NOT(ISERROR(SEARCH("leer",K9)))</formula>
    </cfRule>
  </conditionalFormatting>
  <conditionalFormatting sqref="K9">
    <cfRule type="cellIs" dxfId="4638" priority="127" stopIfTrue="1" operator="equal">
      <formula>"-"</formula>
    </cfRule>
    <cfRule type="containsText" dxfId="4637" priority="128" stopIfTrue="1" operator="containsText" text="leer">
      <formula>NOT(ISERROR(SEARCH("leer",K9)))</formula>
    </cfRule>
  </conditionalFormatting>
  <conditionalFormatting sqref="K9">
    <cfRule type="cellIs" dxfId="4636" priority="125" stopIfTrue="1" operator="equal">
      <formula>"-"</formula>
    </cfRule>
    <cfRule type="containsText" dxfId="4635" priority="126" stopIfTrue="1" operator="containsText" text="leer">
      <formula>NOT(ISERROR(SEARCH("leer",K9)))</formula>
    </cfRule>
  </conditionalFormatting>
  <conditionalFormatting sqref="K9">
    <cfRule type="cellIs" dxfId="4634" priority="123" stopIfTrue="1" operator="equal">
      <formula>"-"</formula>
    </cfRule>
    <cfRule type="containsText" dxfId="4633" priority="124" stopIfTrue="1" operator="containsText" text="leer">
      <formula>NOT(ISERROR(SEARCH("leer",K9)))</formula>
    </cfRule>
  </conditionalFormatting>
  <conditionalFormatting sqref="K10">
    <cfRule type="cellIs" dxfId="4632" priority="121" stopIfTrue="1" operator="equal">
      <formula>"-"</formula>
    </cfRule>
    <cfRule type="containsText" dxfId="4631" priority="122" stopIfTrue="1" operator="containsText" text="leer">
      <formula>NOT(ISERROR(SEARCH("leer",K10)))</formula>
    </cfRule>
  </conditionalFormatting>
  <conditionalFormatting sqref="K10">
    <cfRule type="cellIs" dxfId="4630" priority="119" stopIfTrue="1" operator="equal">
      <formula>"-"</formula>
    </cfRule>
    <cfRule type="containsText" dxfId="4629" priority="120" stopIfTrue="1" operator="containsText" text="leer">
      <formula>NOT(ISERROR(SEARCH("leer",K10)))</formula>
    </cfRule>
  </conditionalFormatting>
  <conditionalFormatting sqref="K10">
    <cfRule type="cellIs" dxfId="4628" priority="117" stopIfTrue="1" operator="equal">
      <formula>"-"</formula>
    </cfRule>
    <cfRule type="containsText" dxfId="4627" priority="118" stopIfTrue="1" operator="containsText" text="leer">
      <formula>NOT(ISERROR(SEARCH("leer",K10)))</formula>
    </cfRule>
  </conditionalFormatting>
  <conditionalFormatting sqref="K10">
    <cfRule type="cellIs" dxfId="4626" priority="115" stopIfTrue="1" operator="equal">
      <formula>"-"</formula>
    </cfRule>
    <cfRule type="containsText" dxfId="4625" priority="116" stopIfTrue="1" operator="containsText" text="leer">
      <formula>NOT(ISERROR(SEARCH("leer",K10)))</formula>
    </cfRule>
  </conditionalFormatting>
  <conditionalFormatting sqref="K10">
    <cfRule type="cellIs" dxfId="4624" priority="113" stopIfTrue="1" operator="equal">
      <formula>"-"</formula>
    </cfRule>
    <cfRule type="containsText" dxfId="4623" priority="114" stopIfTrue="1" operator="containsText" text="leer">
      <formula>NOT(ISERROR(SEARCH("leer",K10)))</formula>
    </cfRule>
  </conditionalFormatting>
  <conditionalFormatting sqref="K10">
    <cfRule type="cellIs" dxfId="4622" priority="111" stopIfTrue="1" operator="equal">
      <formula>"-"</formula>
    </cfRule>
    <cfRule type="containsText" dxfId="4621" priority="112" stopIfTrue="1" operator="containsText" text="leer">
      <formula>NOT(ISERROR(SEARCH("leer",K10)))</formula>
    </cfRule>
  </conditionalFormatting>
  <conditionalFormatting sqref="K10">
    <cfRule type="cellIs" dxfId="4620" priority="109" stopIfTrue="1" operator="equal">
      <formula>"-"</formula>
    </cfRule>
    <cfRule type="containsText" dxfId="4619" priority="110" stopIfTrue="1" operator="containsText" text="leer">
      <formula>NOT(ISERROR(SEARCH("leer",K10)))</formula>
    </cfRule>
  </conditionalFormatting>
  <conditionalFormatting sqref="N6">
    <cfRule type="cellIs" dxfId="4618" priority="107" stopIfTrue="1" operator="equal">
      <formula>"-"</formula>
    </cfRule>
    <cfRule type="containsText" dxfId="4617" priority="108" stopIfTrue="1" operator="containsText" text="leer">
      <formula>NOT(ISERROR(SEARCH("leer",N6)))</formula>
    </cfRule>
  </conditionalFormatting>
  <conditionalFormatting sqref="N6">
    <cfRule type="cellIs" dxfId="4616" priority="106" stopIfTrue="1" operator="equal">
      <formula>"-"</formula>
    </cfRule>
  </conditionalFormatting>
  <conditionalFormatting sqref="N6">
    <cfRule type="cellIs" dxfId="4615" priority="104" stopIfTrue="1" operator="equal">
      <formula>"-"</formula>
    </cfRule>
    <cfRule type="containsText" dxfId="4614" priority="105" stopIfTrue="1" operator="containsText" text="leer">
      <formula>NOT(ISERROR(SEARCH("leer",N6)))</formula>
    </cfRule>
  </conditionalFormatting>
  <conditionalFormatting sqref="N6">
    <cfRule type="cellIs" dxfId="4613" priority="103" stopIfTrue="1" operator="equal">
      <formula>"-"</formula>
    </cfRule>
  </conditionalFormatting>
  <conditionalFormatting sqref="N9:N10">
    <cfRule type="cellIs" dxfId="4612" priority="101" stopIfTrue="1" operator="equal">
      <formula>"-"</formula>
    </cfRule>
    <cfRule type="containsText" dxfId="4611" priority="102" stopIfTrue="1" operator="containsText" text="leer">
      <formula>NOT(ISERROR(SEARCH("leer",N9)))</formula>
    </cfRule>
  </conditionalFormatting>
  <conditionalFormatting sqref="N9:N10">
    <cfRule type="cellIs" dxfId="4610" priority="100" stopIfTrue="1" operator="equal">
      <formula>"-"</formula>
    </cfRule>
  </conditionalFormatting>
  <conditionalFormatting sqref="N9:N10">
    <cfRule type="cellIs" dxfId="4609" priority="98" stopIfTrue="1" operator="equal">
      <formula>"-"</formula>
    </cfRule>
    <cfRule type="containsText" dxfId="4608" priority="99" stopIfTrue="1" operator="containsText" text="leer">
      <formula>NOT(ISERROR(SEARCH("leer",N9)))</formula>
    </cfRule>
  </conditionalFormatting>
  <conditionalFormatting sqref="N9:N10">
    <cfRule type="cellIs" dxfId="4607" priority="97" stopIfTrue="1" operator="equal">
      <formula>"-"</formula>
    </cfRule>
  </conditionalFormatting>
  <conditionalFormatting sqref="N13">
    <cfRule type="cellIs" dxfId="4606" priority="95" stopIfTrue="1" operator="equal">
      <formula>"-"</formula>
    </cfRule>
    <cfRule type="containsText" dxfId="4605" priority="96" stopIfTrue="1" operator="containsText" text="leer">
      <formula>NOT(ISERROR(SEARCH("leer",N13)))</formula>
    </cfRule>
  </conditionalFormatting>
  <conditionalFormatting sqref="N13">
    <cfRule type="cellIs" dxfId="4604" priority="94" stopIfTrue="1" operator="equal">
      <formula>"-"</formula>
    </cfRule>
  </conditionalFormatting>
  <conditionalFormatting sqref="N13">
    <cfRule type="cellIs" dxfId="4603" priority="92" stopIfTrue="1" operator="equal">
      <formula>"-"</formula>
    </cfRule>
    <cfRule type="containsText" dxfId="4602" priority="93" stopIfTrue="1" operator="containsText" text="leer">
      <formula>NOT(ISERROR(SEARCH("leer",N13)))</formula>
    </cfRule>
  </conditionalFormatting>
  <conditionalFormatting sqref="N13">
    <cfRule type="cellIs" dxfId="4601" priority="91" stopIfTrue="1" operator="equal">
      <formula>"-"</formula>
    </cfRule>
  </conditionalFormatting>
  <conditionalFormatting sqref="N16">
    <cfRule type="cellIs" dxfId="4600" priority="89" stopIfTrue="1" operator="equal">
      <formula>"-"</formula>
    </cfRule>
    <cfRule type="containsText" dxfId="4599" priority="90" stopIfTrue="1" operator="containsText" text="leer">
      <formula>NOT(ISERROR(SEARCH("leer",N16)))</formula>
    </cfRule>
  </conditionalFormatting>
  <conditionalFormatting sqref="N16">
    <cfRule type="cellIs" dxfId="4598" priority="88" stopIfTrue="1" operator="equal">
      <formula>"-"</formula>
    </cfRule>
  </conditionalFormatting>
  <conditionalFormatting sqref="N16">
    <cfRule type="cellIs" dxfId="4597" priority="86" stopIfTrue="1" operator="equal">
      <formula>"-"</formula>
    </cfRule>
    <cfRule type="containsText" dxfId="4596" priority="87" stopIfTrue="1" operator="containsText" text="leer">
      <formula>NOT(ISERROR(SEARCH("leer",N16)))</formula>
    </cfRule>
  </conditionalFormatting>
  <conditionalFormatting sqref="N16">
    <cfRule type="cellIs" dxfId="4595" priority="85" stopIfTrue="1" operator="equal">
      <formula>"-"</formula>
    </cfRule>
  </conditionalFormatting>
  <conditionalFormatting sqref="O9">
    <cfRule type="cellIs" dxfId="4594" priority="83" stopIfTrue="1" operator="equal">
      <formula>"-"</formula>
    </cfRule>
    <cfRule type="containsText" dxfId="4593" priority="84" stopIfTrue="1" operator="containsText" text="leer">
      <formula>NOT(ISERROR(SEARCH("leer",O9)))</formula>
    </cfRule>
  </conditionalFormatting>
  <conditionalFormatting sqref="O9">
    <cfRule type="cellIs" dxfId="4592" priority="81" stopIfTrue="1" operator="equal">
      <formula>"-"</formula>
    </cfRule>
    <cfRule type="containsText" dxfId="4591" priority="82" stopIfTrue="1" operator="containsText" text="leer">
      <formula>NOT(ISERROR(SEARCH("leer",O9)))</formula>
    </cfRule>
  </conditionalFormatting>
  <conditionalFormatting sqref="O9">
    <cfRule type="cellIs" dxfId="4590" priority="79" stopIfTrue="1" operator="equal">
      <formula>"-"</formula>
    </cfRule>
    <cfRule type="containsText" dxfId="4589" priority="80" stopIfTrue="1" operator="containsText" text="leer">
      <formula>NOT(ISERROR(SEARCH("leer",O9)))</formula>
    </cfRule>
  </conditionalFormatting>
  <conditionalFormatting sqref="O9">
    <cfRule type="cellIs" dxfId="4588" priority="77" stopIfTrue="1" operator="equal">
      <formula>"-"</formula>
    </cfRule>
    <cfRule type="containsText" dxfId="4587" priority="78" stopIfTrue="1" operator="containsText" text="leer">
      <formula>NOT(ISERROR(SEARCH("leer",O9)))</formula>
    </cfRule>
  </conditionalFormatting>
  <conditionalFormatting sqref="O9">
    <cfRule type="cellIs" dxfId="4586" priority="75" stopIfTrue="1" operator="equal">
      <formula>"-"</formula>
    </cfRule>
    <cfRule type="containsText" dxfId="4585" priority="76" stopIfTrue="1" operator="containsText" text="leer">
      <formula>NOT(ISERROR(SEARCH("leer",O9)))</formula>
    </cfRule>
  </conditionalFormatting>
  <conditionalFormatting sqref="O9">
    <cfRule type="cellIs" dxfId="4584" priority="73" stopIfTrue="1" operator="equal">
      <formula>"-"</formula>
    </cfRule>
    <cfRule type="containsText" dxfId="4583" priority="74" stopIfTrue="1" operator="containsText" text="leer">
      <formula>NOT(ISERROR(SEARCH("leer",O9)))</formula>
    </cfRule>
  </conditionalFormatting>
  <conditionalFormatting sqref="O9">
    <cfRule type="cellIs" dxfId="4582" priority="71" stopIfTrue="1" operator="equal">
      <formula>"-"</formula>
    </cfRule>
    <cfRule type="containsText" dxfId="4581" priority="72" stopIfTrue="1" operator="containsText" text="leer">
      <formula>NOT(ISERROR(SEARCH("leer",O9)))</formula>
    </cfRule>
  </conditionalFormatting>
  <conditionalFormatting sqref="O10">
    <cfRule type="cellIs" dxfId="4580" priority="69" stopIfTrue="1" operator="equal">
      <formula>"-"</formula>
    </cfRule>
    <cfRule type="containsText" dxfId="4579" priority="70" stopIfTrue="1" operator="containsText" text="leer">
      <formula>NOT(ISERROR(SEARCH("leer",O10)))</formula>
    </cfRule>
  </conditionalFormatting>
  <conditionalFormatting sqref="O10">
    <cfRule type="cellIs" dxfId="4578" priority="67" stopIfTrue="1" operator="equal">
      <formula>"-"</formula>
    </cfRule>
    <cfRule type="containsText" dxfId="4577" priority="68" stopIfTrue="1" operator="containsText" text="leer">
      <formula>NOT(ISERROR(SEARCH("leer",O10)))</formula>
    </cfRule>
  </conditionalFormatting>
  <conditionalFormatting sqref="O10">
    <cfRule type="cellIs" dxfId="4576" priority="65" stopIfTrue="1" operator="equal">
      <formula>"-"</formula>
    </cfRule>
    <cfRule type="containsText" dxfId="4575" priority="66" stopIfTrue="1" operator="containsText" text="leer">
      <formula>NOT(ISERROR(SEARCH("leer",O10)))</formula>
    </cfRule>
  </conditionalFormatting>
  <conditionalFormatting sqref="O10">
    <cfRule type="cellIs" dxfId="4574" priority="63" stopIfTrue="1" operator="equal">
      <formula>"-"</formula>
    </cfRule>
    <cfRule type="containsText" dxfId="4573" priority="64" stopIfTrue="1" operator="containsText" text="leer">
      <formula>NOT(ISERROR(SEARCH("leer",O10)))</formula>
    </cfRule>
  </conditionalFormatting>
  <conditionalFormatting sqref="O10">
    <cfRule type="cellIs" dxfId="4572" priority="61" stopIfTrue="1" operator="equal">
      <formula>"-"</formula>
    </cfRule>
    <cfRule type="containsText" dxfId="4571" priority="62" stopIfTrue="1" operator="containsText" text="leer">
      <formula>NOT(ISERROR(SEARCH("leer",O10)))</formula>
    </cfRule>
  </conditionalFormatting>
  <conditionalFormatting sqref="O10">
    <cfRule type="cellIs" dxfId="4570" priority="59" stopIfTrue="1" operator="equal">
      <formula>"-"</formula>
    </cfRule>
    <cfRule type="containsText" dxfId="4569" priority="60" stopIfTrue="1" operator="containsText" text="leer">
      <formula>NOT(ISERROR(SEARCH("leer",O10)))</formula>
    </cfRule>
  </conditionalFormatting>
  <conditionalFormatting sqref="O10">
    <cfRule type="cellIs" dxfId="4568" priority="57" stopIfTrue="1" operator="equal">
      <formula>"-"</formula>
    </cfRule>
    <cfRule type="containsText" dxfId="4567" priority="58" stopIfTrue="1" operator="containsText" text="leer">
      <formula>NOT(ISERROR(SEARCH("leer",O10)))</formula>
    </cfRule>
  </conditionalFormatting>
  <conditionalFormatting sqref="O10">
    <cfRule type="cellIs" dxfId="4566" priority="55" stopIfTrue="1" operator="equal">
      <formula>"-"</formula>
    </cfRule>
    <cfRule type="containsText" dxfId="4565" priority="56" stopIfTrue="1" operator="containsText" text="leer">
      <formula>NOT(ISERROR(SEARCH("leer",O10)))</formula>
    </cfRule>
  </conditionalFormatting>
  <conditionalFormatting sqref="O10">
    <cfRule type="cellIs" dxfId="4564" priority="53" stopIfTrue="1" operator="equal">
      <formula>"-"</formula>
    </cfRule>
    <cfRule type="containsText" dxfId="4563" priority="54" stopIfTrue="1" operator="containsText" text="leer">
      <formula>NOT(ISERROR(SEARCH("leer",O10)))</formula>
    </cfRule>
  </conditionalFormatting>
  <conditionalFormatting sqref="O10">
    <cfRule type="cellIs" dxfId="4562" priority="51" stopIfTrue="1" operator="equal">
      <formula>"-"</formula>
    </cfRule>
    <cfRule type="containsText" dxfId="4561" priority="52" stopIfTrue="1" operator="containsText" text="leer">
      <formula>NOT(ISERROR(SEARCH("leer",O10)))</formula>
    </cfRule>
  </conditionalFormatting>
  <conditionalFormatting sqref="O10">
    <cfRule type="cellIs" dxfId="4560" priority="49" stopIfTrue="1" operator="equal">
      <formula>"-"</formula>
    </cfRule>
    <cfRule type="containsText" dxfId="4559" priority="50" stopIfTrue="1" operator="containsText" text="leer">
      <formula>NOT(ISERROR(SEARCH("leer",O10)))</formula>
    </cfRule>
  </conditionalFormatting>
  <conditionalFormatting sqref="O10">
    <cfRule type="cellIs" dxfId="4558" priority="47" stopIfTrue="1" operator="equal">
      <formula>"-"</formula>
    </cfRule>
    <cfRule type="containsText" dxfId="4557" priority="48" stopIfTrue="1" operator="containsText" text="leer">
      <formula>NOT(ISERROR(SEARCH("leer",O10)))</formula>
    </cfRule>
  </conditionalFormatting>
  <conditionalFormatting sqref="O10">
    <cfRule type="cellIs" dxfId="4556" priority="45" stopIfTrue="1" operator="equal">
      <formula>"-"</formula>
    </cfRule>
    <cfRule type="containsText" dxfId="4555" priority="46" stopIfTrue="1" operator="containsText" text="leer">
      <formula>NOT(ISERROR(SEARCH("leer",O10)))</formula>
    </cfRule>
  </conditionalFormatting>
  <conditionalFormatting sqref="O10">
    <cfRule type="cellIs" dxfId="4554" priority="43" stopIfTrue="1" operator="equal">
      <formula>"-"</formula>
    </cfRule>
    <cfRule type="containsText" dxfId="4553" priority="44" stopIfTrue="1" operator="containsText" text="leer">
      <formula>NOT(ISERROR(SEARCH("leer",O10)))</formula>
    </cfRule>
  </conditionalFormatting>
  <conditionalFormatting sqref="Q9">
    <cfRule type="cellIs" dxfId="4552" priority="41" stopIfTrue="1" operator="equal">
      <formula>"-"</formula>
    </cfRule>
    <cfRule type="containsText" dxfId="4551" priority="42" stopIfTrue="1" operator="containsText" text="leer">
      <formula>NOT(ISERROR(SEARCH("leer",Q9)))</formula>
    </cfRule>
  </conditionalFormatting>
  <conditionalFormatting sqref="Q9">
    <cfRule type="cellIs" dxfId="4550" priority="39" stopIfTrue="1" operator="equal">
      <formula>"-"</formula>
    </cfRule>
    <cfRule type="containsText" dxfId="4549" priority="40" stopIfTrue="1" operator="containsText" text="leer">
      <formula>NOT(ISERROR(SEARCH("leer",Q9)))</formula>
    </cfRule>
  </conditionalFormatting>
  <conditionalFormatting sqref="Q9">
    <cfRule type="cellIs" dxfId="4548" priority="37" stopIfTrue="1" operator="equal">
      <formula>"-"</formula>
    </cfRule>
    <cfRule type="containsText" dxfId="4547" priority="38" stopIfTrue="1" operator="containsText" text="leer">
      <formula>NOT(ISERROR(SEARCH("leer",Q9)))</formula>
    </cfRule>
  </conditionalFormatting>
  <conditionalFormatting sqref="Q9">
    <cfRule type="cellIs" dxfId="4546" priority="35" stopIfTrue="1" operator="equal">
      <formula>"-"</formula>
    </cfRule>
    <cfRule type="containsText" dxfId="4545" priority="36" stopIfTrue="1" operator="containsText" text="leer">
      <formula>NOT(ISERROR(SEARCH("leer",Q9)))</formula>
    </cfRule>
  </conditionalFormatting>
  <conditionalFormatting sqref="Q9">
    <cfRule type="cellIs" dxfId="4544" priority="33" stopIfTrue="1" operator="equal">
      <formula>"-"</formula>
    </cfRule>
    <cfRule type="containsText" dxfId="4543" priority="34" stopIfTrue="1" operator="containsText" text="leer">
      <formula>NOT(ISERROR(SEARCH("leer",Q9)))</formula>
    </cfRule>
  </conditionalFormatting>
  <conditionalFormatting sqref="Q9">
    <cfRule type="cellIs" dxfId="4542" priority="31" stopIfTrue="1" operator="equal">
      <formula>"-"</formula>
    </cfRule>
    <cfRule type="containsText" dxfId="4541" priority="32" stopIfTrue="1" operator="containsText" text="leer">
      <formula>NOT(ISERROR(SEARCH("leer",Q9)))</formula>
    </cfRule>
  </conditionalFormatting>
  <conditionalFormatting sqref="Q9">
    <cfRule type="cellIs" dxfId="4540" priority="29" stopIfTrue="1" operator="equal">
      <formula>"-"</formula>
    </cfRule>
    <cfRule type="containsText" dxfId="4539" priority="30" stopIfTrue="1" operator="containsText" text="leer">
      <formula>NOT(ISERROR(SEARCH("leer",Q9)))</formula>
    </cfRule>
  </conditionalFormatting>
  <conditionalFormatting sqref="Q10">
    <cfRule type="cellIs" dxfId="4538" priority="27" stopIfTrue="1" operator="equal">
      <formula>"-"</formula>
    </cfRule>
    <cfRule type="containsText" dxfId="4537" priority="28" stopIfTrue="1" operator="containsText" text="leer">
      <formula>NOT(ISERROR(SEARCH("leer",Q10)))</formula>
    </cfRule>
  </conditionalFormatting>
  <conditionalFormatting sqref="Q10">
    <cfRule type="cellIs" dxfId="4536" priority="25" stopIfTrue="1" operator="equal">
      <formula>"-"</formula>
    </cfRule>
    <cfRule type="containsText" dxfId="4535" priority="26" stopIfTrue="1" operator="containsText" text="leer">
      <formula>NOT(ISERROR(SEARCH("leer",Q10)))</formula>
    </cfRule>
  </conditionalFormatting>
  <conditionalFormatting sqref="Q10">
    <cfRule type="cellIs" dxfId="4534" priority="23" stopIfTrue="1" operator="equal">
      <formula>"-"</formula>
    </cfRule>
    <cfRule type="containsText" dxfId="4533" priority="24" stopIfTrue="1" operator="containsText" text="leer">
      <formula>NOT(ISERROR(SEARCH("leer",Q10)))</formula>
    </cfRule>
  </conditionalFormatting>
  <conditionalFormatting sqref="Q10">
    <cfRule type="cellIs" dxfId="4532" priority="21" stopIfTrue="1" operator="equal">
      <formula>"-"</formula>
    </cfRule>
    <cfRule type="containsText" dxfId="4531" priority="22" stopIfTrue="1" operator="containsText" text="leer">
      <formula>NOT(ISERROR(SEARCH("leer",Q10)))</formula>
    </cfRule>
  </conditionalFormatting>
  <conditionalFormatting sqref="Q10">
    <cfRule type="cellIs" dxfId="4530" priority="19" stopIfTrue="1" operator="equal">
      <formula>"-"</formula>
    </cfRule>
    <cfRule type="containsText" dxfId="4529" priority="20" stopIfTrue="1" operator="containsText" text="leer">
      <formula>NOT(ISERROR(SEARCH("leer",Q10)))</formula>
    </cfRule>
  </conditionalFormatting>
  <conditionalFormatting sqref="Q10">
    <cfRule type="cellIs" dxfId="4528" priority="17" stopIfTrue="1" operator="equal">
      <formula>"-"</formula>
    </cfRule>
    <cfRule type="containsText" dxfId="4527" priority="18" stopIfTrue="1" operator="containsText" text="leer">
      <formula>NOT(ISERROR(SEARCH("leer",Q10)))</formula>
    </cfRule>
  </conditionalFormatting>
  <conditionalFormatting sqref="Q10">
    <cfRule type="cellIs" dxfId="4526" priority="15" stopIfTrue="1" operator="equal">
      <formula>"-"</formula>
    </cfRule>
    <cfRule type="containsText" dxfId="4525" priority="16" stopIfTrue="1" operator="containsText" text="leer">
      <formula>NOT(ISERROR(SEARCH("leer",Q10)))</formula>
    </cfRule>
  </conditionalFormatting>
  <conditionalFormatting sqref="Q10">
    <cfRule type="cellIs" dxfId="4524" priority="13" stopIfTrue="1" operator="equal">
      <formula>"-"</formula>
    </cfRule>
    <cfRule type="containsText" dxfId="4523" priority="14" stopIfTrue="1" operator="containsText" text="leer">
      <formula>NOT(ISERROR(SEARCH("leer",Q10)))</formula>
    </cfRule>
  </conditionalFormatting>
  <conditionalFormatting sqref="Q10">
    <cfRule type="cellIs" dxfId="4522" priority="11" stopIfTrue="1" operator="equal">
      <formula>"-"</formula>
    </cfRule>
    <cfRule type="containsText" dxfId="4521" priority="12" stopIfTrue="1" operator="containsText" text="leer">
      <formula>NOT(ISERROR(SEARCH("leer",Q10)))</formula>
    </cfRule>
  </conditionalFormatting>
  <conditionalFormatting sqref="Q10">
    <cfRule type="cellIs" dxfId="4520" priority="9" stopIfTrue="1" operator="equal">
      <formula>"-"</formula>
    </cfRule>
    <cfRule type="containsText" dxfId="4519" priority="10" stopIfTrue="1" operator="containsText" text="leer">
      <formula>NOT(ISERROR(SEARCH("leer",Q10)))</formula>
    </cfRule>
  </conditionalFormatting>
  <conditionalFormatting sqref="Q10">
    <cfRule type="cellIs" dxfId="4518" priority="7" stopIfTrue="1" operator="equal">
      <formula>"-"</formula>
    </cfRule>
    <cfRule type="containsText" dxfId="4517" priority="8" stopIfTrue="1" operator="containsText" text="leer">
      <formula>NOT(ISERROR(SEARCH("leer",Q10)))</formula>
    </cfRule>
  </conditionalFormatting>
  <conditionalFormatting sqref="Q10">
    <cfRule type="cellIs" dxfId="4516" priority="5" stopIfTrue="1" operator="equal">
      <formula>"-"</formula>
    </cfRule>
    <cfRule type="containsText" dxfId="4515" priority="6" stopIfTrue="1" operator="containsText" text="leer">
      <formula>NOT(ISERROR(SEARCH("leer",Q10)))</formula>
    </cfRule>
  </conditionalFormatting>
  <conditionalFormatting sqref="Q10">
    <cfRule type="cellIs" dxfId="4514" priority="3" stopIfTrue="1" operator="equal">
      <formula>"-"</formula>
    </cfRule>
    <cfRule type="containsText" dxfId="4513" priority="4" stopIfTrue="1" operator="containsText" text="leer">
      <formula>NOT(ISERROR(SEARCH("leer",Q10)))</formula>
    </cfRule>
  </conditionalFormatting>
  <conditionalFormatting sqref="Q10">
    <cfRule type="cellIs" dxfId="4512" priority="1" stopIfTrue="1" operator="equal">
      <formula>"-"</formula>
    </cfRule>
    <cfRule type="containsText" dxfId="4511" priority="2" stopIfTrue="1" operator="containsText" text="leer">
      <formula>NOT(ISERROR(SEARCH("leer",Q10)))</formula>
    </cfRule>
  </conditionalFormatting>
  <conditionalFormatting sqref="J6:K6">
    <cfRule type="cellIs" dxfId="4510" priority="199" stopIfTrue="1" operator="equal">
      <formula>"-"</formula>
    </cfRule>
    <cfRule type="containsText" dxfId="4509" priority="200" stopIfTrue="1" operator="containsText" text="leer">
      <formula>NOT(ISERROR(SEARCH("leer",J6)))</formula>
    </cfRule>
  </conditionalFormatting>
  <conditionalFormatting sqref="J9:J10">
    <cfRule type="cellIs" dxfId="4508" priority="197" stopIfTrue="1" operator="equal">
      <formula>"-"</formula>
    </cfRule>
    <cfRule type="containsText" dxfId="4507" priority="198" stopIfTrue="1" operator="containsText" text="leer">
      <formula>NOT(ISERROR(SEARCH("leer",J9)))</formula>
    </cfRule>
  </conditionalFormatting>
  <conditionalFormatting sqref="J13:K13">
    <cfRule type="cellIs" dxfId="4506" priority="195" stopIfTrue="1" operator="equal">
      <formula>"-"</formula>
    </cfRule>
    <cfRule type="containsText" dxfId="4505" priority="196" stopIfTrue="1" operator="containsText" text="leer">
      <formula>NOT(ISERROR(SEARCH("leer",J13)))</formula>
    </cfRule>
  </conditionalFormatting>
  <conditionalFormatting sqref="J16:K16">
    <cfRule type="cellIs" dxfId="4504" priority="193" stopIfTrue="1" operator="equal">
      <formula>"-"</formula>
    </cfRule>
    <cfRule type="containsText" dxfId="4503" priority="194" stopIfTrue="1" operator="containsText" text="leer">
      <formula>NOT(ISERROR(SEARCH("leer",J16)))</formula>
    </cfRule>
  </conditionalFormatting>
  <hyperlinks>
    <hyperlink ref="A1" location="Index!A1" display="zurück"/>
  </hyperlinks>
  <pageMargins left="0.79000000000000015" right="0.79000000000000015" top="0.98" bottom="0.98" header="0.51" footer="0.51"/>
  <pageSetup paperSize="9" scale="40" orientation="portrait" r:id="rId1"/>
  <customProperties>
    <customPr name="_pios_id" r:id="rId2"/>
  </customProperties>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A81"/>
  <sheetViews>
    <sheetView showRuler="0" zoomScaleNormal="100" workbookViewId="0"/>
  </sheetViews>
  <sheetFormatPr baseColWidth="10" defaultColWidth="10.7109375" defaultRowHeight="12.75"/>
  <cols>
    <col min="1" max="1" width="41.42578125" style="5" customWidth="1"/>
    <col min="2" max="2" width="17.28515625" style="5" bestFit="1" customWidth="1"/>
    <col min="3" max="3" width="19" style="8" bestFit="1" customWidth="1"/>
    <col min="4" max="5" width="12.28515625" style="8" customWidth="1"/>
    <col min="6" max="11" width="11.42578125" style="8" customWidth="1"/>
    <col min="12" max="12" width="10.7109375" style="8"/>
    <col min="13" max="16384" width="10.7109375" style="5"/>
  </cols>
  <sheetData>
    <row r="1" spans="1:17">
      <c r="A1" s="90" t="s">
        <v>819</v>
      </c>
      <c r="C1" s="5"/>
      <c r="D1" s="5"/>
      <c r="E1" s="5"/>
      <c r="F1" s="5"/>
      <c r="G1" s="5"/>
      <c r="H1" s="5"/>
      <c r="I1" s="5"/>
      <c r="J1" s="5"/>
      <c r="K1" s="5"/>
      <c r="L1" s="5"/>
    </row>
    <row r="2" spans="1:17">
      <c r="A2" s="90"/>
      <c r="C2" s="5"/>
      <c r="D2" s="5"/>
      <c r="E2" s="5"/>
      <c r="F2" s="5"/>
      <c r="G2" s="5"/>
      <c r="H2" s="5"/>
      <c r="I2" s="5"/>
      <c r="J2" s="5"/>
      <c r="K2" s="5"/>
      <c r="L2" s="5"/>
    </row>
    <row r="3" spans="1:17">
      <c r="A3" s="4" t="s">
        <v>820</v>
      </c>
      <c r="C3" s="5" t="s">
        <v>821</v>
      </c>
      <c r="D3" s="5" t="s">
        <v>822</v>
      </c>
      <c r="E3" s="22">
        <v>2004</v>
      </c>
      <c r="F3" s="22">
        <v>2005</v>
      </c>
      <c r="G3" s="22">
        <v>2006</v>
      </c>
      <c r="H3" s="22">
        <v>2007</v>
      </c>
      <c r="I3" s="22">
        <v>2008</v>
      </c>
      <c r="J3" s="22">
        <v>2009</v>
      </c>
      <c r="K3" s="22">
        <v>2010</v>
      </c>
      <c r="L3" s="22">
        <v>2011</v>
      </c>
      <c r="M3" s="22">
        <v>2012</v>
      </c>
      <c r="N3" s="22">
        <v>2013</v>
      </c>
      <c r="O3" s="4">
        <v>2014</v>
      </c>
      <c r="P3" s="4">
        <v>2015</v>
      </c>
      <c r="Q3" s="355">
        <v>2016</v>
      </c>
    </row>
    <row r="4" spans="1:17">
      <c r="A4" s="4"/>
      <c r="F4" s="22"/>
      <c r="G4" s="22"/>
      <c r="H4" s="22"/>
      <c r="I4" s="22"/>
      <c r="J4" s="22"/>
      <c r="M4" s="8"/>
      <c r="N4" s="8"/>
      <c r="O4" s="8"/>
      <c r="P4" s="8"/>
      <c r="Q4" s="354"/>
    </row>
    <row r="5" spans="1:17">
      <c r="A5" s="4" t="s">
        <v>823</v>
      </c>
      <c r="M5" s="8"/>
      <c r="N5" s="8"/>
      <c r="O5" s="8"/>
      <c r="P5" s="8"/>
      <c r="Q5" s="354"/>
    </row>
    <row r="6" spans="1:17">
      <c r="A6" s="5" t="s">
        <v>824</v>
      </c>
      <c r="B6" s="5" t="s">
        <v>825</v>
      </c>
      <c r="C6" s="8" t="s">
        <v>826</v>
      </c>
      <c r="D6" s="8" t="s">
        <v>827</v>
      </c>
      <c r="E6" s="162">
        <v>42284</v>
      </c>
      <c r="F6" s="162">
        <v>41073</v>
      </c>
      <c r="G6" s="162">
        <v>42178</v>
      </c>
      <c r="H6" s="162">
        <v>43447</v>
      </c>
      <c r="I6" s="162">
        <v>44178</v>
      </c>
      <c r="J6" s="162">
        <v>44803</v>
      </c>
      <c r="K6" s="162">
        <v>45129</v>
      </c>
      <c r="L6" s="162">
        <v>44348</v>
      </c>
      <c r="M6" s="202">
        <v>44605</v>
      </c>
      <c r="N6" s="202">
        <v>44105</v>
      </c>
      <c r="O6" s="19">
        <v>44681</v>
      </c>
      <c r="P6" s="19">
        <v>44131</v>
      </c>
      <c r="Q6" s="393">
        <v>43485</v>
      </c>
    </row>
    <row r="7" spans="1:17">
      <c r="A7" s="155" t="s">
        <v>828</v>
      </c>
      <c r="B7" s="5" t="s">
        <v>829</v>
      </c>
      <c r="C7" s="8" t="s">
        <v>830</v>
      </c>
      <c r="D7" s="8" t="s">
        <v>831</v>
      </c>
      <c r="E7" s="162">
        <v>1158</v>
      </c>
      <c r="F7" s="162">
        <v>1347</v>
      </c>
      <c r="G7" s="162">
        <v>3379</v>
      </c>
      <c r="H7" s="162">
        <v>5513</v>
      </c>
      <c r="I7" s="162">
        <v>6276</v>
      </c>
      <c r="J7" s="162">
        <v>6986</v>
      </c>
      <c r="K7" s="162">
        <v>7255</v>
      </c>
      <c r="L7" s="162">
        <v>6645</v>
      </c>
      <c r="M7" s="202">
        <v>6621</v>
      </c>
      <c r="N7" s="202">
        <v>6779</v>
      </c>
      <c r="O7" s="19">
        <v>7627</v>
      </c>
      <c r="P7" s="19">
        <v>7449</v>
      </c>
      <c r="Q7" s="393">
        <v>7195</v>
      </c>
    </row>
    <row r="8" spans="1:17">
      <c r="A8" s="15" t="s">
        <v>832</v>
      </c>
      <c r="B8" s="5" t="s">
        <v>833</v>
      </c>
      <c r="C8" s="8" t="s">
        <v>834</v>
      </c>
      <c r="D8" s="8" t="s">
        <v>835</v>
      </c>
      <c r="E8" s="67">
        <v>2.7</v>
      </c>
      <c r="F8" s="67">
        <v>3.3</v>
      </c>
      <c r="G8" s="67">
        <v>8</v>
      </c>
      <c r="H8" s="67">
        <v>12.7</v>
      </c>
      <c r="I8" s="67">
        <v>14.2</v>
      </c>
      <c r="J8" s="67">
        <v>15.6</v>
      </c>
      <c r="K8" s="67">
        <v>16.100000000000001</v>
      </c>
      <c r="L8" s="67">
        <v>15</v>
      </c>
      <c r="M8" s="185">
        <v>14.8</v>
      </c>
      <c r="N8" s="8">
        <v>15.4</v>
      </c>
      <c r="O8" s="37">
        <v>17.100000000000001</v>
      </c>
      <c r="P8" s="37">
        <v>16.879673691366399</v>
      </c>
      <c r="Q8" s="398">
        <v>16.5</v>
      </c>
    </row>
    <row r="9" spans="1:17">
      <c r="A9" s="15"/>
      <c r="E9" s="67"/>
      <c r="F9" s="67"/>
      <c r="G9" s="67"/>
      <c r="H9" s="67"/>
      <c r="I9" s="67"/>
      <c r="J9" s="67"/>
      <c r="K9" s="67"/>
      <c r="L9" s="67"/>
      <c r="M9" s="185"/>
      <c r="N9" s="8"/>
      <c r="O9" s="19"/>
      <c r="P9" s="19"/>
      <c r="Q9" s="393"/>
    </row>
    <row r="10" spans="1:17">
      <c r="A10" s="5" t="s">
        <v>836</v>
      </c>
      <c r="B10" s="5" t="s">
        <v>837</v>
      </c>
      <c r="C10" s="8">
        <v>1</v>
      </c>
      <c r="D10" s="8" t="s">
        <v>838</v>
      </c>
      <c r="E10" s="195" t="s">
        <v>2248</v>
      </c>
      <c r="F10" s="195" t="s">
        <v>2248</v>
      </c>
      <c r="G10" s="195" t="s">
        <v>2248</v>
      </c>
      <c r="H10" s="195" t="s">
        <v>2248</v>
      </c>
      <c r="I10" s="195" t="s">
        <v>2248</v>
      </c>
      <c r="J10" s="195">
        <v>62090</v>
      </c>
      <c r="K10" s="195">
        <v>61428</v>
      </c>
      <c r="L10" s="195">
        <v>59612</v>
      </c>
      <c r="M10" s="19">
        <v>62058</v>
      </c>
      <c r="N10" s="19">
        <v>61593</v>
      </c>
      <c r="O10" s="19">
        <v>62983</v>
      </c>
      <c r="P10" s="19">
        <v>62341</v>
      </c>
      <c r="Q10" s="393">
        <v>61265</v>
      </c>
    </row>
    <row r="11" spans="1:17">
      <c r="A11" s="15" t="s">
        <v>839</v>
      </c>
      <c r="B11" s="5" t="s">
        <v>840</v>
      </c>
      <c r="C11" s="8">
        <v>1</v>
      </c>
      <c r="D11" s="8" t="s">
        <v>841</v>
      </c>
      <c r="E11" s="195" t="s">
        <v>2248</v>
      </c>
      <c r="F11" s="195" t="s">
        <v>2248</v>
      </c>
      <c r="G11" s="195" t="s">
        <v>2248</v>
      </c>
      <c r="H11" s="195" t="s">
        <v>2248</v>
      </c>
      <c r="I11" s="195" t="s">
        <v>2248</v>
      </c>
      <c r="J11" s="195">
        <v>8841</v>
      </c>
      <c r="K11" s="195">
        <v>7760</v>
      </c>
      <c r="L11" s="195">
        <v>7054</v>
      </c>
      <c r="M11" s="19">
        <v>7100</v>
      </c>
      <c r="N11" s="19">
        <v>7182</v>
      </c>
      <c r="O11" s="19">
        <v>8008</v>
      </c>
      <c r="P11" s="19">
        <v>7921</v>
      </c>
      <c r="Q11" s="393">
        <v>7720</v>
      </c>
    </row>
    <row r="12" spans="1:17">
      <c r="A12" s="15" t="s">
        <v>842</v>
      </c>
      <c r="B12" s="5" t="s">
        <v>843</v>
      </c>
      <c r="C12" s="8">
        <v>1</v>
      </c>
      <c r="D12" s="8" t="s">
        <v>844</v>
      </c>
      <c r="E12" s="324" t="s">
        <v>2248</v>
      </c>
      <c r="F12" s="324" t="s">
        <v>2248</v>
      </c>
      <c r="G12" s="324" t="s">
        <v>2248</v>
      </c>
      <c r="H12" s="324" t="s">
        <v>2248</v>
      </c>
      <c r="I12" s="324" t="s">
        <v>2248</v>
      </c>
      <c r="J12" s="324">
        <v>14.239007891770012</v>
      </c>
      <c r="K12" s="37">
        <v>12.63267565279677</v>
      </c>
      <c r="L12" s="37">
        <v>11.833187948735153</v>
      </c>
      <c r="M12" s="37">
        <v>11.440910116342776</v>
      </c>
      <c r="N12" s="37">
        <v>11.660415956358678</v>
      </c>
      <c r="O12" s="37">
        <v>12.7</v>
      </c>
      <c r="P12" s="37">
        <v>12.705923870326099</v>
      </c>
      <c r="Q12" s="418">
        <v>12.6</v>
      </c>
    </row>
    <row r="13" spans="1:17">
      <c r="E13" s="195"/>
      <c r="F13" s="195"/>
      <c r="G13" s="195"/>
      <c r="H13" s="195"/>
      <c r="I13" s="195"/>
      <c r="J13" s="195"/>
      <c r="K13" s="19"/>
      <c r="L13" s="19"/>
      <c r="M13" s="19"/>
      <c r="N13" s="19"/>
      <c r="O13" s="19"/>
      <c r="P13" s="19"/>
      <c r="Q13" s="393"/>
    </row>
    <row r="14" spans="1:17">
      <c r="A14" s="4" t="s">
        <v>845</v>
      </c>
      <c r="E14" s="195"/>
      <c r="F14" s="195"/>
      <c r="G14" s="195"/>
      <c r="H14" s="195"/>
      <c r="I14" s="195"/>
      <c r="J14" s="195"/>
      <c r="K14" s="19"/>
      <c r="L14" s="19"/>
      <c r="M14" s="19"/>
      <c r="N14" s="19"/>
      <c r="O14" s="19"/>
      <c r="P14" s="19"/>
      <c r="Q14" s="393"/>
    </row>
    <row r="15" spans="1:17">
      <c r="E15" s="195"/>
      <c r="F15" s="195"/>
      <c r="G15" s="195"/>
      <c r="H15" s="195"/>
      <c r="I15" s="195"/>
      <c r="J15" s="195"/>
      <c r="K15" s="19"/>
      <c r="L15" s="19"/>
      <c r="M15" s="19"/>
      <c r="N15" s="19"/>
      <c r="O15" s="19"/>
      <c r="P15" s="19"/>
      <c r="Q15" s="393"/>
    </row>
    <row r="16" spans="1:17">
      <c r="A16" s="27" t="s">
        <v>846</v>
      </c>
      <c r="B16" s="27" t="s">
        <v>847</v>
      </c>
      <c r="C16" s="8" t="s">
        <v>848</v>
      </c>
      <c r="D16" s="8" t="s">
        <v>849</v>
      </c>
      <c r="E16" s="195" t="s">
        <v>2248</v>
      </c>
      <c r="F16" s="195" t="s">
        <v>2248</v>
      </c>
      <c r="G16" s="195" t="s">
        <v>2248</v>
      </c>
      <c r="H16" s="195" t="s">
        <v>2248</v>
      </c>
      <c r="I16" s="195" t="s">
        <v>2248</v>
      </c>
      <c r="J16" s="195">
        <v>44803</v>
      </c>
      <c r="K16" s="19">
        <v>45129</v>
      </c>
      <c r="L16" s="19">
        <v>44348</v>
      </c>
      <c r="M16" s="19">
        <v>44605</v>
      </c>
      <c r="N16" s="19">
        <v>44105</v>
      </c>
      <c r="O16" s="19">
        <v>44681</v>
      </c>
      <c r="P16" s="19">
        <v>44131</v>
      </c>
      <c r="Q16" s="393">
        <v>43485</v>
      </c>
    </row>
    <row r="17" spans="1:17">
      <c r="A17" s="155" t="s">
        <v>850</v>
      </c>
      <c r="B17" s="27" t="s">
        <v>851</v>
      </c>
      <c r="C17" s="8" t="s">
        <v>852</v>
      </c>
      <c r="D17" s="8" t="s">
        <v>853</v>
      </c>
      <c r="E17" s="195" t="s">
        <v>2248</v>
      </c>
      <c r="F17" s="195" t="s">
        <v>2248</v>
      </c>
      <c r="G17" s="195" t="s">
        <v>2248</v>
      </c>
      <c r="H17" s="195" t="s">
        <v>2248</v>
      </c>
      <c r="I17" s="195" t="s">
        <v>2248</v>
      </c>
      <c r="J17" s="195">
        <v>16996</v>
      </c>
      <c r="K17" s="19">
        <v>17092</v>
      </c>
      <c r="L17" s="19">
        <v>16908</v>
      </c>
      <c r="M17" s="19">
        <v>17912</v>
      </c>
      <c r="N17" s="19">
        <v>17212</v>
      </c>
      <c r="O17" s="19">
        <v>16979</v>
      </c>
      <c r="P17" s="19">
        <v>16494</v>
      </c>
      <c r="Q17" s="393">
        <v>16241</v>
      </c>
    </row>
    <row r="18" spans="1:17">
      <c r="A18" s="155" t="s">
        <v>854</v>
      </c>
      <c r="B18" s="27" t="s">
        <v>855</v>
      </c>
      <c r="C18" s="8" t="s">
        <v>856</v>
      </c>
      <c r="D18" s="8" t="s">
        <v>857</v>
      </c>
      <c r="E18" s="195" t="s">
        <v>2248</v>
      </c>
      <c r="F18" s="195" t="s">
        <v>2248</v>
      </c>
      <c r="G18" s="195" t="s">
        <v>2248</v>
      </c>
      <c r="H18" s="195" t="s">
        <v>2248</v>
      </c>
      <c r="I18" s="195" t="s">
        <v>2248</v>
      </c>
      <c r="J18" s="195">
        <v>6878</v>
      </c>
      <c r="K18" s="19">
        <v>6992</v>
      </c>
      <c r="L18" s="19">
        <v>6407</v>
      </c>
      <c r="M18" s="19">
        <v>6502</v>
      </c>
      <c r="N18" s="19">
        <v>6798</v>
      </c>
      <c r="O18" s="19">
        <v>7466</v>
      </c>
      <c r="P18" s="19">
        <v>7177</v>
      </c>
      <c r="Q18" s="393">
        <v>6803</v>
      </c>
    </row>
    <row r="19" spans="1:17">
      <c r="A19" s="155" t="s">
        <v>858</v>
      </c>
      <c r="B19" s="27" t="s">
        <v>859</v>
      </c>
      <c r="C19" s="8" t="s">
        <v>860</v>
      </c>
      <c r="D19" s="8" t="s">
        <v>861</v>
      </c>
      <c r="E19" s="195" t="s">
        <v>2248</v>
      </c>
      <c r="F19" s="195" t="s">
        <v>2248</v>
      </c>
      <c r="G19" s="195" t="s">
        <v>2248</v>
      </c>
      <c r="H19" s="195" t="s">
        <v>2248</v>
      </c>
      <c r="I19" s="195" t="s">
        <v>2248</v>
      </c>
      <c r="J19" s="195">
        <v>7091</v>
      </c>
      <c r="K19" s="19">
        <v>6928</v>
      </c>
      <c r="L19" s="19">
        <v>6827</v>
      </c>
      <c r="M19" s="19">
        <v>6724</v>
      </c>
      <c r="N19" s="19">
        <v>6591</v>
      </c>
      <c r="O19" s="19">
        <v>6508</v>
      </c>
      <c r="P19" s="19">
        <v>6299</v>
      </c>
      <c r="Q19" s="393">
        <v>6006</v>
      </c>
    </row>
    <row r="20" spans="1:17">
      <c r="A20" s="155" t="s">
        <v>862</v>
      </c>
      <c r="B20" s="27" t="s">
        <v>863</v>
      </c>
      <c r="C20" s="8" t="s">
        <v>864</v>
      </c>
      <c r="D20" s="8" t="s">
        <v>865</v>
      </c>
      <c r="E20" s="195" t="s">
        <v>2248</v>
      </c>
      <c r="F20" s="195" t="s">
        <v>2248</v>
      </c>
      <c r="G20" s="195" t="s">
        <v>2248</v>
      </c>
      <c r="H20" s="195" t="s">
        <v>2248</v>
      </c>
      <c r="I20" s="195" t="s">
        <v>2248</v>
      </c>
      <c r="J20" s="195">
        <v>5489</v>
      </c>
      <c r="K20" s="19">
        <v>5319</v>
      </c>
      <c r="L20" s="19">
        <v>5345</v>
      </c>
      <c r="M20" s="19">
        <v>5520</v>
      </c>
      <c r="N20" s="19">
        <v>5426</v>
      </c>
      <c r="O20" s="19">
        <v>5304</v>
      </c>
      <c r="P20" s="19">
        <v>5219</v>
      </c>
      <c r="Q20" s="393">
        <v>5151</v>
      </c>
    </row>
    <row r="21" spans="1:17">
      <c r="A21" s="155" t="s">
        <v>866</v>
      </c>
      <c r="B21" s="27" t="s">
        <v>867</v>
      </c>
      <c r="C21" s="8" t="s">
        <v>868</v>
      </c>
      <c r="D21" s="8" t="s">
        <v>869</v>
      </c>
      <c r="E21" s="195" t="s">
        <v>2248</v>
      </c>
      <c r="F21" s="195" t="s">
        <v>2248</v>
      </c>
      <c r="G21" s="195" t="s">
        <v>2248</v>
      </c>
      <c r="H21" s="195" t="s">
        <v>2248</v>
      </c>
      <c r="I21" s="195" t="s">
        <v>2248</v>
      </c>
      <c r="J21" s="195">
        <v>3042</v>
      </c>
      <c r="K21" s="19">
        <v>3265</v>
      </c>
      <c r="L21" s="19">
        <v>3425</v>
      </c>
      <c r="M21" s="19">
        <v>3479</v>
      </c>
      <c r="N21" s="19">
        <v>3439</v>
      </c>
      <c r="O21" s="19">
        <v>3466</v>
      </c>
      <c r="P21" s="19">
        <v>3594</v>
      </c>
      <c r="Q21" s="393">
        <v>3614</v>
      </c>
    </row>
    <row r="22" spans="1:17">
      <c r="A22" s="155" t="s">
        <v>870</v>
      </c>
      <c r="B22" s="27" t="s">
        <v>871</v>
      </c>
      <c r="C22" s="8" t="s">
        <v>872</v>
      </c>
      <c r="D22" s="8" t="s">
        <v>873</v>
      </c>
      <c r="E22" s="195" t="s">
        <v>2248</v>
      </c>
      <c r="F22" s="195" t="s">
        <v>2248</v>
      </c>
      <c r="G22" s="195" t="s">
        <v>2248</v>
      </c>
      <c r="H22" s="195" t="s">
        <v>2248</v>
      </c>
      <c r="I22" s="195" t="s">
        <v>2248</v>
      </c>
      <c r="J22" s="195">
        <v>1736</v>
      </c>
      <c r="K22" s="19">
        <v>2012</v>
      </c>
      <c r="L22" s="19">
        <v>2067</v>
      </c>
      <c r="M22" s="19">
        <v>2305</v>
      </c>
      <c r="N22" s="19">
        <v>2487</v>
      </c>
      <c r="O22" s="19">
        <v>2789</v>
      </c>
      <c r="P22" s="19">
        <v>2939</v>
      </c>
      <c r="Q22" s="393">
        <v>3210</v>
      </c>
    </row>
    <row r="23" spans="1:17">
      <c r="A23" s="155" t="s">
        <v>874</v>
      </c>
      <c r="B23" s="27" t="s">
        <v>875</v>
      </c>
      <c r="C23" s="8" t="s">
        <v>876</v>
      </c>
      <c r="D23" s="8" t="s">
        <v>877</v>
      </c>
      <c r="E23" s="195" t="s">
        <v>2248</v>
      </c>
      <c r="F23" s="195" t="s">
        <v>2248</v>
      </c>
      <c r="G23" s="195" t="s">
        <v>2248</v>
      </c>
      <c r="H23" s="195" t="s">
        <v>2248</v>
      </c>
      <c r="I23" s="195" t="s">
        <v>2248</v>
      </c>
      <c r="J23" s="195">
        <v>3571</v>
      </c>
      <c r="K23" s="19">
        <v>3521</v>
      </c>
      <c r="L23" s="19">
        <v>3369</v>
      </c>
      <c r="M23" s="19">
        <v>2163</v>
      </c>
      <c r="N23" s="19">
        <v>2152</v>
      </c>
      <c r="O23" s="19">
        <v>2169</v>
      </c>
      <c r="P23" s="19">
        <v>2409</v>
      </c>
      <c r="Q23" s="393">
        <v>2460</v>
      </c>
    </row>
    <row r="24" spans="1:17">
      <c r="E24" s="195"/>
      <c r="F24" s="195"/>
      <c r="G24" s="195"/>
      <c r="H24" s="195"/>
      <c r="I24" s="195"/>
      <c r="J24" s="195"/>
      <c r="K24" s="19"/>
      <c r="L24" s="19"/>
      <c r="M24" s="19"/>
      <c r="N24" s="19"/>
      <c r="O24" s="19"/>
      <c r="P24" s="19"/>
      <c r="Q24" s="393"/>
    </row>
    <row r="25" spans="1:17">
      <c r="A25" s="27" t="s">
        <v>878</v>
      </c>
      <c r="B25" s="27" t="s">
        <v>879</v>
      </c>
      <c r="C25" s="8">
        <v>1</v>
      </c>
      <c r="D25" s="8" t="s">
        <v>880</v>
      </c>
      <c r="E25" s="195" t="s">
        <v>2248</v>
      </c>
      <c r="F25" s="195" t="s">
        <v>2248</v>
      </c>
      <c r="G25" s="195" t="s">
        <v>2248</v>
      </c>
      <c r="H25" s="195" t="s">
        <v>2248</v>
      </c>
      <c r="I25" s="195" t="s">
        <v>2248</v>
      </c>
      <c r="J25" s="195">
        <v>62090</v>
      </c>
      <c r="K25" s="19">
        <v>61428</v>
      </c>
      <c r="L25" s="19">
        <v>59612</v>
      </c>
      <c r="M25" s="19">
        <v>62058</v>
      </c>
      <c r="N25" s="19">
        <v>61593</v>
      </c>
      <c r="O25" s="19">
        <v>62983</v>
      </c>
      <c r="P25" s="19">
        <v>62341</v>
      </c>
      <c r="Q25" s="393">
        <v>61265</v>
      </c>
    </row>
    <row r="26" spans="1:17">
      <c r="A26" s="155" t="s">
        <v>881</v>
      </c>
      <c r="B26" s="27" t="s">
        <v>882</v>
      </c>
      <c r="C26" s="8">
        <v>1</v>
      </c>
      <c r="D26" s="8" t="s">
        <v>883</v>
      </c>
      <c r="E26" s="195" t="s">
        <v>2248</v>
      </c>
      <c r="F26" s="195" t="s">
        <v>2248</v>
      </c>
      <c r="G26" s="195" t="s">
        <v>2248</v>
      </c>
      <c r="H26" s="195" t="s">
        <v>2248</v>
      </c>
      <c r="I26" s="195" t="s">
        <v>2248</v>
      </c>
      <c r="J26" s="195">
        <v>25645</v>
      </c>
      <c r="K26" s="19">
        <v>27039</v>
      </c>
      <c r="L26" s="19">
        <v>26177</v>
      </c>
      <c r="M26" s="19">
        <v>29492</v>
      </c>
      <c r="N26" s="19">
        <v>29036</v>
      </c>
      <c r="O26" s="19">
        <v>29803</v>
      </c>
      <c r="P26" s="19">
        <v>29257</v>
      </c>
      <c r="Q26" s="393">
        <v>28730</v>
      </c>
    </row>
    <row r="27" spans="1:17">
      <c r="A27" s="155" t="s">
        <v>884</v>
      </c>
      <c r="B27" s="27" t="s">
        <v>885</v>
      </c>
      <c r="C27" s="8">
        <v>1</v>
      </c>
      <c r="D27" s="8" t="s">
        <v>886</v>
      </c>
      <c r="E27" s="195" t="s">
        <v>2248</v>
      </c>
      <c r="F27" s="195" t="s">
        <v>2248</v>
      </c>
      <c r="G27" s="195" t="s">
        <v>2248</v>
      </c>
      <c r="H27" s="195" t="s">
        <v>2248</v>
      </c>
      <c r="I27" s="195" t="s">
        <v>2248</v>
      </c>
      <c r="J27" s="195">
        <v>7623</v>
      </c>
      <c r="K27" s="19">
        <v>7534</v>
      </c>
      <c r="L27" s="19">
        <v>6861</v>
      </c>
      <c r="M27" s="19">
        <v>7014</v>
      </c>
      <c r="N27" s="19">
        <v>7252</v>
      </c>
      <c r="O27" s="19">
        <v>7893</v>
      </c>
      <c r="P27" s="19">
        <v>7685</v>
      </c>
      <c r="Q27" s="393">
        <v>7298</v>
      </c>
    </row>
    <row r="28" spans="1:17">
      <c r="A28" s="155" t="s">
        <v>887</v>
      </c>
      <c r="B28" s="27" t="s">
        <v>888</v>
      </c>
      <c r="C28" s="8">
        <v>1</v>
      </c>
      <c r="D28" s="8" t="s">
        <v>889</v>
      </c>
      <c r="E28" s="195" t="s">
        <v>2248</v>
      </c>
      <c r="F28" s="195" t="s">
        <v>2248</v>
      </c>
      <c r="G28" s="195" t="s">
        <v>2248</v>
      </c>
      <c r="H28" s="195" t="s">
        <v>2248</v>
      </c>
      <c r="I28" s="195" t="s">
        <v>2248</v>
      </c>
      <c r="J28" s="195">
        <v>10770</v>
      </c>
      <c r="K28" s="19">
        <v>10177</v>
      </c>
      <c r="L28" s="19">
        <v>9960</v>
      </c>
      <c r="M28" s="19">
        <v>9726</v>
      </c>
      <c r="N28" s="19">
        <v>9433</v>
      </c>
      <c r="O28" s="19">
        <v>9207</v>
      </c>
      <c r="P28" s="19">
        <v>8838</v>
      </c>
      <c r="Q28" s="393">
        <v>8415</v>
      </c>
    </row>
    <row r="29" spans="1:17">
      <c r="A29" s="155" t="s">
        <v>890</v>
      </c>
      <c r="B29" s="27" t="s">
        <v>891</v>
      </c>
      <c r="C29" s="8">
        <v>1</v>
      </c>
      <c r="D29" s="8" t="s">
        <v>892</v>
      </c>
      <c r="E29" s="195" t="s">
        <v>2248</v>
      </c>
      <c r="F29" s="195" t="s">
        <v>2248</v>
      </c>
      <c r="G29" s="195" t="s">
        <v>2248</v>
      </c>
      <c r="H29" s="195" t="s">
        <v>2248</v>
      </c>
      <c r="I29" s="195" t="s">
        <v>2248</v>
      </c>
      <c r="J29" s="195">
        <v>6162</v>
      </c>
      <c r="K29" s="19">
        <v>5890</v>
      </c>
      <c r="L29" s="19">
        <v>5938</v>
      </c>
      <c r="M29" s="19">
        <v>6146</v>
      </c>
      <c r="N29" s="19">
        <v>6058</v>
      </c>
      <c r="O29" s="19">
        <v>5928</v>
      </c>
      <c r="P29" s="19">
        <v>5839</v>
      </c>
      <c r="Q29" s="393">
        <v>5772</v>
      </c>
    </row>
    <row r="30" spans="1:17">
      <c r="A30" s="155" t="s">
        <v>893</v>
      </c>
      <c r="B30" s="27" t="s">
        <v>894</v>
      </c>
      <c r="C30" s="8">
        <v>1</v>
      </c>
      <c r="D30" s="8" t="s">
        <v>895</v>
      </c>
      <c r="E30" s="195" t="s">
        <v>2248</v>
      </c>
      <c r="F30" s="195" t="s">
        <v>2248</v>
      </c>
      <c r="G30" s="195" t="s">
        <v>2248</v>
      </c>
      <c r="H30" s="195" t="s">
        <v>2248</v>
      </c>
      <c r="I30" s="195" t="s">
        <v>2248</v>
      </c>
      <c r="J30" s="195">
        <v>3478</v>
      </c>
      <c r="K30" s="19">
        <v>3732</v>
      </c>
      <c r="L30" s="19">
        <v>3920</v>
      </c>
      <c r="M30" s="19">
        <v>3983</v>
      </c>
      <c r="N30" s="19">
        <v>3938</v>
      </c>
      <c r="O30" s="19">
        <v>3967</v>
      </c>
      <c r="P30" s="19">
        <v>4111</v>
      </c>
      <c r="Q30" s="393">
        <v>4116</v>
      </c>
    </row>
    <row r="31" spans="1:17">
      <c r="A31" s="155" t="s">
        <v>896</v>
      </c>
      <c r="B31" s="27" t="s">
        <v>897</v>
      </c>
      <c r="C31" s="8">
        <v>1</v>
      </c>
      <c r="D31" s="8" t="s">
        <v>898</v>
      </c>
      <c r="E31" s="195" t="s">
        <v>2248</v>
      </c>
      <c r="F31" s="195" t="s">
        <v>2248</v>
      </c>
      <c r="G31" s="195" t="s">
        <v>2248</v>
      </c>
      <c r="H31" s="195" t="s">
        <v>2248</v>
      </c>
      <c r="I31" s="195" t="s">
        <v>2248</v>
      </c>
      <c r="J31" s="195">
        <v>2079</v>
      </c>
      <c r="K31" s="19">
        <v>2353</v>
      </c>
      <c r="L31" s="19">
        <v>2408</v>
      </c>
      <c r="M31" s="19">
        <v>2710</v>
      </c>
      <c r="N31" s="19">
        <v>2914</v>
      </c>
      <c r="O31" s="19">
        <v>3242</v>
      </c>
      <c r="P31" s="19">
        <v>3444</v>
      </c>
      <c r="Q31" s="393">
        <v>3748</v>
      </c>
    </row>
    <row r="32" spans="1:17">
      <c r="A32" s="155" t="s">
        <v>899</v>
      </c>
      <c r="B32" s="27" t="s">
        <v>900</v>
      </c>
      <c r="C32" s="8">
        <v>1</v>
      </c>
      <c r="D32" s="8" t="s">
        <v>901</v>
      </c>
      <c r="E32" s="195" t="s">
        <v>2248</v>
      </c>
      <c r="F32" s="195" t="s">
        <v>2248</v>
      </c>
      <c r="G32" s="195" t="s">
        <v>2248</v>
      </c>
      <c r="H32" s="195" t="s">
        <v>2248</v>
      </c>
      <c r="I32" s="195" t="s">
        <v>2248</v>
      </c>
      <c r="J32" s="195">
        <v>6333</v>
      </c>
      <c r="K32" s="19">
        <v>4703</v>
      </c>
      <c r="L32" s="19">
        <v>4348</v>
      </c>
      <c r="M32" s="19">
        <v>2987</v>
      </c>
      <c r="N32" s="19">
        <v>2962</v>
      </c>
      <c r="O32" s="19">
        <v>2943</v>
      </c>
      <c r="P32" s="19">
        <v>3167</v>
      </c>
      <c r="Q32" s="393">
        <v>3186</v>
      </c>
    </row>
    <row r="33" spans="1:17">
      <c r="E33" s="419"/>
      <c r="F33" s="419"/>
      <c r="G33" s="419"/>
      <c r="H33" s="419"/>
      <c r="I33" s="67"/>
      <c r="J33" s="67"/>
      <c r="M33" s="8"/>
      <c r="N33" s="8"/>
      <c r="O33" s="19"/>
      <c r="P33" s="19"/>
      <c r="Q33" s="393"/>
    </row>
    <row r="34" spans="1:17">
      <c r="E34" s="419"/>
      <c r="F34" s="419"/>
      <c r="G34" s="419"/>
      <c r="H34" s="419"/>
      <c r="I34" s="67"/>
      <c r="J34" s="67"/>
      <c r="M34" s="8"/>
      <c r="N34" s="8"/>
      <c r="O34" s="19"/>
      <c r="P34" s="19"/>
      <c r="Q34" s="393"/>
    </row>
    <row r="35" spans="1:17">
      <c r="A35" s="10" t="s">
        <v>902</v>
      </c>
      <c r="C35" s="8">
        <v>4</v>
      </c>
      <c r="E35" s="67"/>
      <c r="F35" s="67"/>
      <c r="G35" s="67"/>
      <c r="H35" s="67"/>
      <c r="I35" s="67"/>
      <c r="J35" s="67"/>
      <c r="M35" s="8"/>
      <c r="N35" s="8"/>
      <c r="O35" s="19"/>
      <c r="P35" s="19"/>
      <c r="Q35" s="393"/>
    </row>
    <row r="36" spans="1:17">
      <c r="A36" s="198" t="s">
        <v>903</v>
      </c>
      <c r="B36" s="5" t="s">
        <v>904</v>
      </c>
      <c r="C36" s="8" t="s">
        <v>905</v>
      </c>
      <c r="D36" s="8" t="s">
        <v>906</v>
      </c>
      <c r="E36" s="420" t="s">
        <v>2248</v>
      </c>
      <c r="F36" s="420" t="s">
        <v>2248</v>
      </c>
      <c r="G36" s="420" t="s">
        <v>2248</v>
      </c>
      <c r="H36" s="420" t="s">
        <v>2248</v>
      </c>
      <c r="I36" s="420" t="s">
        <v>2248</v>
      </c>
      <c r="J36" s="420" t="s">
        <v>2248</v>
      </c>
      <c r="K36" s="250">
        <v>32837.25</v>
      </c>
      <c r="L36" s="250">
        <v>33363.916666666664</v>
      </c>
      <c r="M36" s="361">
        <v>32821</v>
      </c>
      <c r="N36" s="360">
        <v>32280.416666666668</v>
      </c>
      <c r="O36" s="360">
        <v>31602</v>
      </c>
      <c r="P36" s="360">
        <v>30986</v>
      </c>
      <c r="Q36" s="393">
        <v>30386</v>
      </c>
    </row>
    <row r="37" spans="1:17">
      <c r="A37" s="199" t="s">
        <v>907</v>
      </c>
      <c r="B37" s="5" t="s">
        <v>908</v>
      </c>
      <c r="C37" s="8" t="s">
        <v>909</v>
      </c>
      <c r="D37" s="8" t="s">
        <v>910</v>
      </c>
      <c r="E37" s="420" t="s">
        <v>2248</v>
      </c>
      <c r="F37" s="420" t="s">
        <v>2248</v>
      </c>
      <c r="G37" s="420" t="s">
        <v>2248</v>
      </c>
      <c r="H37" s="420" t="s">
        <v>2248</v>
      </c>
      <c r="I37" s="420" t="s">
        <v>2248</v>
      </c>
      <c r="J37" s="420" t="s">
        <v>2248</v>
      </c>
      <c r="K37" s="250">
        <v>23500.416666666668</v>
      </c>
      <c r="L37" s="250">
        <v>24204.75</v>
      </c>
      <c r="M37" s="361">
        <v>23707</v>
      </c>
      <c r="N37" s="360">
        <v>23518.666666666668</v>
      </c>
      <c r="O37" s="360">
        <v>22926</v>
      </c>
      <c r="P37" s="360">
        <v>22296</v>
      </c>
      <c r="Q37" s="393">
        <v>21843</v>
      </c>
    </row>
    <row r="38" spans="1:17">
      <c r="A38" s="199" t="s">
        <v>911</v>
      </c>
      <c r="B38" s="5" t="s">
        <v>912</v>
      </c>
      <c r="C38" s="8" t="s">
        <v>913</v>
      </c>
      <c r="D38" s="8" t="s">
        <v>914</v>
      </c>
      <c r="E38" s="420" t="s">
        <v>2248</v>
      </c>
      <c r="F38" s="420" t="s">
        <v>2248</v>
      </c>
      <c r="G38" s="420" t="s">
        <v>2248</v>
      </c>
      <c r="H38" s="420" t="s">
        <v>2248</v>
      </c>
      <c r="I38" s="420" t="s">
        <v>2248</v>
      </c>
      <c r="J38" s="420" t="s">
        <v>2248</v>
      </c>
      <c r="K38" s="250">
        <v>3850</v>
      </c>
      <c r="L38" s="250">
        <v>3720.6666666666665</v>
      </c>
      <c r="M38" s="361">
        <v>3656</v>
      </c>
      <c r="N38" s="360">
        <v>3551.1666666666665</v>
      </c>
      <c r="O38" s="360">
        <v>3375</v>
      </c>
      <c r="P38" s="360">
        <v>3284.6666666666665</v>
      </c>
      <c r="Q38" s="393">
        <v>3120</v>
      </c>
    </row>
    <row r="39" spans="1:17">
      <c r="A39" s="199" t="s">
        <v>915</v>
      </c>
      <c r="B39" s="5" t="s">
        <v>916</v>
      </c>
      <c r="C39" s="8" t="s">
        <v>917</v>
      </c>
      <c r="D39" s="8" t="s">
        <v>918</v>
      </c>
      <c r="E39" s="420" t="s">
        <v>2248</v>
      </c>
      <c r="F39" s="420" t="s">
        <v>2248</v>
      </c>
      <c r="G39" s="420" t="s">
        <v>2248</v>
      </c>
      <c r="H39" s="420" t="s">
        <v>2248</v>
      </c>
      <c r="I39" s="420" t="s">
        <v>2248</v>
      </c>
      <c r="J39" s="420" t="s">
        <v>2248</v>
      </c>
      <c r="K39" s="250">
        <v>1021.0833333333334</v>
      </c>
      <c r="L39" s="250">
        <v>1034.3333333333333</v>
      </c>
      <c r="M39" s="361">
        <v>998</v>
      </c>
      <c r="N39" s="360">
        <v>961</v>
      </c>
      <c r="O39" s="360">
        <v>963</v>
      </c>
      <c r="P39" s="360">
        <v>987.5</v>
      </c>
      <c r="Q39" s="393">
        <v>972</v>
      </c>
    </row>
    <row r="40" spans="1:17">
      <c r="A40" s="199" t="s">
        <v>919</v>
      </c>
      <c r="B40" s="5" t="s">
        <v>920</v>
      </c>
      <c r="C40" s="8" t="s">
        <v>921</v>
      </c>
      <c r="D40" s="8" t="s">
        <v>922</v>
      </c>
      <c r="E40" s="420" t="s">
        <v>2248</v>
      </c>
      <c r="F40" s="420" t="s">
        <v>2248</v>
      </c>
      <c r="G40" s="420" t="s">
        <v>2248</v>
      </c>
      <c r="H40" s="420" t="s">
        <v>2248</v>
      </c>
      <c r="I40" s="420" t="s">
        <v>2248</v>
      </c>
      <c r="J40" s="420" t="s">
        <v>2248</v>
      </c>
      <c r="K40" s="250">
        <v>1379.1666666666667</v>
      </c>
      <c r="L40" s="250">
        <v>1423.75</v>
      </c>
      <c r="M40" s="361">
        <v>1549</v>
      </c>
      <c r="N40" s="360">
        <v>1517.75</v>
      </c>
      <c r="O40" s="360">
        <v>1722</v>
      </c>
      <c r="P40" s="360">
        <v>1819.5833333333333</v>
      </c>
      <c r="Q40" s="393">
        <v>1885</v>
      </c>
    </row>
    <row r="41" spans="1:17">
      <c r="A41" s="199" t="s">
        <v>923</v>
      </c>
      <c r="B41" s="5" t="s">
        <v>924</v>
      </c>
      <c r="C41" s="8" t="s">
        <v>925</v>
      </c>
      <c r="D41" s="8" t="s">
        <v>926</v>
      </c>
      <c r="E41" s="420" t="s">
        <v>2248</v>
      </c>
      <c r="F41" s="420" t="s">
        <v>2248</v>
      </c>
      <c r="G41" s="420" t="s">
        <v>2248</v>
      </c>
      <c r="H41" s="420" t="s">
        <v>2248</v>
      </c>
      <c r="I41" s="420" t="s">
        <v>2248</v>
      </c>
      <c r="J41" s="420" t="s">
        <v>2248</v>
      </c>
      <c r="K41" s="250">
        <v>1108.4166666666667</v>
      </c>
      <c r="L41" s="250">
        <v>1049.1666666666667</v>
      </c>
      <c r="M41" s="361">
        <v>963</v>
      </c>
      <c r="N41" s="360">
        <v>836</v>
      </c>
      <c r="O41" s="360">
        <v>781</v>
      </c>
      <c r="P41" s="360">
        <v>777.66666666666674</v>
      </c>
      <c r="Q41" s="393">
        <v>768</v>
      </c>
    </row>
    <row r="42" spans="1:17">
      <c r="A42" s="199" t="s">
        <v>927</v>
      </c>
      <c r="B42" s="5" t="s">
        <v>928</v>
      </c>
      <c r="C42" s="8" t="s">
        <v>929</v>
      </c>
      <c r="D42" s="8" t="s">
        <v>930</v>
      </c>
      <c r="E42" s="420" t="s">
        <v>2248</v>
      </c>
      <c r="F42" s="420" t="s">
        <v>2248</v>
      </c>
      <c r="G42" s="420" t="s">
        <v>2248</v>
      </c>
      <c r="H42" s="420" t="s">
        <v>2248</v>
      </c>
      <c r="I42" s="420" t="s">
        <v>2248</v>
      </c>
      <c r="J42" s="420" t="s">
        <v>2248</v>
      </c>
      <c r="K42" s="250">
        <v>1978.1666666666642</v>
      </c>
      <c r="L42" s="250">
        <v>1931.2499999999964</v>
      </c>
      <c r="M42" s="361">
        <v>1949</v>
      </c>
      <c r="N42" s="360">
        <v>1895.8333333333335</v>
      </c>
      <c r="O42" s="360">
        <v>1835</v>
      </c>
      <c r="P42" s="360">
        <v>1820.5833333333333</v>
      </c>
      <c r="Q42" s="393">
        <v>1799</v>
      </c>
    </row>
    <row r="43" spans="1:17">
      <c r="A43" s="198" t="s">
        <v>931</v>
      </c>
      <c r="B43" s="5" t="s">
        <v>932</v>
      </c>
      <c r="C43" s="8" t="s">
        <v>933</v>
      </c>
      <c r="D43" s="8" t="s">
        <v>934</v>
      </c>
      <c r="E43" s="420" t="s">
        <v>2248</v>
      </c>
      <c r="F43" s="420" t="s">
        <v>2248</v>
      </c>
      <c r="G43" s="420" t="s">
        <v>2248</v>
      </c>
      <c r="H43" s="420" t="s">
        <v>2248</v>
      </c>
      <c r="I43" s="420" t="s">
        <v>2248</v>
      </c>
      <c r="J43" s="420" t="s">
        <v>2248</v>
      </c>
      <c r="K43" s="250">
        <v>10629</v>
      </c>
      <c r="L43" s="250">
        <v>10546.583333333334</v>
      </c>
      <c r="M43" s="361">
        <v>10345</v>
      </c>
      <c r="N43" s="360">
        <v>10018.25</v>
      </c>
      <c r="O43" s="360">
        <v>9685</v>
      </c>
      <c r="P43" s="360">
        <v>9358.3333333333339</v>
      </c>
      <c r="Q43" s="393">
        <v>8828</v>
      </c>
    </row>
    <row r="44" spans="1:17">
      <c r="A44" s="199" t="s">
        <v>935</v>
      </c>
      <c r="B44" s="5" t="s">
        <v>936</v>
      </c>
      <c r="C44" s="8" t="s">
        <v>937</v>
      </c>
      <c r="D44" s="8" t="s">
        <v>938</v>
      </c>
      <c r="E44" s="420" t="s">
        <v>2248</v>
      </c>
      <c r="F44" s="420" t="s">
        <v>2248</v>
      </c>
      <c r="G44" s="420" t="s">
        <v>2248</v>
      </c>
      <c r="H44" s="420" t="s">
        <v>2248</v>
      </c>
      <c r="I44" s="420" t="s">
        <v>2248</v>
      </c>
      <c r="J44" s="420" t="s">
        <v>2248</v>
      </c>
      <c r="K44" s="250">
        <v>9459</v>
      </c>
      <c r="L44" s="250">
        <v>9320.1666666666661</v>
      </c>
      <c r="M44" s="361">
        <v>9119</v>
      </c>
      <c r="N44" s="360">
        <v>8818.6666666666661</v>
      </c>
      <c r="O44" s="360">
        <v>8576</v>
      </c>
      <c r="P44" s="360">
        <v>8335.3333333333339</v>
      </c>
      <c r="Q44" s="393">
        <v>7899</v>
      </c>
    </row>
    <row r="45" spans="1:17">
      <c r="A45" s="199" t="s">
        <v>939</v>
      </c>
      <c r="B45" s="5" t="s">
        <v>940</v>
      </c>
      <c r="C45" s="8" t="s">
        <v>941</v>
      </c>
      <c r="D45" s="8" t="s">
        <v>942</v>
      </c>
      <c r="E45" s="420" t="s">
        <v>2248</v>
      </c>
      <c r="F45" s="420" t="s">
        <v>2248</v>
      </c>
      <c r="G45" s="420" t="s">
        <v>2248</v>
      </c>
      <c r="H45" s="420" t="s">
        <v>2248</v>
      </c>
      <c r="I45" s="420" t="s">
        <v>2248</v>
      </c>
      <c r="J45" s="420" t="s">
        <v>2248</v>
      </c>
      <c r="K45" s="250">
        <v>1170</v>
      </c>
      <c r="L45" s="250">
        <v>1226.4166666666667</v>
      </c>
      <c r="M45" s="361">
        <v>1226</v>
      </c>
      <c r="N45" s="360">
        <v>1199.5833333333335</v>
      </c>
      <c r="O45" s="360">
        <v>1109</v>
      </c>
      <c r="P45" s="360">
        <v>1023</v>
      </c>
      <c r="Q45" s="393">
        <v>929</v>
      </c>
    </row>
    <row r="46" spans="1:17">
      <c r="A46" s="198" t="s">
        <v>943</v>
      </c>
      <c r="B46" s="5" t="s">
        <v>944</v>
      </c>
      <c r="C46" s="8" t="s">
        <v>945</v>
      </c>
      <c r="D46" s="8" t="s">
        <v>946</v>
      </c>
      <c r="E46" s="420" t="s">
        <v>2248</v>
      </c>
      <c r="F46" s="420" t="s">
        <v>2248</v>
      </c>
      <c r="G46" s="420" t="s">
        <v>2248</v>
      </c>
      <c r="H46" s="420" t="s">
        <v>2248</v>
      </c>
      <c r="I46" s="420" t="s">
        <v>2248</v>
      </c>
      <c r="J46" s="420" t="s">
        <v>2248</v>
      </c>
      <c r="K46" s="250">
        <v>1114.5833333333333</v>
      </c>
      <c r="L46" s="362">
        <v>1203.8333333333333</v>
      </c>
      <c r="M46" s="361">
        <v>1255</v>
      </c>
      <c r="N46" s="360">
        <v>1262.0833333333333</v>
      </c>
      <c r="O46" s="360">
        <v>1344</v>
      </c>
      <c r="P46" s="360">
        <v>1457.1666666666667</v>
      </c>
      <c r="Q46" s="393">
        <v>1570</v>
      </c>
    </row>
    <row r="47" spans="1:17">
      <c r="A47" s="198" t="s">
        <v>947</v>
      </c>
      <c r="B47" s="5" t="s">
        <v>948</v>
      </c>
      <c r="C47" s="8" t="s">
        <v>949</v>
      </c>
      <c r="D47" s="8" t="s">
        <v>950</v>
      </c>
      <c r="E47" s="420" t="s">
        <v>2248</v>
      </c>
      <c r="F47" s="420" t="s">
        <v>2248</v>
      </c>
      <c r="G47" s="420" t="s">
        <v>2248</v>
      </c>
      <c r="H47" s="420" t="s">
        <v>2248</v>
      </c>
      <c r="I47" s="420" t="s">
        <v>2248</v>
      </c>
      <c r="J47" s="420" t="s">
        <v>2248</v>
      </c>
      <c r="K47" s="250">
        <v>1467.9166666666667</v>
      </c>
      <c r="L47" s="250">
        <v>1476.5</v>
      </c>
      <c r="M47" s="361">
        <v>1486</v>
      </c>
      <c r="N47" s="360">
        <v>1515.9166666666667</v>
      </c>
      <c r="O47" s="360">
        <v>1553</v>
      </c>
      <c r="P47" s="360">
        <v>1596.25</v>
      </c>
      <c r="Q47" s="393">
        <v>1596</v>
      </c>
    </row>
    <row r="48" spans="1:17">
      <c r="A48" s="198" t="s">
        <v>951</v>
      </c>
      <c r="B48" s="5" t="s">
        <v>952</v>
      </c>
      <c r="C48" s="8" t="s">
        <v>953</v>
      </c>
      <c r="D48" s="8" t="s">
        <v>954</v>
      </c>
      <c r="E48" s="420" t="s">
        <v>2248</v>
      </c>
      <c r="F48" s="420" t="s">
        <v>2248</v>
      </c>
      <c r="G48" s="420" t="s">
        <v>2248</v>
      </c>
      <c r="H48" s="420" t="s">
        <v>2248</v>
      </c>
      <c r="I48" s="420" t="s">
        <v>2248</v>
      </c>
      <c r="J48" s="420" t="s">
        <v>2248</v>
      </c>
      <c r="K48" s="250">
        <v>2356.75</v>
      </c>
      <c r="L48" s="250">
        <v>2080.9166666666665</v>
      </c>
      <c r="M48" s="361">
        <v>2031</v>
      </c>
      <c r="N48" s="360">
        <v>1999.5803030303059</v>
      </c>
      <c r="O48" s="360">
        <v>1949</v>
      </c>
      <c r="P48" s="360">
        <v>1914.6666666666665</v>
      </c>
      <c r="Q48" s="393">
        <v>1845</v>
      </c>
    </row>
    <row r="49" spans="1:17">
      <c r="A49" s="199" t="s">
        <v>955</v>
      </c>
      <c r="B49" s="5" t="s">
        <v>956</v>
      </c>
      <c r="C49" s="8" t="s">
        <v>957</v>
      </c>
      <c r="D49" s="8" t="s">
        <v>958</v>
      </c>
      <c r="E49" s="420" t="s">
        <v>2248</v>
      </c>
      <c r="F49" s="420" t="s">
        <v>2248</v>
      </c>
      <c r="G49" s="420" t="s">
        <v>2248</v>
      </c>
      <c r="H49" s="420" t="s">
        <v>2248</v>
      </c>
      <c r="I49" s="420" t="s">
        <v>2248</v>
      </c>
      <c r="J49" s="420" t="s">
        <v>2248</v>
      </c>
      <c r="K49" s="250">
        <v>1917.9166666666667</v>
      </c>
      <c r="L49" s="250">
        <v>1655.0833333333335</v>
      </c>
      <c r="M49" s="361">
        <v>1613</v>
      </c>
      <c r="N49" s="360">
        <v>1597.4666666666701</v>
      </c>
      <c r="O49" s="360">
        <v>1588</v>
      </c>
      <c r="P49" s="360">
        <v>1537.75</v>
      </c>
      <c r="Q49" s="393">
        <v>1481</v>
      </c>
    </row>
    <row r="50" spans="1:17">
      <c r="A50" s="199" t="s">
        <v>959</v>
      </c>
      <c r="B50" s="5" t="s">
        <v>960</v>
      </c>
      <c r="C50" s="8" t="s">
        <v>961</v>
      </c>
      <c r="D50" s="8" t="s">
        <v>962</v>
      </c>
      <c r="E50" s="420" t="s">
        <v>2248</v>
      </c>
      <c r="F50" s="420" t="s">
        <v>2248</v>
      </c>
      <c r="G50" s="420" t="s">
        <v>2248</v>
      </c>
      <c r="H50" s="420" t="s">
        <v>2248</v>
      </c>
      <c r="I50" s="420" t="s">
        <v>2248</v>
      </c>
      <c r="J50" s="420" t="s">
        <v>2248</v>
      </c>
      <c r="K50" s="250">
        <v>438.83333333333337</v>
      </c>
      <c r="L50" s="250">
        <v>425.83333333333337</v>
      </c>
      <c r="M50" s="361">
        <v>418</v>
      </c>
      <c r="N50" s="360">
        <v>403</v>
      </c>
      <c r="O50" s="360">
        <v>361</v>
      </c>
      <c r="P50" s="360">
        <v>376.91666666666663</v>
      </c>
      <c r="Q50" s="393">
        <v>363</v>
      </c>
    </row>
    <row r="51" spans="1:17">
      <c r="A51" s="198" t="s">
        <v>963</v>
      </c>
      <c r="B51" s="5" t="s">
        <v>964</v>
      </c>
      <c r="C51" s="8" t="s">
        <v>965</v>
      </c>
      <c r="D51" s="8" t="s">
        <v>966</v>
      </c>
      <c r="E51" s="420" t="s">
        <v>2248</v>
      </c>
      <c r="F51" s="420" t="s">
        <v>2248</v>
      </c>
      <c r="G51" s="420" t="s">
        <v>2248</v>
      </c>
      <c r="H51" s="420" t="s">
        <v>2248</v>
      </c>
      <c r="I51" s="420" t="s">
        <v>2248</v>
      </c>
      <c r="J51" s="420" t="s">
        <v>2248</v>
      </c>
      <c r="K51" s="250">
        <v>2563</v>
      </c>
      <c r="L51" s="250">
        <v>2560</v>
      </c>
      <c r="M51" s="361">
        <v>2606</v>
      </c>
      <c r="N51" s="360">
        <v>2581.3333333333335</v>
      </c>
      <c r="O51" s="360">
        <v>2623</v>
      </c>
      <c r="P51" s="360">
        <v>2757.8333333333335</v>
      </c>
      <c r="Q51" s="393">
        <v>2974</v>
      </c>
    </row>
    <row r="52" spans="1:17">
      <c r="A52" s="198" t="s">
        <v>967</v>
      </c>
      <c r="B52" s="5" t="s">
        <v>968</v>
      </c>
      <c r="C52" s="8" t="s">
        <v>969</v>
      </c>
      <c r="D52" s="8" t="s">
        <v>970</v>
      </c>
      <c r="E52" s="420" t="s">
        <v>2248</v>
      </c>
      <c r="F52" s="420" t="s">
        <v>2248</v>
      </c>
      <c r="G52" s="420" t="s">
        <v>2248</v>
      </c>
      <c r="H52" s="420" t="s">
        <v>2248</v>
      </c>
      <c r="I52" s="420" t="s">
        <v>2248</v>
      </c>
      <c r="J52" s="420" t="s">
        <v>2248</v>
      </c>
      <c r="K52" s="250">
        <v>402</v>
      </c>
      <c r="L52" s="250">
        <v>488</v>
      </c>
      <c r="M52" s="361">
        <v>463</v>
      </c>
      <c r="N52" s="360">
        <v>299.41666666666669</v>
      </c>
      <c r="O52" s="360">
        <v>250</v>
      </c>
      <c r="P52" s="360">
        <v>256.83333333333331</v>
      </c>
      <c r="Q52" s="393">
        <v>286</v>
      </c>
    </row>
    <row r="53" spans="1:17">
      <c r="A53" s="20"/>
      <c r="C53" s="67"/>
      <c r="I53" s="67"/>
      <c r="J53" s="67"/>
      <c r="K53" s="164"/>
      <c r="L53" s="164"/>
      <c r="M53" s="164"/>
      <c r="N53" s="164"/>
      <c r="O53" s="164"/>
      <c r="P53" s="164"/>
    </row>
    <row r="54" spans="1:17">
      <c r="A54" s="10"/>
      <c r="L54" s="17"/>
      <c r="M54" s="14"/>
      <c r="N54" s="14"/>
      <c r="O54" s="14"/>
      <c r="P54" s="14"/>
    </row>
    <row r="55" spans="1:17">
      <c r="A55" s="223" t="s">
        <v>971</v>
      </c>
      <c r="B55" s="218"/>
      <c r="C55" s="218"/>
    </row>
    <row r="56" spans="1:17" ht="13.5" customHeight="1">
      <c r="A56" s="223" t="s">
        <v>972</v>
      </c>
      <c r="B56" s="218"/>
      <c r="C56" s="218"/>
    </row>
    <row r="57" spans="1:17" ht="25.5" customHeight="1">
      <c r="A57" s="469" t="s">
        <v>973</v>
      </c>
      <c r="B57" s="469"/>
      <c r="C57" s="469"/>
      <c r="D57" s="469"/>
      <c r="E57" s="469"/>
      <c r="F57" s="469"/>
      <c r="G57" s="469"/>
      <c r="H57" s="469"/>
      <c r="I57" s="469"/>
      <c r="J57" s="469"/>
      <c r="K57" s="469"/>
      <c r="L57" s="469"/>
      <c r="M57" s="469"/>
      <c r="N57" s="469"/>
      <c r="O57" s="469"/>
      <c r="P57" s="469"/>
      <c r="Q57" s="469"/>
    </row>
    <row r="58" spans="1:17">
      <c r="A58" s="223" t="s">
        <v>974</v>
      </c>
    </row>
    <row r="70" spans="4:53">
      <c r="D70" s="22"/>
      <c r="G70" s="162"/>
      <c r="H70" s="162"/>
      <c r="I70" s="67"/>
      <c r="J70" s="67"/>
      <c r="K70" s="195"/>
      <c r="L70" s="195"/>
      <c r="M70" s="261"/>
      <c r="N70" s="263"/>
      <c r="O70" s="263"/>
      <c r="P70" s="263"/>
      <c r="Q70" s="263"/>
      <c r="R70" s="263"/>
      <c r="S70" s="263"/>
      <c r="T70" s="263"/>
      <c r="U70" s="263"/>
      <c r="V70" s="263"/>
      <c r="W70" s="263"/>
      <c r="X70" s="263"/>
      <c r="Y70" s="263"/>
      <c r="Z70" s="263"/>
      <c r="AA70" s="263"/>
      <c r="AB70" s="263"/>
      <c r="AC70" s="263"/>
      <c r="AD70" s="263"/>
      <c r="AE70" s="263"/>
      <c r="AF70" s="263"/>
      <c r="AG70" s="263"/>
      <c r="AH70" s="104"/>
      <c r="AI70" s="104"/>
      <c r="AJ70" s="17"/>
      <c r="AK70" s="359"/>
      <c r="AL70" s="359"/>
      <c r="AM70" s="359"/>
      <c r="AN70" s="359"/>
      <c r="AO70" s="359"/>
      <c r="AP70" s="359"/>
      <c r="AQ70" s="359"/>
      <c r="AR70" s="359"/>
      <c r="AS70" s="359"/>
      <c r="AT70" s="359"/>
      <c r="AU70" s="359"/>
      <c r="AV70" s="359"/>
      <c r="AW70" s="359"/>
      <c r="AX70" s="359"/>
      <c r="AY70" s="359"/>
      <c r="AZ70" s="359"/>
      <c r="BA70" s="359"/>
    </row>
    <row r="71" spans="4:53">
      <c r="D71" s="22"/>
      <c r="E71" s="22"/>
      <c r="G71" s="162"/>
      <c r="H71" s="162"/>
      <c r="I71" s="67"/>
      <c r="J71" s="67"/>
      <c r="K71" s="195"/>
      <c r="L71" s="195"/>
      <c r="M71" s="261"/>
      <c r="N71" s="263"/>
      <c r="O71" s="263"/>
      <c r="P71" s="263"/>
      <c r="Q71" s="263"/>
      <c r="R71" s="263"/>
      <c r="S71" s="263"/>
      <c r="T71" s="263"/>
      <c r="U71" s="263"/>
      <c r="V71" s="263"/>
      <c r="W71" s="263"/>
      <c r="X71" s="263"/>
      <c r="Y71" s="263"/>
      <c r="Z71" s="263"/>
      <c r="AA71" s="263"/>
      <c r="AB71" s="263"/>
      <c r="AC71" s="263"/>
      <c r="AD71" s="263"/>
      <c r="AE71" s="263"/>
      <c r="AF71" s="263"/>
      <c r="AG71" s="263"/>
      <c r="AH71" s="104"/>
      <c r="AI71" s="104"/>
      <c r="AJ71" s="17"/>
      <c r="AK71" s="359"/>
      <c r="AL71" s="359"/>
      <c r="AM71" s="359"/>
      <c r="AN71" s="359"/>
      <c r="AO71" s="359"/>
      <c r="AP71" s="359"/>
      <c r="AQ71" s="359"/>
      <c r="AR71" s="359"/>
      <c r="AS71" s="359"/>
      <c r="AT71" s="359"/>
      <c r="AU71" s="359"/>
      <c r="AV71" s="359"/>
      <c r="AW71" s="359"/>
      <c r="AX71" s="359"/>
      <c r="AY71" s="359"/>
      <c r="AZ71" s="359"/>
      <c r="BA71" s="359"/>
    </row>
    <row r="72" spans="4:53">
      <c r="D72" s="22"/>
      <c r="E72" s="22"/>
      <c r="G72" s="162"/>
      <c r="H72" s="162"/>
      <c r="I72" s="67"/>
      <c r="J72" s="67"/>
      <c r="K72" s="195"/>
      <c r="L72" s="195"/>
      <c r="M72" s="261"/>
      <c r="N72" s="263"/>
      <c r="O72" s="263"/>
      <c r="P72" s="263"/>
      <c r="Q72" s="263"/>
      <c r="R72" s="263"/>
      <c r="S72" s="263"/>
      <c r="T72" s="263"/>
      <c r="U72" s="263"/>
      <c r="V72" s="263"/>
      <c r="W72" s="263"/>
      <c r="X72" s="263"/>
      <c r="Y72" s="263"/>
      <c r="Z72" s="263"/>
      <c r="AA72" s="263"/>
      <c r="AB72" s="263"/>
      <c r="AC72" s="263"/>
      <c r="AD72" s="263"/>
      <c r="AE72" s="263"/>
      <c r="AF72" s="263"/>
      <c r="AG72" s="263"/>
      <c r="AH72" s="104"/>
      <c r="AI72" s="104"/>
      <c r="AJ72" s="17"/>
      <c r="AK72" s="359"/>
      <c r="AL72" s="359"/>
      <c r="AM72" s="359"/>
      <c r="AN72" s="359"/>
      <c r="AO72" s="359"/>
      <c r="AP72" s="359"/>
      <c r="AQ72" s="359"/>
      <c r="AR72" s="359"/>
      <c r="AS72" s="359"/>
      <c r="AT72" s="359"/>
      <c r="AU72" s="359"/>
      <c r="AV72" s="359"/>
      <c r="AW72" s="359"/>
      <c r="AX72" s="359"/>
      <c r="AY72" s="359"/>
      <c r="AZ72" s="359"/>
      <c r="BA72" s="359"/>
    </row>
    <row r="73" spans="4:53">
      <c r="D73" s="22"/>
      <c r="E73" s="22"/>
      <c r="G73" s="162"/>
      <c r="H73" s="162"/>
      <c r="I73" s="67"/>
      <c r="J73" s="67"/>
      <c r="K73" s="195"/>
      <c r="L73" s="195"/>
      <c r="M73" s="261"/>
      <c r="N73" s="263"/>
      <c r="O73" s="263"/>
      <c r="P73" s="263"/>
      <c r="Q73" s="263"/>
      <c r="R73" s="263"/>
      <c r="S73" s="263"/>
      <c r="T73" s="263"/>
      <c r="U73" s="263"/>
      <c r="V73" s="263"/>
      <c r="W73" s="263"/>
      <c r="X73" s="263"/>
      <c r="Y73" s="263"/>
      <c r="Z73" s="263"/>
      <c r="AA73" s="263"/>
      <c r="AB73" s="263"/>
      <c r="AC73" s="263"/>
      <c r="AD73" s="263"/>
      <c r="AE73" s="263"/>
      <c r="AF73" s="263"/>
      <c r="AG73" s="263"/>
      <c r="AH73" s="104"/>
      <c r="AI73" s="104"/>
      <c r="AJ73" s="17"/>
      <c r="AK73" s="359"/>
      <c r="AL73" s="359"/>
      <c r="AM73" s="359"/>
      <c r="AN73" s="359"/>
      <c r="AO73" s="359"/>
      <c r="AP73" s="359"/>
      <c r="AQ73" s="359"/>
      <c r="AR73" s="359"/>
      <c r="AS73" s="359"/>
      <c r="AT73" s="359"/>
      <c r="AU73" s="359"/>
      <c r="AV73" s="359"/>
      <c r="AW73" s="359"/>
      <c r="AX73" s="359"/>
      <c r="AY73" s="359"/>
      <c r="AZ73" s="359"/>
      <c r="BA73" s="359"/>
    </row>
    <row r="74" spans="4:53">
      <c r="D74" s="22"/>
      <c r="E74" s="22"/>
      <c r="G74" s="162"/>
      <c r="H74" s="162"/>
      <c r="I74" s="67"/>
      <c r="J74" s="67"/>
      <c r="K74" s="195"/>
      <c r="L74" s="195"/>
      <c r="M74" s="261"/>
      <c r="N74" s="263"/>
      <c r="O74" s="263"/>
      <c r="P74" s="263"/>
      <c r="Q74" s="263"/>
      <c r="R74" s="263"/>
      <c r="S74" s="263"/>
      <c r="T74" s="263"/>
      <c r="U74" s="263"/>
      <c r="V74" s="263"/>
      <c r="W74" s="263"/>
      <c r="X74" s="263"/>
      <c r="Y74" s="263"/>
      <c r="Z74" s="263"/>
      <c r="AA74" s="263"/>
      <c r="AB74" s="263"/>
      <c r="AC74" s="263"/>
      <c r="AD74" s="263"/>
      <c r="AE74" s="263"/>
      <c r="AF74" s="263"/>
      <c r="AG74" s="263"/>
      <c r="AH74" s="17"/>
      <c r="AI74" s="17"/>
      <c r="AJ74" s="17"/>
      <c r="AK74" s="359"/>
      <c r="AL74" s="359"/>
      <c r="AM74" s="359"/>
      <c r="AN74" s="359"/>
      <c r="AO74" s="359"/>
      <c r="AP74" s="359"/>
      <c r="AQ74" s="359"/>
      <c r="AR74" s="359"/>
      <c r="AS74" s="359"/>
      <c r="AT74" s="359"/>
      <c r="AU74" s="359"/>
      <c r="AV74" s="359"/>
      <c r="AW74" s="359"/>
      <c r="AX74" s="359"/>
      <c r="AY74" s="359"/>
      <c r="AZ74" s="359"/>
      <c r="BA74" s="359"/>
    </row>
    <row r="75" spans="4:53">
      <c r="D75" s="22"/>
      <c r="E75" s="22"/>
      <c r="G75" s="237"/>
      <c r="H75" s="237"/>
      <c r="I75" s="60"/>
      <c r="J75" s="60"/>
      <c r="K75" s="262"/>
      <c r="L75" s="262"/>
      <c r="M75" s="260"/>
      <c r="N75" s="262"/>
      <c r="O75" s="262"/>
      <c r="P75" s="262"/>
      <c r="Q75" s="262"/>
      <c r="R75" s="262"/>
      <c r="S75" s="262"/>
      <c r="T75" s="262"/>
      <c r="U75" s="262"/>
      <c r="V75" s="262"/>
      <c r="W75" s="262"/>
      <c r="X75" s="262"/>
      <c r="Y75" s="262"/>
      <c r="Z75" s="262"/>
      <c r="AA75" s="262"/>
      <c r="AB75" s="262"/>
      <c r="AC75" s="262"/>
      <c r="AD75" s="262"/>
      <c r="AE75" s="262"/>
      <c r="AF75" s="262"/>
      <c r="AG75" s="262"/>
      <c r="AH75" s="60"/>
      <c r="AI75" s="60"/>
      <c r="AJ75" s="60"/>
      <c r="AK75" s="359"/>
      <c r="AL75" s="359"/>
      <c r="AM75" s="359"/>
      <c r="AN75" s="359"/>
      <c r="AO75" s="359"/>
      <c r="AP75" s="359"/>
      <c r="AQ75" s="359"/>
      <c r="AR75" s="359"/>
      <c r="AS75" s="359"/>
      <c r="AT75" s="359"/>
      <c r="AU75" s="359"/>
      <c r="AV75" s="359"/>
      <c r="AW75" s="359"/>
      <c r="AX75" s="359"/>
      <c r="AY75" s="359"/>
      <c r="AZ75" s="359"/>
      <c r="BA75" s="359"/>
    </row>
    <row r="76" spans="4:53">
      <c r="D76" s="22"/>
      <c r="G76" s="162"/>
      <c r="H76" s="162"/>
      <c r="I76" s="67"/>
      <c r="J76" s="67"/>
      <c r="K76" s="195"/>
      <c r="L76" s="195"/>
      <c r="M76" s="37"/>
      <c r="N76" s="19"/>
      <c r="O76" s="19"/>
      <c r="P76" s="19"/>
      <c r="Q76" s="19"/>
      <c r="R76" s="19"/>
      <c r="S76" s="19"/>
      <c r="T76" s="19"/>
      <c r="U76" s="19"/>
      <c r="V76" s="19"/>
      <c r="W76" s="19"/>
      <c r="X76" s="19"/>
      <c r="Y76" s="19"/>
      <c r="Z76" s="19"/>
      <c r="AA76" s="19"/>
      <c r="AB76" s="19"/>
      <c r="AC76" s="19"/>
      <c r="AD76" s="19"/>
      <c r="AE76" s="19"/>
      <c r="AF76" s="19"/>
      <c r="AG76" s="19"/>
      <c r="AH76" s="8"/>
      <c r="AI76" s="8"/>
      <c r="AJ76" s="8"/>
      <c r="AK76" s="250"/>
      <c r="AL76" s="250"/>
      <c r="AM76" s="250"/>
      <c r="AN76" s="250"/>
      <c r="AO76" s="250"/>
      <c r="AP76" s="250"/>
      <c r="AQ76" s="250"/>
      <c r="AR76" s="250"/>
      <c r="AS76" s="250"/>
      <c r="AT76" s="250"/>
      <c r="AU76" s="250"/>
      <c r="AV76" s="250"/>
      <c r="AW76" s="250"/>
      <c r="AX76" s="250"/>
      <c r="AY76" s="250"/>
      <c r="AZ76" s="250"/>
      <c r="BA76" s="250"/>
    </row>
    <row r="77" spans="4:53">
      <c r="D77" s="22"/>
      <c r="G77" s="162"/>
      <c r="H77" s="162"/>
      <c r="I77" s="67"/>
      <c r="J77" s="67"/>
      <c r="K77" s="195"/>
      <c r="L77" s="195"/>
      <c r="M77" s="37"/>
      <c r="N77" s="19"/>
      <c r="O77" s="19"/>
      <c r="P77" s="19"/>
      <c r="Q77" s="19"/>
      <c r="R77" s="19"/>
      <c r="S77" s="19"/>
      <c r="T77" s="19"/>
      <c r="U77" s="19"/>
      <c r="V77" s="19"/>
      <c r="W77" s="19"/>
      <c r="X77" s="19"/>
      <c r="Y77" s="19"/>
      <c r="Z77" s="19"/>
      <c r="AA77" s="19"/>
      <c r="AB77" s="19"/>
      <c r="AC77" s="19"/>
      <c r="AD77" s="19"/>
      <c r="AE77" s="19"/>
      <c r="AF77" s="19"/>
      <c r="AG77" s="19"/>
      <c r="AH77" s="8"/>
      <c r="AI77" s="8"/>
      <c r="AJ77" s="8"/>
      <c r="AK77" s="250"/>
      <c r="AL77" s="250"/>
      <c r="AM77" s="250"/>
      <c r="AN77" s="250"/>
      <c r="AO77" s="250"/>
      <c r="AP77" s="250"/>
      <c r="AQ77" s="250"/>
      <c r="AR77" s="250"/>
      <c r="AS77" s="250"/>
      <c r="AT77" s="250"/>
      <c r="AU77" s="362"/>
      <c r="AV77" s="250"/>
      <c r="AW77" s="250"/>
      <c r="AX77" s="250"/>
      <c r="AY77" s="250"/>
      <c r="AZ77" s="250"/>
      <c r="BA77" s="250"/>
    </row>
    <row r="78" spans="4:53">
      <c r="D78" s="22"/>
      <c r="G78" s="202"/>
      <c r="H78" s="202"/>
      <c r="I78" s="185"/>
      <c r="J78" s="185"/>
      <c r="K78" s="19"/>
      <c r="L78" s="19"/>
      <c r="M78" s="37"/>
      <c r="N78" s="19"/>
      <c r="O78" s="19"/>
      <c r="P78" s="19"/>
      <c r="Q78" s="19"/>
      <c r="R78" s="19"/>
      <c r="S78" s="19"/>
      <c r="T78" s="19"/>
      <c r="U78" s="19"/>
      <c r="V78" s="19"/>
      <c r="W78" s="19"/>
      <c r="X78" s="19"/>
      <c r="Y78" s="19"/>
      <c r="Z78" s="19"/>
      <c r="AA78" s="19"/>
      <c r="AB78" s="19"/>
      <c r="AC78" s="19"/>
      <c r="AD78" s="19"/>
      <c r="AE78" s="19"/>
      <c r="AF78" s="19"/>
      <c r="AG78" s="19"/>
      <c r="AH78" s="8"/>
      <c r="AI78" s="8"/>
      <c r="AJ78" s="8"/>
      <c r="AK78" s="361"/>
      <c r="AL78" s="361"/>
      <c r="AM78" s="361"/>
      <c r="AN78" s="361"/>
      <c r="AO78" s="361"/>
      <c r="AP78" s="361"/>
      <c r="AQ78" s="361"/>
      <c r="AR78" s="361"/>
      <c r="AS78" s="361"/>
      <c r="AT78" s="361"/>
      <c r="AU78" s="361"/>
      <c r="AV78" s="361"/>
      <c r="AW78" s="361"/>
      <c r="AX78" s="361"/>
      <c r="AY78" s="361"/>
      <c r="AZ78" s="361"/>
      <c r="BA78" s="361"/>
    </row>
    <row r="79" spans="4:53">
      <c r="D79" s="22"/>
      <c r="G79" s="202"/>
      <c r="H79" s="202"/>
      <c r="K79" s="19"/>
      <c r="L79" s="19"/>
      <c r="M79" s="37"/>
      <c r="N79" s="19"/>
      <c r="O79" s="19"/>
      <c r="P79" s="19"/>
      <c r="Q79" s="19"/>
      <c r="R79" s="19"/>
      <c r="S79" s="19"/>
      <c r="T79" s="19"/>
      <c r="U79" s="19"/>
      <c r="V79" s="19"/>
      <c r="W79" s="19"/>
      <c r="X79" s="19"/>
      <c r="Y79" s="19"/>
      <c r="Z79" s="19"/>
      <c r="AA79" s="19"/>
      <c r="AB79" s="19"/>
      <c r="AC79" s="19"/>
      <c r="AD79" s="19"/>
      <c r="AE79" s="19"/>
      <c r="AF79" s="19"/>
      <c r="AG79" s="19"/>
      <c r="AH79" s="8"/>
      <c r="AI79" s="8"/>
      <c r="AJ79" s="8"/>
      <c r="AK79" s="360"/>
      <c r="AL79" s="360"/>
      <c r="AM79" s="360"/>
      <c r="AN79" s="360"/>
      <c r="AO79" s="360"/>
      <c r="AP79" s="360"/>
      <c r="AQ79" s="360"/>
      <c r="AR79" s="360"/>
      <c r="AS79" s="360"/>
      <c r="AT79" s="360"/>
      <c r="AU79" s="360"/>
      <c r="AV79" s="360"/>
      <c r="AW79" s="360"/>
      <c r="AX79" s="360"/>
      <c r="AY79" s="360"/>
      <c r="AZ79" s="360"/>
      <c r="BA79" s="360"/>
    </row>
    <row r="80" spans="4:53">
      <c r="D80" s="4"/>
      <c r="G80" s="19"/>
      <c r="H80" s="19"/>
      <c r="I80" s="37"/>
      <c r="J80" s="19"/>
      <c r="K80" s="19"/>
      <c r="L80" s="19"/>
      <c r="M80" s="37"/>
      <c r="N80" s="19"/>
      <c r="O80" s="19"/>
      <c r="P80" s="19"/>
      <c r="Q80" s="19"/>
      <c r="R80" s="19"/>
      <c r="S80" s="19"/>
      <c r="T80" s="19"/>
      <c r="U80" s="19"/>
      <c r="V80" s="19"/>
      <c r="W80" s="19"/>
      <c r="X80" s="19"/>
      <c r="Y80" s="19"/>
      <c r="Z80" s="19"/>
      <c r="AA80" s="19"/>
      <c r="AB80" s="19"/>
      <c r="AC80" s="19"/>
      <c r="AD80" s="19"/>
      <c r="AE80" s="19"/>
      <c r="AF80" s="19"/>
      <c r="AG80" s="19"/>
      <c r="AH80" s="19"/>
      <c r="AI80" s="19"/>
      <c r="AJ80" s="19"/>
      <c r="AK80" s="360"/>
      <c r="AL80" s="360"/>
      <c r="AM80" s="360"/>
      <c r="AN80" s="360"/>
      <c r="AO80" s="360"/>
      <c r="AP80" s="360"/>
      <c r="AQ80" s="360"/>
      <c r="AR80" s="360"/>
      <c r="AS80" s="360"/>
      <c r="AT80" s="360"/>
      <c r="AU80" s="360"/>
      <c r="AV80" s="360"/>
      <c r="AW80" s="360"/>
      <c r="AX80" s="360"/>
      <c r="AY80" s="360"/>
      <c r="AZ80" s="360"/>
      <c r="BA80" s="360"/>
    </row>
    <row r="81" spans="4:53">
      <c r="D81" s="4"/>
      <c r="G81" s="19"/>
      <c r="H81" s="19"/>
      <c r="I81" s="37"/>
      <c r="J81" s="19"/>
      <c r="K81" s="19"/>
      <c r="L81" s="19"/>
      <c r="M81" s="37"/>
      <c r="N81" s="19"/>
      <c r="O81" s="19"/>
      <c r="P81" s="19"/>
      <c r="Q81" s="19"/>
      <c r="R81" s="19"/>
      <c r="S81" s="19"/>
      <c r="T81" s="19"/>
      <c r="U81" s="19"/>
      <c r="V81" s="19"/>
      <c r="W81" s="19"/>
      <c r="X81" s="19"/>
      <c r="Y81" s="19"/>
      <c r="Z81" s="19"/>
      <c r="AA81" s="19"/>
      <c r="AB81" s="19"/>
      <c r="AC81" s="19"/>
      <c r="AD81" s="19"/>
      <c r="AE81" s="19"/>
      <c r="AF81" s="19"/>
      <c r="AG81" s="19"/>
      <c r="AH81" s="19"/>
      <c r="AI81" s="19"/>
      <c r="AJ81" s="19"/>
      <c r="AK81" s="360"/>
      <c r="AL81" s="360"/>
      <c r="AM81" s="360"/>
      <c r="AN81" s="360"/>
      <c r="AO81" s="360"/>
      <c r="AP81" s="360"/>
      <c r="AQ81" s="360"/>
      <c r="AR81" s="360"/>
      <c r="AS81" s="360"/>
      <c r="AT81" s="360"/>
      <c r="AU81" s="360"/>
      <c r="AV81" s="360"/>
      <c r="AW81" s="360"/>
      <c r="AX81" s="360"/>
      <c r="AY81" s="360"/>
      <c r="AZ81" s="360"/>
      <c r="BA81" s="360"/>
    </row>
  </sheetData>
  <mergeCells count="1">
    <mergeCell ref="A57:Q57"/>
  </mergeCells>
  <phoneticPr fontId="16" type="noConversion"/>
  <conditionalFormatting sqref="K53">
    <cfRule type="cellIs" dxfId="4502" priority="5491" stopIfTrue="1" operator="equal">
      <formula>"-"</formula>
    </cfRule>
  </conditionalFormatting>
  <conditionalFormatting sqref="K53">
    <cfRule type="cellIs" dxfId="4501" priority="5480" stopIfTrue="1" operator="equal">
      <formula>"-"</formula>
    </cfRule>
  </conditionalFormatting>
  <conditionalFormatting sqref="J53">
    <cfRule type="cellIs" dxfId="4500" priority="354" stopIfTrue="1" operator="equal">
      <formula>"-"</formula>
    </cfRule>
    <cfRule type="containsText" dxfId="4499" priority="355" stopIfTrue="1" operator="containsText" text="leer">
      <formula>NOT(ISERROR(SEARCH("leer",J53)))</formula>
    </cfRule>
  </conditionalFormatting>
  <conditionalFormatting sqref="K53">
    <cfRule type="cellIs" dxfId="4498" priority="353" stopIfTrue="1" operator="equal">
      <formula>"-"</formula>
    </cfRule>
  </conditionalFormatting>
  <conditionalFormatting sqref="K53">
    <cfRule type="cellIs" dxfId="4497" priority="352" stopIfTrue="1" operator="equal">
      <formula>"-"</formula>
    </cfRule>
  </conditionalFormatting>
  <conditionalFormatting sqref="I53">
    <cfRule type="cellIs" dxfId="4496" priority="343" stopIfTrue="1" operator="equal">
      <formula>"-"</formula>
    </cfRule>
    <cfRule type="containsText" dxfId="4495" priority="344" stopIfTrue="1" operator="containsText" text="leer">
      <formula>NOT(ISERROR(SEARCH("leer",I53)))</formula>
    </cfRule>
  </conditionalFormatting>
  <conditionalFormatting sqref="I53">
    <cfRule type="cellIs" dxfId="4494" priority="301" stopIfTrue="1" operator="equal">
      <formula>"-"</formula>
    </cfRule>
    <cfRule type="containsText" dxfId="4493" priority="302" stopIfTrue="1" operator="containsText" text="leer">
      <formula>NOT(ISERROR(SEARCH("leer",I53)))</formula>
    </cfRule>
  </conditionalFormatting>
  <conditionalFormatting sqref="I53">
    <cfRule type="cellIs" dxfId="4492" priority="299" stopIfTrue="1" operator="equal">
      <formula>"-"</formula>
    </cfRule>
    <cfRule type="containsText" dxfId="4491" priority="300" stopIfTrue="1" operator="containsText" text="leer">
      <formula>NOT(ISERROR(SEARCH("leer",I53)))</formula>
    </cfRule>
  </conditionalFormatting>
  <conditionalFormatting sqref="I53">
    <cfRule type="cellIs" dxfId="4490" priority="297" stopIfTrue="1" operator="equal">
      <formula>"-"</formula>
    </cfRule>
    <cfRule type="containsText" dxfId="4489" priority="298" stopIfTrue="1" operator="containsText" text="leer">
      <formula>NOT(ISERROR(SEARCH("leer",I53)))</formula>
    </cfRule>
  </conditionalFormatting>
  <conditionalFormatting sqref="I53">
    <cfRule type="cellIs" dxfId="4488" priority="295" stopIfTrue="1" operator="equal">
      <formula>"-"</formula>
    </cfRule>
    <cfRule type="containsText" dxfId="4487" priority="296" stopIfTrue="1" operator="containsText" text="leer">
      <formula>NOT(ISERROR(SEARCH("leer",I53)))</formula>
    </cfRule>
  </conditionalFormatting>
  <conditionalFormatting sqref="I53">
    <cfRule type="cellIs" dxfId="4486" priority="293" stopIfTrue="1" operator="equal">
      <formula>"-"</formula>
    </cfRule>
    <cfRule type="containsText" dxfId="4485" priority="294" stopIfTrue="1" operator="containsText" text="leer">
      <formula>NOT(ISERROR(SEARCH("leer",I53)))</formula>
    </cfRule>
  </conditionalFormatting>
  <conditionalFormatting sqref="G76:AK76">
    <cfRule type="cellIs" dxfId="4484" priority="234" stopIfTrue="1" operator="equal">
      <formula>"-"</formula>
    </cfRule>
  </conditionalFormatting>
  <conditionalFormatting sqref="AK76">
    <cfRule type="cellIs" dxfId="4483" priority="233" stopIfTrue="1" operator="equal">
      <formula>"-"</formula>
    </cfRule>
  </conditionalFormatting>
  <conditionalFormatting sqref="G74:L75">
    <cfRule type="cellIs" dxfId="4482" priority="231" stopIfTrue="1" operator="equal">
      <formula>"-"</formula>
    </cfRule>
    <cfRule type="containsText" dxfId="4481" priority="232" stopIfTrue="1" operator="containsText" text="leer">
      <formula>NOT(ISERROR(SEARCH("leer",G74)))</formula>
    </cfRule>
  </conditionalFormatting>
  <conditionalFormatting sqref="AK75:BA75">
    <cfRule type="cellIs" dxfId="4480" priority="229" stopIfTrue="1" operator="equal">
      <formula>"-"</formula>
    </cfRule>
    <cfRule type="containsText" dxfId="4479" priority="230" stopIfTrue="1" operator="containsText" text="leer">
      <formula>NOT(ISERROR(SEARCH("leer",AK75)))</formula>
    </cfRule>
  </conditionalFormatting>
  <conditionalFormatting sqref="AK76:AK81">
    <cfRule type="cellIs" dxfId="4478" priority="228" stopIfTrue="1" operator="equal">
      <formula>"-"</formula>
    </cfRule>
  </conditionalFormatting>
  <conditionalFormatting sqref="AK76:AK81">
    <cfRule type="cellIs" dxfId="4477" priority="227" stopIfTrue="1" operator="equal">
      <formula>"-"</formula>
    </cfRule>
  </conditionalFormatting>
  <conditionalFormatting sqref="AK74:BA74">
    <cfRule type="cellIs" dxfId="4476" priority="225" stopIfTrue="1" operator="equal">
      <formula>"-"</formula>
    </cfRule>
    <cfRule type="containsText" dxfId="4475" priority="226" stopIfTrue="1" operator="containsText" text="leer">
      <formula>NOT(ISERROR(SEARCH("leer",AK74)))</formula>
    </cfRule>
  </conditionalFormatting>
  <conditionalFormatting sqref="AK74:BA74">
    <cfRule type="cellIs" dxfId="4474" priority="223" stopIfTrue="1" operator="equal">
      <formula>"-"</formula>
    </cfRule>
    <cfRule type="containsText" dxfId="4473" priority="224" stopIfTrue="1" operator="containsText" text="leer">
      <formula>NOT(ISERROR(SEARCH("leer",AK74)))</formula>
    </cfRule>
  </conditionalFormatting>
  <conditionalFormatting sqref="AK74:BA74">
    <cfRule type="cellIs" dxfId="4472" priority="221" stopIfTrue="1" operator="equal">
      <formula>"-"</formula>
    </cfRule>
    <cfRule type="containsText" dxfId="4471" priority="222" stopIfTrue="1" operator="containsText" text="leer">
      <formula>NOT(ISERROR(SEARCH("leer",AK74)))</formula>
    </cfRule>
  </conditionalFormatting>
  <conditionalFormatting sqref="AK74:BA74">
    <cfRule type="cellIs" dxfId="4470" priority="219" stopIfTrue="1" operator="equal">
      <formula>"-"</formula>
    </cfRule>
    <cfRule type="containsText" dxfId="4469" priority="220" stopIfTrue="1" operator="containsText" text="leer">
      <formula>NOT(ISERROR(SEARCH("leer",AK74)))</formula>
    </cfRule>
  </conditionalFormatting>
  <conditionalFormatting sqref="AK74:BA74">
    <cfRule type="cellIs" dxfId="4468" priority="217" stopIfTrue="1" operator="equal">
      <formula>"-"</formula>
    </cfRule>
    <cfRule type="containsText" dxfId="4467" priority="218" stopIfTrue="1" operator="containsText" text="leer">
      <formula>NOT(ISERROR(SEARCH("leer",AK74)))</formula>
    </cfRule>
  </conditionalFormatting>
  <conditionalFormatting sqref="AK74:BA74">
    <cfRule type="cellIs" dxfId="4466" priority="215" stopIfTrue="1" operator="equal">
      <formula>"-"</formula>
    </cfRule>
    <cfRule type="containsText" dxfId="4465" priority="216" stopIfTrue="1" operator="containsText" text="leer">
      <formula>NOT(ISERROR(SEARCH("leer",AK74)))</formula>
    </cfRule>
  </conditionalFormatting>
  <conditionalFormatting sqref="AK75:BA75 AK74:AT74 AV74:BA74">
    <cfRule type="cellIs" dxfId="4464" priority="213" stopIfTrue="1" operator="equal">
      <formula>"-"</formula>
    </cfRule>
    <cfRule type="containsText" dxfId="4463" priority="214" stopIfTrue="1" operator="containsText" text="leer">
      <formula>NOT(ISERROR(SEARCH("leer",AK74)))</formula>
    </cfRule>
  </conditionalFormatting>
  <conditionalFormatting sqref="AK77:AK81">
    <cfRule type="cellIs" dxfId="4462" priority="212" stopIfTrue="1" operator="equal">
      <formula>"-"</formula>
    </cfRule>
  </conditionalFormatting>
  <conditionalFormatting sqref="AK77:AK81">
    <cfRule type="cellIs" dxfId="4461" priority="211" stopIfTrue="1" operator="equal">
      <formula>"-"</formula>
    </cfRule>
  </conditionalFormatting>
  <conditionalFormatting sqref="AL76:BA76">
    <cfRule type="cellIs" dxfId="4460" priority="210" stopIfTrue="1" operator="equal">
      <formula>"-"</formula>
    </cfRule>
  </conditionalFormatting>
  <conditionalFormatting sqref="AL76:BA76">
    <cfRule type="cellIs" dxfId="4459" priority="209" stopIfTrue="1" operator="equal">
      <formula>"-"</formula>
    </cfRule>
  </conditionalFormatting>
  <conditionalFormatting sqref="AL76:BA81">
    <cfRule type="cellIs" dxfId="4458" priority="208" stopIfTrue="1" operator="equal">
      <formula>"-"</formula>
    </cfRule>
  </conditionalFormatting>
  <conditionalFormatting sqref="AL76:BA81">
    <cfRule type="cellIs" dxfId="4457" priority="207" stopIfTrue="1" operator="equal">
      <formula>"-"</formula>
    </cfRule>
  </conditionalFormatting>
  <conditionalFormatting sqref="AL77:BA81">
    <cfRule type="cellIs" dxfId="4456" priority="206" stopIfTrue="1" operator="equal">
      <formula>"-"</formula>
    </cfRule>
  </conditionalFormatting>
  <conditionalFormatting sqref="AL77:BA81">
    <cfRule type="cellIs" dxfId="4455" priority="205" stopIfTrue="1" operator="equal">
      <formula>"-"</formula>
    </cfRule>
  </conditionalFormatting>
  <conditionalFormatting sqref="G73:L73">
    <cfRule type="cellIs" dxfId="4454" priority="203" stopIfTrue="1" operator="equal">
      <formula>"-"</formula>
    </cfRule>
    <cfRule type="containsText" dxfId="4453" priority="204" stopIfTrue="1" operator="containsText" text="leer">
      <formula>NOT(ISERROR(SEARCH("leer",G73)))</formula>
    </cfRule>
  </conditionalFormatting>
  <conditionalFormatting sqref="G73:L73">
    <cfRule type="cellIs" dxfId="4452" priority="202" stopIfTrue="1" operator="equal">
      <formula>"-"</formula>
    </cfRule>
  </conditionalFormatting>
  <conditionalFormatting sqref="G73:L73">
    <cfRule type="cellIs" dxfId="4451" priority="200" stopIfTrue="1" operator="equal">
      <formula>"-"</formula>
    </cfRule>
    <cfRule type="containsText" dxfId="4450" priority="201" stopIfTrue="1" operator="containsText" text="leer">
      <formula>NOT(ISERROR(SEARCH("leer",G73)))</formula>
    </cfRule>
  </conditionalFormatting>
  <conditionalFormatting sqref="G73:L73">
    <cfRule type="cellIs" dxfId="4449" priority="199" stopIfTrue="1" operator="equal">
      <formula>"-"</formula>
    </cfRule>
  </conditionalFormatting>
  <conditionalFormatting sqref="AK73:BA73">
    <cfRule type="cellIs" dxfId="4448" priority="197" stopIfTrue="1" operator="equal">
      <formula>"-"</formula>
    </cfRule>
    <cfRule type="containsText" dxfId="4447" priority="198" stopIfTrue="1" operator="containsText" text="leer">
      <formula>NOT(ISERROR(SEARCH("leer",AK73)))</formula>
    </cfRule>
  </conditionalFormatting>
  <conditionalFormatting sqref="AK73:BA73">
    <cfRule type="cellIs" dxfId="4446" priority="196" stopIfTrue="1" operator="equal">
      <formula>"-"</formula>
    </cfRule>
  </conditionalFormatting>
  <conditionalFormatting sqref="AK73:BA73">
    <cfRule type="cellIs" dxfId="4445" priority="194" stopIfTrue="1" operator="equal">
      <formula>"-"</formula>
    </cfRule>
    <cfRule type="containsText" dxfId="4444" priority="195" stopIfTrue="1" operator="containsText" text="leer">
      <formula>NOT(ISERROR(SEARCH("leer",AK73)))</formula>
    </cfRule>
  </conditionalFormatting>
  <conditionalFormatting sqref="AK73:BA73">
    <cfRule type="cellIs" dxfId="4443" priority="193" stopIfTrue="1" operator="equal">
      <formula>"-"</formula>
    </cfRule>
  </conditionalFormatting>
  <conditionalFormatting sqref="G73:L73">
    <cfRule type="cellIs" dxfId="4442" priority="191" stopIfTrue="1" operator="equal">
      <formula>"-"</formula>
    </cfRule>
    <cfRule type="containsText" dxfId="4441" priority="192" stopIfTrue="1" operator="containsText" text="leer">
      <formula>NOT(ISERROR(SEARCH("leer",G73)))</formula>
    </cfRule>
  </conditionalFormatting>
  <conditionalFormatting sqref="G73:L73">
    <cfRule type="cellIs" dxfId="4440" priority="190" stopIfTrue="1" operator="equal">
      <formula>"-"</formula>
    </cfRule>
  </conditionalFormatting>
  <conditionalFormatting sqref="G73:L73">
    <cfRule type="cellIs" dxfId="4439" priority="188" stopIfTrue="1" operator="equal">
      <formula>"-"</formula>
    </cfRule>
    <cfRule type="containsText" dxfId="4438" priority="189" stopIfTrue="1" operator="containsText" text="leer">
      <formula>NOT(ISERROR(SEARCH("leer",G73)))</formula>
    </cfRule>
  </conditionalFormatting>
  <conditionalFormatting sqref="G73:L73">
    <cfRule type="cellIs" dxfId="4437" priority="187" stopIfTrue="1" operator="equal">
      <formula>"-"</formula>
    </cfRule>
  </conditionalFormatting>
  <conditionalFormatting sqref="AK73:BA73">
    <cfRule type="cellIs" dxfId="4436" priority="185" stopIfTrue="1" operator="equal">
      <formula>"-"</formula>
    </cfRule>
    <cfRule type="containsText" dxfId="4435" priority="186" stopIfTrue="1" operator="containsText" text="leer">
      <formula>NOT(ISERROR(SEARCH("leer",AK73)))</formula>
    </cfRule>
  </conditionalFormatting>
  <conditionalFormatting sqref="AK73:BA73">
    <cfRule type="cellIs" dxfId="4434" priority="184" stopIfTrue="1" operator="equal">
      <formula>"-"</formula>
    </cfRule>
  </conditionalFormatting>
  <conditionalFormatting sqref="AK73:BA73">
    <cfRule type="cellIs" dxfId="4433" priority="182" stopIfTrue="1" operator="equal">
      <formula>"-"</formula>
    </cfRule>
    <cfRule type="containsText" dxfId="4432" priority="183" stopIfTrue="1" operator="containsText" text="leer">
      <formula>NOT(ISERROR(SEARCH("leer",AK73)))</formula>
    </cfRule>
  </conditionalFormatting>
  <conditionalFormatting sqref="AK73:BA73">
    <cfRule type="cellIs" dxfId="4431" priority="181" stopIfTrue="1" operator="equal">
      <formula>"-"</formula>
    </cfRule>
  </conditionalFormatting>
  <conditionalFormatting sqref="G72">
    <cfRule type="cellIs" dxfId="4430" priority="179" stopIfTrue="1" operator="equal">
      <formula>"-"</formula>
    </cfRule>
    <cfRule type="containsText" dxfId="4429" priority="180" stopIfTrue="1" operator="containsText" text="leer">
      <formula>NOT(ISERROR(SEARCH("leer",G72)))</formula>
    </cfRule>
  </conditionalFormatting>
  <conditionalFormatting sqref="G72">
    <cfRule type="cellIs" dxfId="4428" priority="178" stopIfTrue="1" operator="equal">
      <formula>"-"</formula>
    </cfRule>
  </conditionalFormatting>
  <conditionalFormatting sqref="G72">
    <cfRule type="cellIs" dxfId="4427" priority="176" stopIfTrue="1" operator="equal">
      <formula>"-"</formula>
    </cfRule>
    <cfRule type="containsText" dxfId="4426" priority="177" stopIfTrue="1" operator="containsText" text="leer">
      <formula>NOT(ISERROR(SEARCH("leer",G72)))</formula>
    </cfRule>
  </conditionalFormatting>
  <conditionalFormatting sqref="G72">
    <cfRule type="cellIs" dxfId="4425" priority="175" stopIfTrue="1" operator="equal">
      <formula>"-"</formula>
    </cfRule>
  </conditionalFormatting>
  <conditionalFormatting sqref="G72">
    <cfRule type="cellIs" dxfId="4424" priority="173" stopIfTrue="1" operator="equal">
      <formula>"-"</formula>
    </cfRule>
    <cfRule type="containsText" dxfId="4423" priority="174" stopIfTrue="1" operator="containsText" text="leer">
      <formula>NOT(ISERROR(SEARCH("leer",G72)))</formula>
    </cfRule>
  </conditionalFormatting>
  <conditionalFormatting sqref="G72">
    <cfRule type="cellIs" dxfId="4422" priority="172" stopIfTrue="1" operator="equal">
      <formula>"-"</formula>
    </cfRule>
  </conditionalFormatting>
  <conditionalFormatting sqref="G72">
    <cfRule type="cellIs" dxfId="4421" priority="170" stopIfTrue="1" operator="equal">
      <formula>"-"</formula>
    </cfRule>
    <cfRule type="containsText" dxfId="4420" priority="171" stopIfTrue="1" operator="containsText" text="leer">
      <formula>NOT(ISERROR(SEARCH("leer",G72)))</formula>
    </cfRule>
  </conditionalFormatting>
  <conditionalFormatting sqref="G72">
    <cfRule type="cellIs" dxfId="4419" priority="169" stopIfTrue="1" operator="equal">
      <formula>"-"</formula>
    </cfRule>
  </conditionalFormatting>
  <conditionalFormatting sqref="H72">
    <cfRule type="cellIs" dxfId="4418" priority="167" stopIfTrue="1" operator="equal">
      <formula>"-"</formula>
    </cfRule>
    <cfRule type="containsText" dxfId="4417" priority="168" stopIfTrue="1" operator="containsText" text="leer">
      <formula>NOT(ISERROR(SEARCH("leer",H72)))</formula>
    </cfRule>
  </conditionalFormatting>
  <conditionalFormatting sqref="H72">
    <cfRule type="cellIs" dxfId="4416" priority="166" stopIfTrue="1" operator="equal">
      <formula>"-"</formula>
    </cfRule>
  </conditionalFormatting>
  <conditionalFormatting sqref="H72">
    <cfRule type="cellIs" dxfId="4415" priority="164" stopIfTrue="1" operator="equal">
      <formula>"-"</formula>
    </cfRule>
    <cfRule type="containsText" dxfId="4414" priority="165" stopIfTrue="1" operator="containsText" text="leer">
      <formula>NOT(ISERROR(SEARCH("leer",H72)))</formula>
    </cfRule>
  </conditionalFormatting>
  <conditionalFormatting sqref="H72">
    <cfRule type="cellIs" dxfId="4413" priority="163" stopIfTrue="1" operator="equal">
      <formula>"-"</formula>
    </cfRule>
  </conditionalFormatting>
  <conditionalFormatting sqref="H72">
    <cfRule type="cellIs" dxfId="4412" priority="161" stopIfTrue="1" operator="equal">
      <formula>"-"</formula>
    </cfRule>
    <cfRule type="containsText" dxfId="4411" priority="162" stopIfTrue="1" operator="containsText" text="leer">
      <formula>NOT(ISERROR(SEARCH("leer",H72)))</formula>
    </cfRule>
  </conditionalFormatting>
  <conditionalFormatting sqref="H72">
    <cfRule type="cellIs" dxfId="4410" priority="160" stopIfTrue="1" operator="equal">
      <formula>"-"</formula>
    </cfRule>
  </conditionalFormatting>
  <conditionalFormatting sqref="H72">
    <cfRule type="cellIs" dxfId="4409" priority="158" stopIfTrue="1" operator="equal">
      <formula>"-"</formula>
    </cfRule>
    <cfRule type="containsText" dxfId="4408" priority="159" stopIfTrue="1" operator="containsText" text="leer">
      <formula>NOT(ISERROR(SEARCH("leer",H72)))</formula>
    </cfRule>
  </conditionalFormatting>
  <conditionalFormatting sqref="H72">
    <cfRule type="cellIs" dxfId="4407" priority="157" stopIfTrue="1" operator="equal">
      <formula>"-"</formula>
    </cfRule>
  </conditionalFormatting>
  <conditionalFormatting sqref="K6:K36">
    <cfRule type="cellIs" dxfId="4406" priority="78" stopIfTrue="1" operator="equal">
      <formula>"-"</formula>
    </cfRule>
  </conditionalFormatting>
  <conditionalFormatting sqref="K36">
    <cfRule type="cellIs" dxfId="4405" priority="77" stopIfTrue="1" operator="equal">
      <formula>"-"</formula>
    </cfRule>
  </conditionalFormatting>
  <conditionalFormatting sqref="I6:J11">
    <cfRule type="cellIs" dxfId="4404" priority="75" stopIfTrue="1" operator="equal">
      <formula>"-"</formula>
    </cfRule>
    <cfRule type="containsText" dxfId="4403" priority="76" stopIfTrue="1" operator="containsText" text="leer">
      <formula>NOT(ISERROR(SEARCH("leer",I6)))</formula>
    </cfRule>
  </conditionalFormatting>
  <conditionalFormatting sqref="J36:J52">
    <cfRule type="cellIs" dxfId="4402" priority="73" stopIfTrue="1" operator="equal">
      <formula>"-"</formula>
    </cfRule>
    <cfRule type="containsText" dxfId="4401" priority="74" stopIfTrue="1" operator="containsText" text="leer">
      <formula>NOT(ISERROR(SEARCH("leer",J36)))</formula>
    </cfRule>
  </conditionalFormatting>
  <conditionalFormatting sqref="K36:P36">
    <cfRule type="cellIs" dxfId="4400" priority="72" stopIfTrue="1" operator="equal">
      <formula>"-"</formula>
    </cfRule>
  </conditionalFormatting>
  <conditionalFormatting sqref="K36:P36">
    <cfRule type="cellIs" dxfId="4399" priority="71" stopIfTrue="1" operator="equal">
      <formula>"-"</formula>
    </cfRule>
  </conditionalFormatting>
  <conditionalFormatting sqref="I36:I52">
    <cfRule type="cellIs" dxfId="4398" priority="69" stopIfTrue="1" operator="equal">
      <formula>"-"</formula>
    </cfRule>
    <cfRule type="containsText" dxfId="4397" priority="70" stopIfTrue="1" operator="containsText" text="leer">
      <formula>NOT(ISERROR(SEARCH("leer",I36)))</formula>
    </cfRule>
  </conditionalFormatting>
  <conditionalFormatting sqref="I36:I52">
    <cfRule type="cellIs" dxfId="4396" priority="67" stopIfTrue="1" operator="equal">
      <formula>"-"</formula>
    </cfRule>
    <cfRule type="containsText" dxfId="4395" priority="68" stopIfTrue="1" operator="containsText" text="leer">
      <formula>NOT(ISERROR(SEARCH("leer",I36)))</formula>
    </cfRule>
  </conditionalFormatting>
  <conditionalFormatting sqref="I36:I52">
    <cfRule type="cellIs" dxfId="4394" priority="65" stopIfTrue="1" operator="equal">
      <formula>"-"</formula>
    </cfRule>
    <cfRule type="containsText" dxfId="4393" priority="66" stopIfTrue="1" operator="containsText" text="leer">
      <formula>NOT(ISERROR(SEARCH("leer",I36)))</formula>
    </cfRule>
  </conditionalFormatting>
  <conditionalFormatting sqref="I36:I52">
    <cfRule type="cellIs" dxfId="4392" priority="63" stopIfTrue="1" operator="equal">
      <formula>"-"</formula>
    </cfRule>
    <cfRule type="containsText" dxfId="4391" priority="64" stopIfTrue="1" operator="containsText" text="leer">
      <formula>NOT(ISERROR(SEARCH("leer",I36)))</formula>
    </cfRule>
  </conditionalFormatting>
  <conditionalFormatting sqref="I36:I52">
    <cfRule type="cellIs" dxfId="4390" priority="61" stopIfTrue="1" operator="equal">
      <formula>"-"</formula>
    </cfRule>
    <cfRule type="containsText" dxfId="4389" priority="62" stopIfTrue="1" operator="containsText" text="leer">
      <formula>NOT(ISERROR(SEARCH("leer",I36)))</formula>
    </cfRule>
  </conditionalFormatting>
  <conditionalFormatting sqref="I36:I52">
    <cfRule type="cellIs" dxfId="4388" priority="59" stopIfTrue="1" operator="equal">
      <formula>"-"</formula>
    </cfRule>
    <cfRule type="containsText" dxfId="4387" priority="60" stopIfTrue="1" operator="containsText" text="leer">
      <formula>NOT(ISERROR(SEARCH("leer",I36)))</formula>
    </cfRule>
  </conditionalFormatting>
  <conditionalFormatting sqref="J36:J52 I36:I45 I47:I52">
    <cfRule type="cellIs" dxfId="4386" priority="57" stopIfTrue="1" operator="equal">
      <formula>"-"</formula>
    </cfRule>
    <cfRule type="containsText" dxfId="4385" priority="58" stopIfTrue="1" operator="containsText" text="leer">
      <formula>NOT(ISERROR(SEARCH("leer",I36)))</formula>
    </cfRule>
  </conditionalFormatting>
  <conditionalFormatting sqref="L36:P36">
    <cfRule type="cellIs" dxfId="4384" priority="56" stopIfTrue="1" operator="equal">
      <formula>"-"</formula>
    </cfRule>
  </conditionalFormatting>
  <conditionalFormatting sqref="L36:P36">
    <cfRule type="cellIs" dxfId="4383" priority="55" stopIfTrue="1" operator="equal">
      <formula>"-"</formula>
    </cfRule>
  </conditionalFormatting>
  <conditionalFormatting sqref="K37:K52">
    <cfRule type="cellIs" dxfId="4382" priority="54" stopIfTrue="1" operator="equal">
      <formula>"-"</formula>
    </cfRule>
  </conditionalFormatting>
  <conditionalFormatting sqref="K37:K52">
    <cfRule type="cellIs" dxfId="4381" priority="53" stopIfTrue="1" operator="equal">
      <formula>"-"</formula>
    </cfRule>
  </conditionalFormatting>
  <conditionalFormatting sqref="K37:P52">
    <cfRule type="cellIs" dxfId="4380" priority="52" stopIfTrue="1" operator="equal">
      <formula>"-"</formula>
    </cfRule>
  </conditionalFormatting>
  <conditionalFormatting sqref="K37:P52">
    <cfRule type="cellIs" dxfId="4379" priority="51" stopIfTrue="1" operator="equal">
      <formula>"-"</formula>
    </cfRule>
  </conditionalFormatting>
  <conditionalFormatting sqref="L37:P52">
    <cfRule type="cellIs" dxfId="4378" priority="50" stopIfTrue="1" operator="equal">
      <formula>"-"</formula>
    </cfRule>
  </conditionalFormatting>
  <conditionalFormatting sqref="L37:P52">
    <cfRule type="cellIs" dxfId="4377" priority="49" stopIfTrue="1" operator="equal">
      <formula>"-"</formula>
    </cfRule>
  </conditionalFormatting>
  <conditionalFormatting sqref="H6:H11">
    <cfRule type="cellIs" dxfId="4376" priority="47" stopIfTrue="1" operator="equal">
      <formula>"-"</formula>
    </cfRule>
    <cfRule type="containsText" dxfId="4375" priority="48" stopIfTrue="1" operator="containsText" text="leer">
      <formula>NOT(ISERROR(SEARCH("leer",H6)))</formula>
    </cfRule>
  </conditionalFormatting>
  <conditionalFormatting sqref="H6:H11">
    <cfRule type="cellIs" dxfId="4374" priority="46" stopIfTrue="1" operator="equal">
      <formula>"-"</formula>
    </cfRule>
  </conditionalFormatting>
  <conditionalFormatting sqref="H6:H11">
    <cfRule type="cellIs" dxfId="4373" priority="44" stopIfTrue="1" operator="equal">
      <formula>"-"</formula>
    </cfRule>
    <cfRule type="containsText" dxfId="4372" priority="45" stopIfTrue="1" operator="containsText" text="leer">
      <formula>NOT(ISERROR(SEARCH("leer",H6)))</formula>
    </cfRule>
  </conditionalFormatting>
  <conditionalFormatting sqref="H6:H11">
    <cfRule type="cellIs" dxfId="4371" priority="43" stopIfTrue="1" operator="equal">
      <formula>"-"</formula>
    </cfRule>
  </conditionalFormatting>
  <conditionalFormatting sqref="H36:H52">
    <cfRule type="cellIs" dxfId="4370" priority="41" stopIfTrue="1" operator="equal">
      <formula>"-"</formula>
    </cfRule>
    <cfRule type="containsText" dxfId="4369" priority="42" stopIfTrue="1" operator="containsText" text="leer">
      <formula>NOT(ISERROR(SEARCH("leer",H36)))</formula>
    </cfRule>
  </conditionalFormatting>
  <conditionalFormatting sqref="H36:H52">
    <cfRule type="cellIs" dxfId="4368" priority="40" stopIfTrue="1" operator="equal">
      <formula>"-"</formula>
    </cfRule>
  </conditionalFormatting>
  <conditionalFormatting sqref="H36:H52">
    <cfRule type="cellIs" dxfId="4367" priority="38" stopIfTrue="1" operator="equal">
      <formula>"-"</formula>
    </cfRule>
    <cfRule type="containsText" dxfId="4366" priority="39" stopIfTrue="1" operator="containsText" text="leer">
      <formula>NOT(ISERROR(SEARCH("leer",H36)))</formula>
    </cfRule>
  </conditionalFormatting>
  <conditionalFormatting sqref="H36:H52">
    <cfRule type="cellIs" dxfId="4365" priority="37" stopIfTrue="1" operator="equal">
      <formula>"-"</formula>
    </cfRule>
  </conditionalFormatting>
  <conditionalFormatting sqref="H6:H11">
    <cfRule type="cellIs" dxfId="4364" priority="35" stopIfTrue="1" operator="equal">
      <formula>"-"</formula>
    </cfRule>
    <cfRule type="containsText" dxfId="4363" priority="36" stopIfTrue="1" operator="containsText" text="leer">
      <formula>NOT(ISERROR(SEARCH("leer",H6)))</formula>
    </cfRule>
  </conditionalFormatting>
  <conditionalFormatting sqref="H6:H11">
    <cfRule type="cellIs" dxfId="4362" priority="34" stopIfTrue="1" operator="equal">
      <formula>"-"</formula>
    </cfRule>
  </conditionalFormatting>
  <conditionalFormatting sqref="H6:H11">
    <cfRule type="cellIs" dxfId="4361" priority="32" stopIfTrue="1" operator="equal">
      <formula>"-"</formula>
    </cfRule>
    <cfRule type="containsText" dxfId="4360" priority="33" stopIfTrue="1" operator="containsText" text="leer">
      <formula>NOT(ISERROR(SEARCH("leer",H6)))</formula>
    </cfRule>
  </conditionalFormatting>
  <conditionalFormatting sqref="H6:H11">
    <cfRule type="cellIs" dxfId="4359" priority="31" stopIfTrue="1" operator="equal">
      <formula>"-"</formula>
    </cfRule>
  </conditionalFormatting>
  <conditionalFormatting sqref="H36:H52">
    <cfRule type="cellIs" dxfId="4358" priority="29" stopIfTrue="1" operator="equal">
      <formula>"-"</formula>
    </cfRule>
    <cfRule type="containsText" dxfId="4357" priority="30" stopIfTrue="1" operator="containsText" text="leer">
      <formula>NOT(ISERROR(SEARCH("leer",H36)))</formula>
    </cfRule>
  </conditionalFormatting>
  <conditionalFormatting sqref="H36:H52">
    <cfRule type="cellIs" dxfId="4356" priority="28" stopIfTrue="1" operator="equal">
      <formula>"-"</formula>
    </cfRule>
  </conditionalFormatting>
  <conditionalFormatting sqref="H36:H52">
    <cfRule type="cellIs" dxfId="4355" priority="26" stopIfTrue="1" operator="equal">
      <formula>"-"</formula>
    </cfRule>
    <cfRule type="containsText" dxfId="4354" priority="27" stopIfTrue="1" operator="containsText" text="leer">
      <formula>NOT(ISERROR(SEARCH("leer",H36)))</formula>
    </cfRule>
  </conditionalFormatting>
  <conditionalFormatting sqref="H36:H52">
    <cfRule type="cellIs" dxfId="4353" priority="25" stopIfTrue="1" operator="equal">
      <formula>"-"</formula>
    </cfRule>
  </conditionalFormatting>
  <conditionalFormatting sqref="G6">
    <cfRule type="cellIs" dxfId="4352" priority="23" stopIfTrue="1" operator="equal">
      <formula>"-"</formula>
    </cfRule>
    <cfRule type="containsText" dxfId="4351" priority="24" stopIfTrue="1" operator="containsText" text="leer">
      <formula>NOT(ISERROR(SEARCH("leer",G6)))</formula>
    </cfRule>
  </conditionalFormatting>
  <conditionalFormatting sqref="G6">
    <cfRule type="cellIs" dxfId="4350" priority="22" stopIfTrue="1" operator="equal">
      <formula>"-"</formula>
    </cfRule>
  </conditionalFormatting>
  <conditionalFormatting sqref="G6">
    <cfRule type="cellIs" dxfId="4349" priority="20" stopIfTrue="1" operator="equal">
      <formula>"-"</formula>
    </cfRule>
    <cfRule type="containsText" dxfId="4348" priority="21" stopIfTrue="1" operator="containsText" text="leer">
      <formula>NOT(ISERROR(SEARCH("leer",G6)))</formula>
    </cfRule>
  </conditionalFormatting>
  <conditionalFormatting sqref="G6">
    <cfRule type="cellIs" dxfId="4347" priority="19" stopIfTrue="1" operator="equal">
      <formula>"-"</formula>
    </cfRule>
  </conditionalFormatting>
  <conditionalFormatting sqref="G6">
    <cfRule type="cellIs" dxfId="4346" priority="17" stopIfTrue="1" operator="equal">
      <formula>"-"</formula>
    </cfRule>
    <cfRule type="containsText" dxfId="4345" priority="18" stopIfTrue="1" operator="containsText" text="leer">
      <formula>NOT(ISERROR(SEARCH("leer",G6)))</formula>
    </cfRule>
  </conditionalFormatting>
  <conditionalFormatting sqref="G6">
    <cfRule type="cellIs" dxfId="4344" priority="16" stopIfTrue="1" operator="equal">
      <formula>"-"</formula>
    </cfRule>
  </conditionalFormatting>
  <conditionalFormatting sqref="G6">
    <cfRule type="cellIs" dxfId="4343" priority="14" stopIfTrue="1" operator="equal">
      <formula>"-"</formula>
    </cfRule>
    <cfRule type="containsText" dxfId="4342" priority="15" stopIfTrue="1" operator="containsText" text="leer">
      <formula>NOT(ISERROR(SEARCH("leer",G6)))</formula>
    </cfRule>
  </conditionalFormatting>
  <conditionalFormatting sqref="G6">
    <cfRule type="cellIs" dxfId="4341" priority="13" stopIfTrue="1" operator="equal">
      <formula>"-"</formula>
    </cfRule>
  </conditionalFormatting>
  <conditionalFormatting sqref="G7">
    <cfRule type="cellIs" dxfId="4340" priority="11" stopIfTrue="1" operator="equal">
      <formula>"-"</formula>
    </cfRule>
    <cfRule type="containsText" dxfId="4339" priority="12" stopIfTrue="1" operator="containsText" text="leer">
      <formula>NOT(ISERROR(SEARCH("leer",G7)))</formula>
    </cfRule>
  </conditionalFormatting>
  <conditionalFormatting sqref="G7">
    <cfRule type="cellIs" dxfId="4338" priority="10" stopIfTrue="1" operator="equal">
      <formula>"-"</formula>
    </cfRule>
  </conditionalFormatting>
  <conditionalFormatting sqref="G7">
    <cfRule type="cellIs" dxfId="4337" priority="8" stopIfTrue="1" operator="equal">
      <formula>"-"</formula>
    </cfRule>
    <cfRule type="containsText" dxfId="4336" priority="9" stopIfTrue="1" operator="containsText" text="leer">
      <formula>NOT(ISERROR(SEARCH("leer",G7)))</formula>
    </cfRule>
  </conditionalFormatting>
  <conditionalFormatting sqref="G7">
    <cfRule type="cellIs" dxfId="4335" priority="7" stopIfTrue="1" operator="equal">
      <formula>"-"</formula>
    </cfRule>
  </conditionalFormatting>
  <conditionalFormatting sqref="G7">
    <cfRule type="cellIs" dxfId="4334" priority="5" stopIfTrue="1" operator="equal">
      <formula>"-"</formula>
    </cfRule>
    <cfRule type="containsText" dxfId="4333" priority="6" stopIfTrue="1" operator="containsText" text="leer">
      <formula>NOT(ISERROR(SEARCH("leer",G7)))</formula>
    </cfRule>
  </conditionalFormatting>
  <conditionalFormatting sqref="G7">
    <cfRule type="cellIs" dxfId="4332" priority="4" stopIfTrue="1" operator="equal">
      <formula>"-"</formula>
    </cfRule>
  </conditionalFormatting>
  <conditionalFormatting sqref="G7">
    <cfRule type="cellIs" dxfId="4331" priority="2" stopIfTrue="1" operator="equal">
      <formula>"-"</formula>
    </cfRule>
    <cfRule type="containsText" dxfId="4330" priority="3" stopIfTrue="1" operator="containsText" text="leer">
      <formula>NOT(ISERROR(SEARCH("leer",G7)))</formula>
    </cfRule>
  </conditionalFormatting>
  <conditionalFormatting sqref="G7">
    <cfRule type="cellIs" dxfId="4329" priority="1" stopIfTrue="1" operator="equal">
      <formula>"-"</formula>
    </cfRule>
  </conditionalFormatting>
  <hyperlinks>
    <hyperlink ref="A1" location="Index!A1" display="zurück"/>
  </hyperlinks>
  <pageMargins left="0.79000000000000015" right="0.79000000000000015" top="0.98" bottom="0.98" header="0.51" footer="0.51"/>
  <pageSetup paperSize="9" scale="40" orientation="portrait" r:id="rId1"/>
  <customProperties>
    <customPr name="_pios_id" r:id="rId2"/>
  </customProperties>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J123"/>
  <sheetViews>
    <sheetView showRuler="0" zoomScaleNormal="100" workbookViewId="0"/>
  </sheetViews>
  <sheetFormatPr baseColWidth="10" defaultColWidth="10.7109375" defaultRowHeight="12.75"/>
  <cols>
    <col min="1" max="1" width="33" style="5" customWidth="1"/>
    <col min="2" max="2" width="35.42578125" style="5" customWidth="1"/>
    <col min="3" max="3" width="19" style="8" bestFit="1" customWidth="1"/>
    <col min="4" max="5" width="12.28515625" style="8" customWidth="1"/>
    <col min="6" max="16" width="11.42578125" style="8" customWidth="1"/>
    <col min="17" max="16384" width="10.7109375" style="5"/>
  </cols>
  <sheetData>
    <row r="1" spans="1:17">
      <c r="A1" s="90" t="s">
        <v>975</v>
      </c>
      <c r="C1" s="5"/>
      <c r="D1" s="5"/>
      <c r="E1" s="5"/>
      <c r="F1" s="5"/>
      <c r="G1" s="5"/>
      <c r="H1" s="5"/>
      <c r="I1" s="5"/>
      <c r="J1" s="5"/>
      <c r="K1" s="5"/>
      <c r="L1" s="5"/>
      <c r="M1" s="5"/>
      <c r="N1" s="5"/>
      <c r="O1" s="5"/>
      <c r="P1" s="5"/>
    </row>
    <row r="2" spans="1:17">
      <c r="A2" s="90"/>
      <c r="C2" s="5"/>
      <c r="D2" s="5"/>
      <c r="E2" s="5"/>
      <c r="F2" s="5"/>
      <c r="G2" s="5"/>
      <c r="H2" s="5"/>
      <c r="I2" s="5"/>
      <c r="J2" s="5"/>
      <c r="K2" s="5"/>
      <c r="L2" s="5"/>
      <c r="M2" s="5"/>
      <c r="N2" s="5"/>
      <c r="O2" s="5"/>
      <c r="P2" s="5"/>
    </row>
    <row r="3" spans="1:17">
      <c r="A3" s="4" t="s">
        <v>976</v>
      </c>
      <c r="C3" s="5" t="s">
        <v>977</v>
      </c>
      <c r="D3" s="5" t="s">
        <v>978</v>
      </c>
      <c r="E3" s="22">
        <v>2004</v>
      </c>
      <c r="F3" s="4">
        <v>2005</v>
      </c>
      <c r="G3" s="4">
        <v>2006</v>
      </c>
      <c r="H3" s="4">
        <v>2007</v>
      </c>
      <c r="I3" s="4">
        <v>2008</v>
      </c>
      <c r="J3" s="4">
        <v>2009</v>
      </c>
      <c r="K3" s="4">
        <v>2010</v>
      </c>
      <c r="L3" s="4">
        <v>2011</v>
      </c>
      <c r="M3" s="4">
        <v>2012</v>
      </c>
      <c r="N3" s="4">
        <v>2013</v>
      </c>
      <c r="O3" s="4">
        <v>2014</v>
      </c>
      <c r="P3" s="4">
        <v>2015</v>
      </c>
      <c r="Q3" s="356">
        <v>2016</v>
      </c>
    </row>
    <row r="4" spans="1:17">
      <c r="F4" s="4"/>
      <c r="G4" s="4"/>
      <c r="H4" s="4"/>
      <c r="I4" s="4"/>
      <c r="J4" s="4"/>
      <c r="Q4" s="354"/>
    </row>
    <row r="5" spans="1:17">
      <c r="A5" s="5" t="s">
        <v>979</v>
      </c>
      <c r="B5" s="5" t="s">
        <v>980</v>
      </c>
      <c r="C5" s="8" t="s">
        <v>981</v>
      </c>
      <c r="D5" s="8" t="s">
        <v>982</v>
      </c>
      <c r="E5" s="421">
        <v>4628</v>
      </c>
      <c r="F5" s="421">
        <v>3643</v>
      </c>
      <c r="G5" s="421">
        <v>3954</v>
      </c>
      <c r="H5" s="421">
        <v>4261</v>
      </c>
      <c r="I5" s="421">
        <v>4823</v>
      </c>
      <c r="J5" s="422">
        <v>3605</v>
      </c>
      <c r="K5" s="252">
        <v>3368</v>
      </c>
      <c r="L5" s="162">
        <v>3648</v>
      </c>
      <c r="M5" s="249">
        <v>3557</v>
      </c>
      <c r="N5" s="8">
        <v>3789</v>
      </c>
      <c r="O5" s="8">
        <v>3514</v>
      </c>
      <c r="P5" s="8">
        <f>SUM(P6:P10,P13)</f>
        <v>3564</v>
      </c>
      <c r="Q5" s="354">
        <v>3412</v>
      </c>
    </row>
    <row r="6" spans="1:17">
      <c r="A6" s="155" t="s">
        <v>983</v>
      </c>
      <c r="B6" s="5" t="s">
        <v>984</v>
      </c>
      <c r="C6" s="8" t="s">
        <v>985</v>
      </c>
      <c r="D6" s="8" t="s">
        <v>986</v>
      </c>
      <c r="E6" s="421">
        <v>1884</v>
      </c>
      <c r="F6" s="421">
        <v>1703</v>
      </c>
      <c r="G6" s="421">
        <v>1630</v>
      </c>
      <c r="H6" s="421">
        <v>2045</v>
      </c>
      <c r="I6" s="421">
        <v>2289</v>
      </c>
      <c r="J6" s="422">
        <v>1376</v>
      </c>
      <c r="K6" s="252">
        <v>1476</v>
      </c>
      <c r="L6" s="162">
        <v>1670</v>
      </c>
      <c r="M6" s="249">
        <v>1548</v>
      </c>
      <c r="N6" s="8">
        <v>1567</v>
      </c>
      <c r="O6" s="8">
        <v>1628</v>
      </c>
      <c r="P6" s="8">
        <v>1502</v>
      </c>
      <c r="Q6" s="354">
        <v>1609</v>
      </c>
    </row>
    <row r="7" spans="1:17">
      <c r="A7" s="15" t="s">
        <v>987</v>
      </c>
      <c r="B7" s="5" t="s">
        <v>988</v>
      </c>
      <c r="C7" s="8" t="s">
        <v>989</v>
      </c>
      <c r="D7" s="8" t="s">
        <v>990</v>
      </c>
      <c r="E7" s="421">
        <v>1136</v>
      </c>
      <c r="F7" s="421">
        <v>876</v>
      </c>
      <c r="G7" s="421">
        <v>1471</v>
      </c>
      <c r="H7" s="421">
        <v>892</v>
      </c>
      <c r="I7" s="421">
        <v>1007</v>
      </c>
      <c r="J7" s="422">
        <v>838</v>
      </c>
      <c r="K7" s="252">
        <v>793</v>
      </c>
      <c r="L7" s="162">
        <v>1055</v>
      </c>
      <c r="M7" s="249">
        <v>918</v>
      </c>
      <c r="N7" s="8">
        <v>1216</v>
      </c>
      <c r="O7" s="282">
        <v>900</v>
      </c>
      <c r="P7" s="282">
        <v>1099</v>
      </c>
      <c r="Q7" s="354">
        <v>800</v>
      </c>
    </row>
    <row r="8" spans="1:17">
      <c r="A8" s="155" t="s">
        <v>991</v>
      </c>
      <c r="B8" s="5" t="s">
        <v>992</v>
      </c>
      <c r="C8" s="8" t="s">
        <v>993</v>
      </c>
      <c r="D8" s="8" t="s">
        <v>994</v>
      </c>
      <c r="E8" s="421">
        <v>233</v>
      </c>
      <c r="F8" s="421">
        <v>218</v>
      </c>
      <c r="G8" s="421">
        <v>217</v>
      </c>
      <c r="H8" s="421">
        <v>197</v>
      </c>
      <c r="I8" s="421">
        <v>265</v>
      </c>
      <c r="J8" s="422">
        <v>414</v>
      </c>
      <c r="K8" s="252">
        <v>325</v>
      </c>
      <c r="L8" s="162">
        <v>237</v>
      </c>
      <c r="M8" s="249">
        <v>232</v>
      </c>
      <c r="N8" s="249">
        <v>255</v>
      </c>
      <c r="O8" s="8">
        <v>249</v>
      </c>
      <c r="P8" s="8">
        <v>243</v>
      </c>
      <c r="Q8" s="354">
        <v>247</v>
      </c>
    </row>
    <row r="9" spans="1:17">
      <c r="A9" s="15" t="s">
        <v>995</v>
      </c>
      <c r="B9" s="5" t="s">
        <v>996</v>
      </c>
      <c r="C9" s="8" t="s">
        <v>997</v>
      </c>
      <c r="D9" s="8" t="s">
        <v>998</v>
      </c>
      <c r="E9" s="421">
        <v>724</v>
      </c>
      <c r="F9" s="421">
        <v>324</v>
      </c>
      <c r="G9" s="421">
        <v>266</v>
      </c>
      <c r="H9" s="421">
        <v>797</v>
      </c>
      <c r="I9" s="421">
        <v>975</v>
      </c>
      <c r="J9" s="422">
        <v>645</v>
      </c>
      <c r="K9" s="252">
        <v>439</v>
      </c>
      <c r="L9" s="162">
        <v>349</v>
      </c>
      <c r="M9" s="249">
        <v>271</v>
      </c>
      <c r="N9" s="8">
        <v>298</v>
      </c>
      <c r="O9" s="8">
        <v>240</v>
      </c>
      <c r="P9" s="8">
        <v>364</v>
      </c>
      <c r="Q9" s="354">
        <v>313</v>
      </c>
    </row>
    <row r="10" spans="1:17">
      <c r="A10" s="15" t="s">
        <v>999</v>
      </c>
      <c r="B10" s="5" t="s">
        <v>1000</v>
      </c>
      <c r="C10" s="8" t="s">
        <v>1001</v>
      </c>
      <c r="D10" s="8" t="s">
        <v>1002</v>
      </c>
      <c r="E10" s="421">
        <v>597</v>
      </c>
      <c r="F10" s="421">
        <v>470</v>
      </c>
      <c r="G10" s="421">
        <v>299</v>
      </c>
      <c r="H10" s="421">
        <v>273</v>
      </c>
      <c r="I10" s="421">
        <v>235</v>
      </c>
      <c r="J10" s="422">
        <v>263</v>
      </c>
      <c r="K10" s="252">
        <v>293</v>
      </c>
      <c r="L10" s="162">
        <v>289</v>
      </c>
      <c r="M10" s="249">
        <v>538</v>
      </c>
      <c r="N10" s="8">
        <v>414</v>
      </c>
      <c r="O10" s="8">
        <v>441</v>
      </c>
      <c r="P10" s="8">
        <v>315</v>
      </c>
      <c r="Q10" s="354">
        <v>404</v>
      </c>
    </row>
    <row r="11" spans="1:17">
      <c r="A11" s="23" t="s">
        <v>1003</v>
      </c>
      <c r="B11" s="5" t="s">
        <v>1004</v>
      </c>
      <c r="C11" s="8" t="s">
        <v>1005</v>
      </c>
      <c r="D11" s="8" t="s">
        <v>1006</v>
      </c>
      <c r="E11" s="421">
        <v>173</v>
      </c>
      <c r="F11" s="421">
        <v>172</v>
      </c>
      <c r="G11" s="421">
        <v>86</v>
      </c>
      <c r="H11" s="421">
        <v>110</v>
      </c>
      <c r="I11" s="421">
        <v>97</v>
      </c>
      <c r="J11" s="422">
        <v>99</v>
      </c>
      <c r="K11" s="252">
        <v>116</v>
      </c>
      <c r="L11" s="162">
        <v>95</v>
      </c>
      <c r="M11" s="249">
        <v>315</v>
      </c>
      <c r="N11" s="8">
        <v>180</v>
      </c>
      <c r="O11" s="8">
        <v>168</v>
      </c>
      <c r="P11" s="8">
        <v>78</v>
      </c>
      <c r="Q11" s="354">
        <v>84</v>
      </c>
    </row>
    <row r="12" spans="1:17">
      <c r="A12" s="23" t="s">
        <v>1007</v>
      </c>
      <c r="B12" s="5" t="s">
        <v>1008</v>
      </c>
      <c r="C12" s="8" t="s">
        <v>1009</v>
      </c>
      <c r="D12" s="8" t="s">
        <v>1010</v>
      </c>
      <c r="E12" s="421">
        <v>424</v>
      </c>
      <c r="F12" s="421">
        <v>298</v>
      </c>
      <c r="G12" s="421">
        <v>213</v>
      </c>
      <c r="H12" s="421">
        <v>163</v>
      </c>
      <c r="I12" s="421">
        <v>138</v>
      </c>
      <c r="J12" s="422">
        <v>164</v>
      </c>
      <c r="K12" s="252">
        <v>177</v>
      </c>
      <c r="L12" s="162">
        <v>194</v>
      </c>
      <c r="M12" s="249">
        <v>223</v>
      </c>
      <c r="N12" s="8">
        <v>234</v>
      </c>
      <c r="O12" s="8">
        <v>269</v>
      </c>
      <c r="P12" s="8">
        <v>237</v>
      </c>
      <c r="Q12" s="354">
        <v>320</v>
      </c>
    </row>
    <row r="13" spans="1:17">
      <c r="A13" s="15" t="s">
        <v>1011</v>
      </c>
      <c r="B13" s="5" t="s">
        <v>1012</v>
      </c>
      <c r="C13" s="8" t="s">
        <v>1013</v>
      </c>
      <c r="D13" s="8" t="s">
        <v>1014</v>
      </c>
      <c r="E13" s="421">
        <v>54</v>
      </c>
      <c r="F13" s="421">
        <v>52</v>
      </c>
      <c r="G13" s="421">
        <v>71</v>
      </c>
      <c r="H13" s="421">
        <v>57</v>
      </c>
      <c r="I13" s="421">
        <v>52</v>
      </c>
      <c r="J13" s="422">
        <v>69</v>
      </c>
      <c r="K13" s="252">
        <v>42</v>
      </c>
      <c r="L13" s="162">
        <v>48</v>
      </c>
      <c r="M13" s="249">
        <v>50</v>
      </c>
      <c r="N13" s="8">
        <v>39</v>
      </c>
      <c r="O13" s="8">
        <v>60</v>
      </c>
      <c r="P13" s="8">
        <v>41</v>
      </c>
      <c r="Q13" s="354">
        <v>39</v>
      </c>
    </row>
    <row r="14" spans="1:17" ht="25.5">
      <c r="A14" s="5" t="s">
        <v>1015</v>
      </c>
      <c r="B14" s="12" t="s">
        <v>1016</v>
      </c>
      <c r="C14" s="185" t="s">
        <v>1017</v>
      </c>
      <c r="D14" s="8" t="s">
        <v>1018</v>
      </c>
      <c r="E14" s="423">
        <v>9.4388011238612908</v>
      </c>
      <c r="F14" s="423">
        <v>7.774066850134929</v>
      </c>
      <c r="G14" s="423">
        <v>8.703731587200739</v>
      </c>
      <c r="H14" s="423">
        <v>9.7153999950633132</v>
      </c>
      <c r="I14" s="423">
        <v>11.441971492620675</v>
      </c>
      <c r="J14" s="423">
        <v>8.4414649614616888</v>
      </c>
      <c r="K14" s="67">
        <v>8.8000000000000007</v>
      </c>
      <c r="L14" s="67">
        <v>9.4</v>
      </c>
      <c r="M14" s="228">
        <v>9.5</v>
      </c>
      <c r="N14" s="25">
        <v>9.85</v>
      </c>
      <c r="O14" s="25">
        <v>9.26</v>
      </c>
      <c r="P14" s="25">
        <v>9.15</v>
      </c>
      <c r="Q14" s="395">
        <v>8.68</v>
      </c>
    </row>
    <row r="15" spans="1:17">
      <c r="E15" s="67"/>
      <c r="F15" s="67"/>
      <c r="G15" s="67"/>
      <c r="H15" s="129"/>
      <c r="I15" s="67"/>
      <c r="J15" s="67"/>
      <c r="M15" s="74"/>
      <c r="Q15" s="354"/>
    </row>
    <row r="16" spans="1:17" ht="25.5">
      <c r="A16" s="27" t="s">
        <v>1019</v>
      </c>
      <c r="B16" s="12" t="s">
        <v>1020</v>
      </c>
      <c r="C16" s="8" t="s">
        <v>1021</v>
      </c>
      <c r="D16" s="8" t="s">
        <v>1022</v>
      </c>
      <c r="E16" s="67">
        <v>3.8</v>
      </c>
      <c r="F16" s="67">
        <v>3.6</v>
      </c>
      <c r="G16" s="67">
        <v>3.6</v>
      </c>
      <c r="H16" s="129">
        <v>4.7</v>
      </c>
      <c r="I16" s="67">
        <v>5.3</v>
      </c>
      <c r="J16" s="67">
        <v>3.1</v>
      </c>
      <c r="K16" s="67">
        <v>3.5</v>
      </c>
      <c r="L16" s="87">
        <v>3.9</v>
      </c>
      <c r="M16" s="228">
        <v>3.7</v>
      </c>
      <c r="N16" s="25">
        <v>3.58</v>
      </c>
      <c r="O16" s="25">
        <v>4.05</v>
      </c>
      <c r="P16" s="25">
        <v>3.78</v>
      </c>
      <c r="Q16" s="395">
        <v>3.99</v>
      </c>
    </row>
    <row r="17" spans="1:17">
      <c r="A17" s="27"/>
      <c r="C17" s="22"/>
      <c r="E17" s="67"/>
      <c r="F17" s="67"/>
      <c r="G17" s="67"/>
      <c r="H17" s="129"/>
      <c r="I17" s="67"/>
      <c r="J17" s="67"/>
      <c r="K17" s="22"/>
      <c r="L17" s="22"/>
      <c r="Q17" s="354"/>
    </row>
    <row r="18" spans="1:17">
      <c r="A18" s="14" t="s">
        <v>1023</v>
      </c>
      <c r="B18" s="14" t="s">
        <v>1024</v>
      </c>
      <c r="C18" s="17" t="s">
        <v>1025</v>
      </c>
      <c r="D18" s="8" t="s">
        <v>1026</v>
      </c>
      <c r="E18" s="67">
        <v>1512</v>
      </c>
      <c r="F18" s="133">
        <v>2314</v>
      </c>
      <c r="G18" s="133">
        <v>1797</v>
      </c>
      <c r="H18" s="67">
        <v>2603</v>
      </c>
      <c r="I18" s="67">
        <v>4121</v>
      </c>
      <c r="J18" s="67">
        <v>2002</v>
      </c>
      <c r="K18" s="67">
        <v>2151</v>
      </c>
      <c r="L18" s="67">
        <v>2711</v>
      </c>
      <c r="M18" s="8">
        <v>2146</v>
      </c>
      <c r="N18" s="8">
        <v>2432</v>
      </c>
      <c r="O18" s="8">
        <v>2319</v>
      </c>
      <c r="P18" s="8">
        <v>2404</v>
      </c>
      <c r="Q18" s="354">
        <v>2220</v>
      </c>
    </row>
    <row r="19" spans="1:17">
      <c r="A19" s="223" t="s">
        <v>1027</v>
      </c>
      <c r="B19" s="297" t="s">
        <v>1028</v>
      </c>
      <c r="C19" s="17" t="s">
        <v>1029</v>
      </c>
      <c r="D19" s="8" t="s">
        <v>1030</v>
      </c>
      <c r="E19" s="67">
        <v>812</v>
      </c>
      <c r="F19" s="133">
        <v>1049</v>
      </c>
      <c r="G19" s="133">
        <v>852</v>
      </c>
      <c r="H19" s="67">
        <v>1287</v>
      </c>
      <c r="I19" s="133">
        <v>1920</v>
      </c>
      <c r="J19" s="67">
        <v>850</v>
      </c>
      <c r="K19" s="67">
        <v>922</v>
      </c>
      <c r="L19" s="67">
        <v>1063</v>
      </c>
      <c r="M19" s="8">
        <v>861</v>
      </c>
      <c r="N19" s="8">
        <v>917</v>
      </c>
      <c r="O19" s="8">
        <v>977</v>
      </c>
      <c r="P19" s="8">
        <v>1021</v>
      </c>
      <c r="Q19" s="354">
        <v>921</v>
      </c>
    </row>
    <row r="20" spans="1:17">
      <c r="A20" s="223" t="s">
        <v>1031</v>
      </c>
      <c r="B20" s="218" t="s">
        <v>1032</v>
      </c>
      <c r="C20" s="17" t="s">
        <v>1033</v>
      </c>
      <c r="D20" s="8" t="s">
        <v>1034</v>
      </c>
      <c r="E20" s="67">
        <v>235</v>
      </c>
      <c r="F20" s="133">
        <v>371</v>
      </c>
      <c r="G20" s="133">
        <v>262</v>
      </c>
      <c r="H20" s="67">
        <v>323</v>
      </c>
      <c r="I20" s="67">
        <v>616</v>
      </c>
      <c r="J20" s="67">
        <v>416</v>
      </c>
      <c r="K20" s="67">
        <v>404</v>
      </c>
      <c r="L20" s="67">
        <v>485</v>
      </c>
      <c r="M20" s="8">
        <v>396</v>
      </c>
      <c r="N20" s="8">
        <v>415</v>
      </c>
      <c r="O20" s="8">
        <v>496</v>
      </c>
      <c r="P20" s="8">
        <v>475</v>
      </c>
      <c r="Q20" s="354">
        <v>395</v>
      </c>
    </row>
    <row r="21" spans="1:17">
      <c r="A21" s="223" t="s">
        <v>1035</v>
      </c>
      <c r="B21" s="14" t="s">
        <v>1036</v>
      </c>
      <c r="C21" s="17" t="s">
        <v>1037</v>
      </c>
      <c r="D21" s="8" t="s">
        <v>1038</v>
      </c>
      <c r="E21" s="67">
        <v>476</v>
      </c>
      <c r="F21" s="133">
        <v>563</v>
      </c>
      <c r="G21" s="133">
        <v>498</v>
      </c>
      <c r="H21" s="67">
        <v>700</v>
      </c>
      <c r="I21" s="67">
        <v>976</v>
      </c>
      <c r="J21" s="67">
        <v>367</v>
      </c>
      <c r="K21" s="67">
        <v>444</v>
      </c>
      <c r="L21" s="67">
        <v>512</v>
      </c>
      <c r="M21" s="8">
        <v>405</v>
      </c>
      <c r="N21" s="8">
        <v>440</v>
      </c>
      <c r="O21" s="8">
        <v>399</v>
      </c>
      <c r="P21" s="8">
        <v>470</v>
      </c>
      <c r="Q21" s="354">
        <v>444</v>
      </c>
    </row>
    <row r="22" spans="1:17">
      <c r="A22" s="14" t="s">
        <v>1039</v>
      </c>
      <c r="B22" s="14" t="s">
        <v>1040</v>
      </c>
      <c r="C22" s="17" t="s">
        <v>1041</v>
      </c>
      <c r="D22" s="8" t="s">
        <v>1042</v>
      </c>
      <c r="E22" s="67">
        <v>101</v>
      </c>
      <c r="F22" s="133">
        <v>115</v>
      </c>
      <c r="G22" s="133">
        <v>92</v>
      </c>
      <c r="H22" s="67">
        <v>264</v>
      </c>
      <c r="I22" s="67">
        <v>328</v>
      </c>
      <c r="J22" s="67">
        <v>67</v>
      </c>
      <c r="K22" s="67">
        <v>74</v>
      </c>
      <c r="L22" s="67">
        <v>66</v>
      </c>
      <c r="M22" s="8">
        <v>60</v>
      </c>
      <c r="N22" s="8">
        <v>62</v>
      </c>
      <c r="O22" s="8">
        <v>82</v>
      </c>
      <c r="P22" s="8">
        <v>76</v>
      </c>
      <c r="Q22" s="354">
        <v>82</v>
      </c>
    </row>
    <row r="23" spans="1:17">
      <c r="A23" s="14" t="s">
        <v>1043</v>
      </c>
      <c r="B23" s="14" t="s">
        <v>1044</v>
      </c>
      <c r="C23" s="17" t="s">
        <v>1045</v>
      </c>
      <c r="D23" s="8" t="s">
        <v>1046</v>
      </c>
      <c r="E23" s="67">
        <v>700</v>
      </c>
      <c r="F23" s="133">
        <v>1265</v>
      </c>
      <c r="G23" s="133">
        <v>945</v>
      </c>
      <c r="H23" s="67">
        <v>1316</v>
      </c>
      <c r="I23" s="67">
        <v>2201</v>
      </c>
      <c r="J23" s="67">
        <v>1152</v>
      </c>
      <c r="K23" s="67">
        <v>1229</v>
      </c>
      <c r="L23" s="67">
        <v>1648</v>
      </c>
      <c r="M23" s="8">
        <v>1285</v>
      </c>
      <c r="N23" s="8">
        <v>1515</v>
      </c>
      <c r="O23" s="8">
        <v>1342</v>
      </c>
      <c r="P23" s="8">
        <v>1383</v>
      </c>
      <c r="Q23" s="354">
        <v>1299</v>
      </c>
    </row>
    <row r="24" spans="1:17">
      <c r="A24" s="14" t="s">
        <v>1047</v>
      </c>
      <c r="B24" s="14" t="s">
        <v>1048</v>
      </c>
      <c r="C24" s="17" t="s">
        <v>1049</v>
      </c>
      <c r="D24" s="8" t="s">
        <v>1050</v>
      </c>
      <c r="E24" s="67">
        <v>261</v>
      </c>
      <c r="F24" s="133">
        <v>340</v>
      </c>
      <c r="G24" s="133">
        <v>306</v>
      </c>
      <c r="H24" s="67">
        <v>399</v>
      </c>
      <c r="I24" s="67">
        <v>760</v>
      </c>
      <c r="J24" s="67">
        <v>437</v>
      </c>
      <c r="K24" s="67">
        <v>512</v>
      </c>
      <c r="L24" s="67">
        <v>655</v>
      </c>
      <c r="M24" s="8">
        <v>563</v>
      </c>
      <c r="N24" s="8">
        <v>635</v>
      </c>
      <c r="O24" s="8">
        <v>543</v>
      </c>
      <c r="P24" s="8">
        <v>564</v>
      </c>
      <c r="Q24" s="354">
        <v>551</v>
      </c>
    </row>
    <row r="25" spans="1:17">
      <c r="A25" s="5" t="s">
        <v>1051</v>
      </c>
      <c r="B25" s="5" t="s">
        <v>1052</v>
      </c>
      <c r="C25" s="8" t="s">
        <v>1053</v>
      </c>
      <c r="D25" s="8" t="s">
        <v>1054</v>
      </c>
      <c r="E25" s="8">
        <v>341</v>
      </c>
      <c r="F25" s="8">
        <v>709</v>
      </c>
      <c r="G25" s="8">
        <v>546</v>
      </c>
      <c r="H25" s="8">
        <v>702</v>
      </c>
      <c r="I25" s="8">
        <v>1132</v>
      </c>
      <c r="J25" s="8">
        <v>593</v>
      </c>
      <c r="K25" s="8">
        <v>592</v>
      </c>
      <c r="L25" s="8">
        <v>804</v>
      </c>
      <c r="M25" s="8">
        <v>607</v>
      </c>
      <c r="N25" s="8">
        <v>712</v>
      </c>
      <c r="O25" s="8">
        <v>634</v>
      </c>
      <c r="P25" s="8">
        <v>666</v>
      </c>
      <c r="Q25" s="354">
        <v>602</v>
      </c>
    </row>
    <row r="26" spans="1:17">
      <c r="A26" s="5" t="s">
        <v>1055</v>
      </c>
      <c r="B26" s="5" t="s">
        <v>1056</v>
      </c>
      <c r="C26" s="8" t="s">
        <v>1057</v>
      </c>
      <c r="D26" s="8" t="s">
        <v>1058</v>
      </c>
      <c r="E26" s="8">
        <v>98</v>
      </c>
      <c r="F26" s="8">
        <v>216</v>
      </c>
      <c r="G26" s="8">
        <v>93</v>
      </c>
      <c r="H26" s="8">
        <v>215</v>
      </c>
      <c r="I26" s="8">
        <v>309</v>
      </c>
      <c r="J26" s="8">
        <v>122</v>
      </c>
      <c r="K26" s="8">
        <v>125</v>
      </c>
      <c r="L26" s="8">
        <v>189</v>
      </c>
      <c r="M26" s="8">
        <v>115</v>
      </c>
      <c r="N26" s="8">
        <v>168</v>
      </c>
      <c r="O26" s="8">
        <v>165</v>
      </c>
      <c r="P26" s="8">
        <v>153</v>
      </c>
      <c r="Q26" s="354">
        <v>146</v>
      </c>
    </row>
    <row r="27" spans="1:17">
      <c r="A27" s="5" t="s">
        <v>1059</v>
      </c>
      <c r="B27" s="5" t="s">
        <v>1060</v>
      </c>
      <c r="C27" s="8" t="s">
        <v>1061</v>
      </c>
      <c r="D27" s="8" t="s">
        <v>1062</v>
      </c>
      <c r="E27" s="8">
        <v>1884</v>
      </c>
      <c r="F27" s="8">
        <v>1703</v>
      </c>
      <c r="G27" s="8">
        <v>1630</v>
      </c>
      <c r="H27" s="8">
        <v>2045</v>
      </c>
      <c r="I27" s="8">
        <v>2289</v>
      </c>
      <c r="J27" s="8">
        <v>1376</v>
      </c>
      <c r="K27" s="8">
        <v>1476</v>
      </c>
      <c r="L27" s="8">
        <v>1670</v>
      </c>
      <c r="M27" s="8">
        <v>1548</v>
      </c>
      <c r="N27" s="8">
        <v>1567</v>
      </c>
      <c r="O27" s="8">
        <v>1628</v>
      </c>
      <c r="P27" s="8">
        <v>1502</v>
      </c>
      <c r="Q27" s="354">
        <v>1609</v>
      </c>
    </row>
    <row r="28" spans="1:17">
      <c r="A28" s="5" t="s">
        <v>1063</v>
      </c>
      <c r="B28" s="5" t="s">
        <v>1064</v>
      </c>
      <c r="C28" s="8" t="s">
        <v>1065</v>
      </c>
      <c r="D28" s="8" t="s">
        <v>1066</v>
      </c>
      <c r="E28" s="8">
        <v>1130</v>
      </c>
      <c r="F28" s="8">
        <v>999</v>
      </c>
      <c r="G28" s="8">
        <v>944</v>
      </c>
      <c r="H28" s="8">
        <v>1166</v>
      </c>
      <c r="I28" s="8">
        <v>1296</v>
      </c>
      <c r="J28" s="8">
        <v>804</v>
      </c>
      <c r="K28" s="8">
        <v>774</v>
      </c>
      <c r="L28" s="8">
        <v>901</v>
      </c>
      <c r="M28" s="8">
        <v>798</v>
      </c>
      <c r="N28" s="8">
        <v>804</v>
      </c>
      <c r="O28" s="8">
        <v>880</v>
      </c>
      <c r="P28" s="8">
        <v>815</v>
      </c>
      <c r="Q28" s="354">
        <v>841</v>
      </c>
    </row>
    <row r="29" spans="1:17">
      <c r="A29" s="5" t="s">
        <v>1067</v>
      </c>
      <c r="B29" s="5" t="s">
        <v>1068</v>
      </c>
      <c r="C29" s="8" t="s">
        <v>1069</v>
      </c>
      <c r="D29" s="8" t="s">
        <v>1070</v>
      </c>
      <c r="E29" s="8">
        <v>261</v>
      </c>
      <c r="F29" s="8">
        <v>199</v>
      </c>
      <c r="G29" s="8">
        <v>205</v>
      </c>
      <c r="H29" s="8">
        <v>262</v>
      </c>
      <c r="I29" s="8">
        <v>267</v>
      </c>
      <c r="J29" s="8">
        <v>174</v>
      </c>
      <c r="K29" s="8">
        <v>204</v>
      </c>
      <c r="L29" s="8">
        <v>275</v>
      </c>
      <c r="M29" s="8">
        <v>240</v>
      </c>
      <c r="N29" s="8">
        <v>279</v>
      </c>
      <c r="O29" s="8">
        <v>311</v>
      </c>
      <c r="P29" s="8">
        <v>280</v>
      </c>
      <c r="Q29" s="354">
        <v>297</v>
      </c>
    </row>
    <row r="30" spans="1:17">
      <c r="A30" s="5" t="s">
        <v>1071</v>
      </c>
      <c r="B30" s="5" t="s">
        <v>1072</v>
      </c>
      <c r="C30" s="8" t="s">
        <v>1073</v>
      </c>
      <c r="D30" s="8" t="s">
        <v>1074</v>
      </c>
      <c r="E30" s="8">
        <v>689</v>
      </c>
      <c r="F30" s="8">
        <v>613</v>
      </c>
      <c r="G30" s="8">
        <v>577</v>
      </c>
      <c r="H30" s="8">
        <v>698</v>
      </c>
      <c r="I30" s="8">
        <v>774</v>
      </c>
      <c r="J30" s="8">
        <v>475</v>
      </c>
      <c r="K30" s="8">
        <v>419</v>
      </c>
      <c r="L30" s="8">
        <v>488</v>
      </c>
      <c r="M30" s="8">
        <v>426</v>
      </c>
      <c r="N30" s="8">
        <v>395</v>
      </c>
      <c r="O30" s="8">
        <v>442</v>
      </c>
      <c r="P30" s="8">
        <v>403</v>
      </c>
      <c r="Q30" s="354">
        <v>417</v>
      </c>
    </row>
    <row r="31" spans="1:17">
      <c r="A31" s="5" t="s">
        <v>1075</v>
      </c>
      <c r="B31" s="5" t="s">
        <v>1076</v>
      </c>
      <c r="C31" s="8" t="s">
        <v>1077</v>
      </c>
      <c r="D31" s="8" t="s">
        <v>1078</v>
      </c>
      <c r="E31" s="8">
        <v>180</v>
      </c>
      <c r="F31" s="8">
        <v>187</v>
      </c>
      <c r="G31" s="8">
        <v>162</v>
      </c>
      <c r="H31" s="8">
        <v>206</v>
      </c>
      <c r="I31" s="8">
        <v>255</v>
      </c>
      <c r="J31" s="8">
        <v>155</v>
      </c>
      <c r="K31" s="8">
        <v>151</v>
      </c>
      <c r="L31" s="8">
        <v>138</v>
      </c>
      <c r="M31" s="8">
        <v>132</v>
      </c>
      <c r="N31" s="8">
        <v>130</v>
      </c>
      <c r="O31" s="8">
        <v>127</v>
      </c>
      <c r="P31" s="8">
        <v>132</v>
      </c>
      <c r="Q31" s="354">
        <v>127</v>
      </c>
    </row>
    <row r="32" spans="1:17">
      <c r="A32" s="5" t="s">
        <v>1079</v>
      </c>
      <c r="B32" s="5" t="s">
        <v>1080</v>
      </c>
      <c r="C32" s="8" t="s">
        <v>1081</v>
      </c>
      <c r="D32" s="8" t="s">
        <v>1082</v>
      </c>
      <c r="E32" s="8">
        <v>754</v>
      </c>
      <c r="F32" s="8">
        <v>704</v>
      </c>
      <c r="G32" s="8">
        <v>686</v>
      </c>
      <c r="H32" s="8">
        <v>879</v>
      </c>
      <c r="I32" s="8">
        <v>993</v>
      </c>
      <c r="J32" s="8">
        <v>572</v>
      </c>
      <c r="K32" s="8">
        <v>702</v>
      </c>
      <c r="L32" s="8">
        <v>769</v>
      </c>
      <c r="M32" s="8">
        <v>750</v>
      </c>
      <c r="N32" s="8">
        <v>763</v>
      </c>
      <c r="O32" s="8">
        <v>748</v>
      </c>
      <c r="P32" s="8">
        <v>687</v>
      </c>
      <c r="Q32" s="354">
        <v>768</v>
      </c>
    </row>
    <row r="33" spans="1:17">
      <c r="A33" s="5" t="s">
        <v>1083</v>
      </c>
      <c r="B33" s="5" t="s">
        <v>1084</v>
      </c>
      <c r="C33" s="8" t="s">
        <v>1085</v>
      </c>
      <c r="D33" s="8" t="s">
        <v>1086</v>
      </c>
      <c r="E33" s="8">
        <v>246</v>
      </c>
      <c r="F33" s="8">
        <v>178</v>
      </c>
      <c r="G33" s="8">
        <v>177</v>
      </c>
      <c r="H33" s="8">
        <v>241</v>
      </c>
      <c r="I33" s="8">
        <v>257</v>
      </c>
      <c r="J33" s="8">
        <v>170</v>
      </c>
      <c r="K33" s="8">
        <v>199</v>
      </c>
      <c r="L33" s="8">
        <v>254</v>
      </c>
      <c r="M33" s="8">
        <v>230</v>
      </c>
      <c r="N33" s="8">
        <v>270</v>
      </c>
      <c r="O33" s="8">
        <v>291</v>
      </c>
      <c r="P33" s="8">
        <v>232</v>
      </c>
      <c r="Q33" s="354">
        <v>287</v>
      </c>
    </row>
    <row r="34" spans="1:17">
      <c r="A34" s="5" t="s">
        <v>1087</v>
      </c>
      <c r="B34" s="5" t="s">
        <v>1088</v>
      </c>
      <c r="C34" s="8" t="s">
        <v>1089</v>
      </c>
      <c r="D34" s="8" t="s">
        <v>1090</v>
      </c>
      <c r="E34" s="8">
        <v>441</v>
      </c>
      <c r="F34" s="8">
        <v>454</v>
      </c>
      <c r="G34" s="8">
        <v>437</v>
      </c>
      <c r="H34" s="8">
        <v>561</v>
      </c>
      <c r="I34" s="8">
        <v>643</v>
      </c>
      <c r="J34" s="8">
        <v>331</v>
      </c>
      <c r="K34" s="8">
        <v>419</v>
      </c>
      <c r="L34" s="8">
        <v>451</v>
      </c>
      <c r="M34" s="8">
        <v>440</v>
      </c>
      <c r="N34" s="8">
        <v>426</v>
      </c>
      <c r="O34" s="8">
        <v>381</v>
      </c>
      <c r="P34" s="8">
        <v>377</v>
      </c>
      <c r="Q34" s="354">
        <v>389</v>
      </c>
    </row>
    <row r="35" spans="1:17">
      <c r="A35" s="5" t="s">
        <v>1091</v>
      </c>
      <c r="B35" s="5" t="s">
        <v>1092</v>
      </c>
      <c r="C35" s="8" t="s">
        <v>1093</v>
      </c>
      <c r="D35" s="8" t="s">
        <v>1094</v>
      </c>
      <c r="E35" s="8">
        <v>67</v>
      </c>
      <c r="F35" s="8">
        <v>72</v>
      </c>
      <c r="G35" s="8">
        <v>72</v>
      </c>
      <c r="H35" s="8">
        <v>77</v>
      </c>
      <c r="I35" s="8">
        <v>93</v>
      </c>
      <c r="J35" s="8">
        <v>71</v>
      </c>
      <c r="K35" s="8">
        <v>84</v>
      </c>
      <c r="L35" s="8">
        <v>64</v>
      </c>
      <c r="M35" s="8">
        <v>80</v>
      </c>
      <c r="N35" s="8">
        <v>67</v>
      </c>
      <c r="O35" s="8">
        <v>76</v>
      </c>
      <c r="P35" s="8">
        <v>78</v>
      </c>
      <c r="Q35" s="354">
        <v>92</v>
      </c>
    </row>
    <row r="37" spans="1:17">
      <c r="A37" s="5" t="s">
        <v>1095</v>
      </c>
    </row>
    <row r="38" spans="1:17">
      <c r="A38" s="5" t="s">
        <v>1096</v>
      </c>
    </row>
    <row r="39" spans="1:17" ht="25.5" customHeight="1">
      <c r="A39" s="480" t="s">
        <v>1097</v>
      </c>
      <c r="B39" s="480"/>
      <c r="C39" s="480"/>
      <c r="D39" s="480"/>
      <c r="E39" s="480"/>
      <c r="F39" s="480"/>
      <c r="G39" s="480"/>
      <c r="H39" s="480"/>
      <c r="I39" s="480"/>
      <c r="J39" s="480"/>
      <c r="K39" s="480"/>
      <c r="L39" s="480"/>
      <c r="M39" s="480"/>
      <c r="N39" s="480"/>
      <c r="O39" s="480"/>
      <c r="P39" s="480"/>
      <c r="Q39" s="480"/>
    </row>
    <row r="43" spans="1:17">
      <c r="M43" s="17"/>
      <c r="N43" s="17"/>
      <c r="O43" s="17"/>
      <c r="P43" s="17"/>
    </row>
    <row r="44" spans="1:17">
      <c r="A44" s="4"/>
    </row>
    <row r="45" spans="1:17" s="4" customFormat="1">
      <c r="C45" s="22"/>
      <c r="D45" s="8"/>
      <c r="E45" s="8"/>
      <c r="F45" s="8"/>
      <c r="G45" s="8"/>
      <c r="H45" s="8"/>
      <c r="I45" s="22"/>
      <c r="J45" s="22"/>
      <c r="K45" s="22"/>
      <c r="L45" s="22"/>
      <c r="M45" s="22"/>
      <c r="N45" s="22"/>
      <c r="O45" s="22"/>
      <c r="P45" s="22"/>
    </row>
    <row r="46" spans="1:17">
      <c r="A46" s="4"/>
    </row>
    <row r="47" spans="1:17">
      <c r="A47" s="14"/>
      <c r="B47" s="14"/>
      <c r="C47" s="17"/>
      <c r="I47" s="17"/>
      <c r="J47" s="17"/>
      <c r="K47" s="17"/>
      <c r="M47" s="46"/>
      <c r="N47" s="24"/>
      <c r="O47" s="24"/>
      <c r="P47" s="24"/>
    </row>
    <row r="48" spans="1:17">
      <c r="A48" s="14"/>
      <c r="B48" s="14"/>
    </row>
    <row r="49" spans="1:36">
      <c r="A49" s="47"/>
      <c r="B49" s="14"/>
    </row>
    <row r="50" spans="1:36">
      <c r="A50" s="14"/>
      <c r="B50" s="14"/>
    </row>
    <row r="51" spans="1:36">
      <c r="A51" s="14"/>
      <c r="B51" s="14"/>
    </row>
    <row r="52" spans="1:36">
      <c r="A52" s="14"/>
      <c r="B52" s="14"/>
    </row>
    <row r="53" spans="1:36">
      <c r="A53" s="14"/>
      <c r="B53" s="14"/>
    </row>
    <row r="54" spans="1:36">
      <c r="A54" s="14"/>
      <c r="B54" s="14"/>
      <c r="D54" s="22"/>
      <c r="F54" s="247"/>
      <c r="G54" s="247"/>
      <c r="H54" s="247"/>
      <c r="I54" s="247"/>
      <c r="J54" s="247"/>
      <c r="K54" s="247"/>
      <c r="L54" s="247"/>
      <c r="M54" s="247"/>
      <c r="N54" s="247"/>
      <c r="O54" s="174"/>
      <c r="P54" s="17"/>
      <c r="Q54" s="67"/>
      <c r="R54" s="67"/>
      <c r="S54" s="17"/>
      <c r="T54" s="17"/>
      <c r="U54" s="17"/>
      <c r="V54" s="17"/>
      <c r="W54" s="17"/>
      <c r="X54" s="17"/>
      <c r="Y54" s="17"/>
      <c r="Z54" s="8"/>
      <c r="AA54" s="8"/>
      <c r="AB54" s="8"/>
      <c r="AC54" s="8"/>
      <c r="AD54" s="8"/>
      <c r="AE54" s="8"/>
      <c r="AF54" s="8"/>
      <c r="AG54" s="8"/>
      <c r="AH54" s="8"/>
      <c r="AI54" s="8"/>
      <c r="AJ54" s="8"/>
    </row>
    <row r="55" spans="1:36">
      <c r="A55" s="14"/>
      <c r="B55" s="14"/>
      <c r="D55" s="4"/>
      <c r="E55" s="4"/>
      <c r="F55" s="247"/>
      <c r="G55" s="247"/>
      <c r="H55" s="247"/>
      <c r="I55" s="247"/>
      <c r="J55" s="247"/>
      <c r="K55" s="247"/>
      <c r="L55" s="247"/>
      <c r="M55" s="247"/>
      <c r="N55" s="247"/>
      <c r="O55" s="174"/>
      <c r="P55" s="17"/>
      <c r="Q55" s="67"/>
      <c r="R55" s="67"/>
      <c r="S55" s="298"/>
      <c r="T55" s="298"/>
      <c r="U55" s="298"/>
      <c r="V55" s="298"/>
      <c r="W55" s="298"/>
      <c r="X55" s="298"/>
      <c r="Y55" s="298"/>
      <c r="Z55" s="8"/>
      <c r="AA55" s="8"/>
      <c r="AB55" s="8"/>
      <c r="AC55" s="8"/>
      <c r="AD55" s="8"/>
      <c r="AE55" s="8"/>
      <c r="AF55" s="8"/>
      <c r="AG55" s="8"/>
      <c r="AH55" s="8"/>
      <c r="AI55" s="8"/>
      <c r="AJ55" s="8"/>
    </row>
    <row r="56" spans="1:36">
      <c r="A56" s="14"/>
      <c r="B56" s="14"/>
      <c r="D56" s="4"/>
      <c r="E56" s="4"/>
      <c r="F56" s="247"/>
      <c r="G56" s="247"/>
      <c r="H56" s="247"/>
      <c r="I56" s="247"/>
      <c r="J56" s="247"/>
      <c r="K56" s="247"/>
      <c r="L56" s="247"/>
      <c r="M56" s="247"/>
      <c r="N56" s="247"/>
      <c r="O56" s="174"/>
      <c r="P56" s="17"/>
      <c r="Q56" s="67"/>
      <c r="R56" s="67"/>
      <c r="S56" s="298"/>
      <c r="T56" s="298"/>
      <c r="U56" s="298"/>
      <c r="V56" s="298"/>
      <c r="W56" s="298"/>
      <c r="X56" s="298"/>
      <c r="Y56" s="298"/>
      <c r="Z56" s="8"/>
      <c r="AA56" s="8"/>
      <c r="AB56" s="8"/>
      <c r="AC56" s="8"/>
      <c r="AD56" s="8"/>
      <c r="AE56" s="8"/>
      <c r="AF56" s="8"/>
      <c r="AG56" s="8"/>
      <c r="AH56" s="8"/>
      <c r="AI56" s="8"/>
      <c r="AJ56" s="8"/>
    </row>
    <row r="57" spans="1:36">
      <c r="A57" s="14"/>
      <c r="B57" s="14"/>
      <c r="C57" s="17"/>
      <c r="D57" s="4"/>
      <c r="E57" s="4"/>
      <c r="F57" s="247"/>
      <c r="G57" s="247"/>
      <c r="H57" s="247"/>
      <c r="I57" s="247"/>
      <c r="J57" s="247"/>
      <c r="K57" s="247"/>
      <c r="L57" s="247"/>
      <c r="M57" s="247"/>
      <c r="N57" s="247"/>
      <c r="O57" s="174"/>
      <c r="P57" s="124"/>
      <c r="Q57" s="129"/>
      <c r="R57" s="129"/>
      <c r="S57" s="17"/>
      <c r="T57" s="17"/>
      <c r="U57" s="17"/>
      <c r="V57" s="17"/>
      <c r="W57" s="17"/>
      <c r="X57" s="17"/>
      <c r="Y57" s="17"/>
      <c r="Z57" s="8"/>
      <c r="AA57" s="8"/>
      <c r="AB57" s="8"/>
      <c r="AC57" s="8"/>
      <c r="AD57" s="8"/>
      <c r="AE57" s="8"/>
      <c r="AF57" s="8"/>
      <c r="AG57" s="8"/>
      <c r="AH57" s="8"/>
      <c r="AI57" s="8"/>
      <c r="AJ57" s="8"/>
    </row>
    <row r="58" spans="1:36">
      <c r="A58" s="47"/>
      <c r="B58" s="14"/>
      <c r="D58" s="4"/>
      <c r="E58" s="4"/>
      <c r="F58" s="247"/>
      <c r="G58" s="247"/>
      <c r="H58" s="247"/>
      <c r="I58" s="247"/>
      <c r="J58" s="247"/>
      <c r="K58" s="247"/>
      <c r="L58" s="247"/>
      <c r="M58" s="247"/>
      <c r="N58" s="247"/>
      <c r="O58" s="174"/>
      <c r="P58" s="17"/>
      <c r="Q58" s="67"/>
      <c r="R58" s="67"/>
      <c r="S58" s="17"/>
      <c r="T58" s="298"/>
      <c r="U58" s="17"/>
      <c r="V58" s="17"/>
      <c r="W58" s="17"/>
      <c r="X58" s="17"/>
      <c r="Y58" s="17"/>
      <c r="Z58" s="8"/>
      <c r="AA58" s="8"/>
      <c r="AB58" s="8"/>
      <c r="AC58" s="8"/>
      <c r="AD58" s="8"/>
      <c r="AE58" s="8"/>
      <c r="AF58" s="8"/>
      <c r="AG58" s="8"/>
      <c r="AH58" s="8"/>
      <c r="AI58" s="8"/>
      <c r="AJ58" s="8"/>
    </row>
    <row r="59" spans="1:36">
      <c r="A59" s="14"/>
      <c r="B59" s="14"/>
      <c r="D59" s="4"/>
      <c r="E59" s="4"/>
      <c r="F59" s="363"/>
      <c r="G59" s="363"/>
      <c r="H59" s="363"/>
      <c r="I59" s="363"/>
      <c r="J59" s="363"/>
      <c r="K59" s="363"/>
      <c r="L59" s="363"/>
      <c r="M59" s="363"/>
      <c r="N59" s="363"/>
      <c r="O59" s="174"/>
      <c r="P59" s="60"/>
      <c r="Q59" s="67"/>
      <c r="R59" s="67"/>
      <c r="S59" s="60"/>
      <c r="T59" s="60"/>
      <c r="U59" s="60"/>
      <c r="V59" s="60"/>
      <c r="W59" s="60"/>
      <c r="X59" s="60"/>
      <c r="Y59" s="60"/>
      <c r="Z59" s="8"/>
      <c r="AA59" s="8"/>
      <c r="AB59" s="8"/>
      <c r="AC59" s="8"/>
      <c r="AD59" s="8"/>
      <c r="AE59" s="8"/>
      <c r="AF59" s="8"/>
      <c r="AG59" s="8"/>
      <c r="AH59" s="8"/>
      <c r="AI59" s="8"/>
      <c r="AJ59" s="8"/>
    </row>
    <row r="60" spans="1:36">
      <c r="D60" s="4"/>
      <c r="F60" s="252"/>
      <c r="G60" s="252"/>
      <c r="H60" s="252"/>
      <c r="I60" s="252"/>
      <c r="J60" s="252"/>
      <c r="K60" s="252"/>
      <c r="L60" s="252"/>
      <c r="M60" s="252"/>
      <c r="N60" s="252"/>
      <c r="O60" s="67"/>
      <c r="Q60" s="67"/>
      <c r="R60" s="22"/>
      <c r="S60" s="17"/>
      <c r="T60" s="17"/>
      <c r="U60" s="17"/>
      <c r="V60" s="17"/>
      <c r="W60" s="17"/>
      <c r="X60" s="17"/>
      <c r="Y60" s="17"/>
      <c r="Z60" s="8"/>
      <c r="AA60" s="8"/>
      <c r="AB60" s="8"/>
      <c r="AC60" s="8"/>
      <c r="AD60" s="8"/>
      <c r="AE60" s="8"/>
      <c r="AF60" s="8"/>
      <c r="AG60" s="8"/>
      <c r="AH60" s="8"/>
      <c r="AI60" s="8"/>
      <c r="AJ60" s="8"/>
    </row>
    <row r="61" spans="1:36">
      <c r="A61" s="4"/>
      <c r="D61" s="4"/>
      <c r="F61" s="162"/>
      <c r="G61" s="162"/>
      <c r="H61" s="162"/>
      <c r="I61" s="162"/>
      <c r="J61" s="162"/>
      <c r="K61" s="162"/>
      <c r="L61" s="162"/>
      <c r="M61" s="162"/>
      <c r="N61" s="162"/>
      <c r="O61" s="67"/>
      <c r="Q61" s="87"/>
      <c r="R61" s="22"/>
      <c r="S61" s="17"/>
      <c r="T61" s="17"/>
      <c r="U61" s="17"/>
      <c r="V61" s="17"/>
      <c r="W61" s="17"/>
      <c r="X61" s="17"/>
      <c r="Y61" s="17"/>
      <c r="Z61" s="8"/>
      <c r="AA61" s="8"/>
      <c r="AB61" s="8"/>
      <c r="AC61" s="8"/>
      <c r="AD61" s="8"/>
      <c r="AE61" s="8"/>
      <c r="AF61" s="8"/>
      <c r="AG61" s="8"/>
      <c r="AH61" s="8"/>
      <c r="AI61" s="8"/>
      <c r="AJ61" s="8"/>
    </row>
    <row r="62" spans="1:36">
      <c r="D62" s="4"/>
      <c r="F62" s="249"/>
      <c r="G62" s="249"/>
      <c r="H62" s="249"/>
      <c r="I62" s="249"/>
      <c r="J62" s="249"/>
      <c r="K62" s="249"/>
      <c r="L62" s="249"/>
      <c r="M62" s="249"/>
      <c r="N62" s="249"/>
      <c r="O62" s="228"/>
      <c r="P62" s="74"/>
      <c r="Q62" s="228"/>
      <c r="R62" s="8"/>
      <c r="S62" s="8"/>
      <c r="T62" s="8"/>
      <c r="U62" s="8"/>
      <c r="V62" s="8"/>
      <c r="W62" s="8"/>
      <c r="X62" s="8"/>
      <c r="Y62" s="8"/>
      <c r="Z62" s="8"/>
      <c r="AA62" s="8"/>
      <c r="AB62" s="8"/>
      <c r="AC62" s="8"/>
      <c r="AD62" s="8"/>
      <c r="AE62" s="8"/>
      <c r="AF62" s="8"/>
      <c r="AG62" s="8"/>
      <c r="AH62" s="8"/>
      <c r="AI62" s="8"/>
      <c r="AJ62" s="8"/>
    </row>
    <row r="63" spans="1:36">
      <c r="D63" s="4"/>
      <c r="I63" s="249"/>
      <c r="O63" s="25"/>
      <c r="Q63" s="25"/>
      <c r="R63" s="8"/>
      <c r="S63" s="8"/>
      <c r="T63" s="8"/>
      <c r="U63" s="8"/>
      <c r="V63" s="8"/>
      <c r="W63" s="8"/>
      <c r="X63" s="8"/>
      <c r="Y63" s="8"/>
      <c r="Z63" s="8"/>
      <c r="AA63" s="8"/>
      <c r="AB63" s="8"/>
      <c r="AC63" s="8"/>
      <c r="AD63" s="8"/>
      <c r="AE63" s="8"/>
      <c r="AF63" s="8"/>
      <c r="AG63" s="8"/>
      <c r="AH63" s="8"/>
      <c r="AI63" s="8"/>
      <c r="AJ63" s="8"/>
    </row>
    <row r="64" spans="1:36">
      <c r="D64" s="4"/>
      <c r="H64" s="282"/>
      <c r="O64" s="25"/>
      <c r="Q64" s="25"/>
      <c r="R64" s="8"/>
      <c r="S64" s="8"/>
      <c r="T64" s="8"/>
      <c r="U64" s="8"/>
      <c r="V64" s="8"/>
      <c r="W64" s="8"/>
      <c r="X64" s="8"/>
      <c r="Y64" s="8"/>
      <c r="Z64" s="8"/>
      <c r="AA64" s="8"/>
      <c r="AB64" s="8"/>
      <c r="AC64" s="8"/>
      <c r="AD64" s="8"/>
      <c r="AE64" s="8"/>
      <c r="AF64" s="8"/>
      <c r="AG64" s="8"/>
      <c r="AH64" s="8"/>
      <c r="AI64" s="8"/>
      <c r="AJ64" s="8"/>
    </row>
    <row r="65" spans="1:36">
      <c r="D65" s="4"/>
      <c r="H65" s="282"/>
      <c r="O65" s="25"/>
      <c r="Q65" s="25"/>
      <c r="R65" s="8"/>
      <c r="S65" s="8"/>
      <c r="T65" s="8"/>
      <c r="U65" s="8"/>
      <c r="V65" s="8"/>
      <c r="W65" s="8"/>
      <c r="X65" s="8"/>
      <c r="Y65" s="8"/>
      <c r="Z65" s="8"/>
      <c r="AA65" s="8"/>
      <c r="AB65" s="8"/>
      <c r="AC65" s="8"/>
      <c r="AD65" s="8"/>
      <c r="AE65" s="8"/>
      <c r="AF65" s="8"/>
      <c r="AG65" s="8"/>
      <c r="AH65" s="8"/>
      <c r="AI65" s="8"/>
      <c r="AJ65" s="8"/>
    </row>
    <row r="66" spans="1:36">
      <c r="A66" s="4"/>
    </row>
    <row r="69" spans="1:36">
      <c r="A69" s="4"/>
      <c r="L69" s="22"/>
      <c r="M69" s="22"/>
      <c r="N69" s="22"/>
      <c r="O69" s="22"/>
      <c r="P69" s="22"/>
    </row>
    <row r="71" spans="1:36">
      <c r="A71" s="4"/>
    </row>
    <row r="72" spans="1:36" s="4" customFormat="1">
      <c r="C72" s="22"/>
      <c r="P72" s="22"/>
    </row>
    <row r="73" spans="1:36">
      <c r="A73" s="4"/>
    </row>
    <row r="75" spans="1:36">
      <c r="P75" s="13"/>
    </row>
    <row r="76" spans="1:36">
      <c r="P76" s="13"/>
    </row>
    <row r="77" spans="1:36">
      <c r="P77" s="13"/>
    </row>
    <row r="80" spans="1:36">
      <c r="A80" s="4"/>
    </row>
    <row r="81" spans="1:16">
      <c r="P81" s="13"/>
    </row>
    <row r="82" spans="1:16">
      <c r="P82" s="13"/>
    </row>
    <row r="83" spans="1:16">
      <c r="P83" s="13"/>
    </row>
    <row r="84" spans="1:16">
      <c r="P84" s="13"/>
    </row>
    <row r="85" spans="1:16">
      <c r="P85" s="13"/>
    </row>
    <row r="86" spans="1:16">
      <c r="P86" s="13"/>
    </row>
    <row r="87" spans="1:16">
      <c r="P87" s="13"/>
    </row>
    <row r="88" spans="1:16">
      <c r="A88" s="75"/>
      <c r="P88" s="13"/>
    </row>
    <row r="90" spans="1:16">
      <c r="A90" s="4"/>
    </row>
    <row r="98" spans="1:16">
      <c r="A98" s="75"/>
      <c r="B98" s="75"/>
      <c r="P98" s="13"/>
    </row>
    <row r="100" spans="1:16">
      <c r="A100" s="4"/>
    </row>
    <row r="109" spans="1:16">
      <c r="O109" s="13"/>
      <c r="P109" s="13"/>
    </row>
    <row r="110" spans="1:16">
      <c r="O110" s="13"/>
      <c r="P110" s="13"/>
    </row>
    <row r="111" spans="1:16">
      <c r="O111" s="13"/>
      <c r="P111" s="13"/>
    </row>
    <row r="112" spans="1:16">
      <c r="O112" s="13"/>
      <c r="P112" s="13"/>
    </row>
    <row r="113" spans="1:28">
      <c r="O113" s="13"/>
      <c r="P113" s="13"/>
    </row>
    <row r="116" spans="1:28">
      <c r="A116" s="4"/>
    </row>
    <row r="117" spans="1:28" s="4" customFormat="1">
      <c r="C117" s="22"/>
      <c r="D117" s="8"/>
      <c r="E117" s="8"/>
      <c r="F117" s="8"/>
      <c r="G117" s="8"/>
      <c r="H117" s="8"/>
      <c r="I117" s="22"/>
      <c r="J117" s="22"/>
      <c r="K117" s="22"/>
      <c r="L117" s="22"/>
      <c r="M117" s="22"/>
      <c r="N117" s="22"/>
      <c r="O117" s="22"/>
      <c r="P117" s="22"/>
    </row>
    <row r="118" spans="1:28">
      <c r="A118" s="4"/>
    </row>
    <row r="119" spans="1:28">
      <c r="L119" s="70"/>
    </row>
    <row r="120" spans="1:28" ht="15">
      <c r="A120" s="14"/>
      <c r="L120" s="70"/>
      <c r="Q120" s="76"/>
      <c r="W120" s="44"/>
      <c r="X120" s="44"/>
      <c r="Y120" s="44"/>
      <c r="Z120" s="44"/>
      <c r="AA120" s="44"/>
      <c r="AB120" s="44"/>
    </row>
    <row r="121" spans="1:28">
      <c r="A121" s="48"/>
      <c r="L121" s="77"/>
      <c r="Q121" s="44"/>
    </row>
    <row r="122" spans="1:28">
      <c r="Q122" s="44"/>
      <c r="R122" s="44"/>
    </row>
    <row r="123" spans="1:28">
      <c r="A123" s="4"/>
    </row>
  </sheetData>
  <mergeCells count="1">
    <mergeCell ref="A39:Q39"/>
  </mergeCells>
  <phoneticPr fontId="16" type="noConversion"/>
  <conditionalFormatting sqref="K61:K65 F60:Y60 K59 O61:O65">
    <cfRule type="cellIs" dxfId="4328" priority="135" operator="equal">
      <formula>"-"</formula>
    </cfRule>
  </conditionalFormatting>
  <conditionalFormatting sqref="F59:O59 Q59">
    <cfRule type="cellIs" dxfId="4327" priority="133" stopIfTrue="1" operator="equal">
      <formula>"-"</formula>
    </cfRule>
    <cfRule type="containsText" dxfId="4326" priority="134" stopIfTrue="1" operator="containsText" text="leer">
      <formula>NOT(ISERROR(SEARCH("leer",F59)))</formula>
    </cfRule>
  </conditionalFormatting>
  <conditionalFormatting sqref="F57:O57">
    <cfRule type="cellIs" dxfId="4325" priority="131" stopIfTrue="1" operator="equal">
      <formula>"-"</formula>
    </cfRule>
    <cfRule type="containsText" dxfId="4324" priority="132" stopIfTrue="1" operator="containsText" text="leer">
      <formula>NOT(ISERROR(SEARCH("leer",F57)))</formula>
    </cfRule>
  </conditionalFormatting>
  <conditionalFormatting sqref="F57:O57">
    <cfRule type="cellIs" dxfId="4323" priority="130" stopIfTrue="1" operator="equal">
      <formula>"-"</formula>
    </cfRule>
  </conditionalFormatting>
  <conditionalFormatting sqref="F57:O57">
    <cfRule type="cellIs" dxfId="4322" priority="128" stopIfTrue="1" operator="equal">
      <formula>"-"</formula>
    </cfRule>
    <cfRule type="containsText" dxfId="4321" priority="129" stopIfTrue="1" operator="containsText" text="leer">
      <formula>NOT(ISERROR(SEARCH("leer",F57)))</formula>
    </cfRule>
  </conditionalFormatting>
  <conditionalFormatting sqref="F57:O57">
    <cfRule type="cellIs" dxfId="4320" priority="127" stopIfTrue="1" operator="equal">
      <formula>"-"</formula>
    </cfRule>
  </conditionalFormatting>
  <conditionalFormatting sqref="Q57">
    <cfRule type="cellIs" dxfId="4319" priority="125" stopIfTrue="1" operator="equal">
      <formula>"-"</formula>
    </cfRule>
    <cfRule type="containsText" dxfId="4318" priority="126" stopIfTrue="1" operator="containsText" text="leer">
      <formula>NOT(ISERROR(SEARCH("leer",Q57)))</formula>
    </cfRule>
  </conditionalFormatting>
  <conditionalFormatting sqref="Q57">
    <cfRule type="cellIs" dxfId="4317" priority="124" stopIfTrue="1" operator="equal">
      <formula>"-"</formula>
    </cfRule>
  </conditionalFormatting>
  <conditionalFormatting sqref="Q57">
    <cfRule type="cellIs" dxfId="4316" priority="122" stopIfTrue="1" operator="equal">
      <formula>"-"</formula>
    </cfRule>
    <cfRule type="containsText" dxfId="4315" priority="123" stopIfTrue="1" operator="containsText" text="leer">
      <formula>NOT(ISERROR(SEARCH("leer",Q57)))</formula>
    </cfRule>
  </conditionalFormatting>
  <conditionalFormatting sqref="Q57">
    <cfRule type="cellIs" dxfId="4314" priority="121" stopIfTrue="1" operator="equal">
      <formula>"-"</formula>
    </cfRule>
  </conditionalFormatting>
  <conditionalFormatting sqref="F57:O57">
    <cfRule type="cellIs" dxfId="4313" priority="119" stopIfTrue="1" operator="equal">
      <formula>"-"</formula>
    </cfRule>
    <cfRule type="containsText" dxfId="4312" priority="120" stopIfTrue="1" operator="containsText" text="leer">
      <formula>NOT(ISERROR(SEARCH("leer",F57)))</formula>
    </cfRule>
  </conditionalFormatting>
  <conditionalFormatting sqref="F57:O57">
    <cfRule type="cellIs" dxfId="4311" priority="118" stopIfTrue="1" operator="equal">
      <formula>"-"</formula>
    </cfRule>
  </conditionalFormatting>
  <conditionalFormatting sqref="F57:O57">
    <cfRule type="cellIs" dxfId="4310" priority="116" stopIfTrue="1" operator="equal">
      <formula>"-"</formula>
    </cfRule>
    <cfRule type="containsText" dxfId="4309" priority="117" stopIfTrue="1" operator="containsText" text="leer">
      <formula>NOT(ISERROR(SEARCH("leer",F57)))</formula>
    </cfRule>
  </conditionalFormatting>
  <conditionalFormatting sqref="F57:O57">
    <cfRule type="cellIs" dxfId="4308" priority="115" stopIfTrue="1" operator="equal">
      <formula>"-"</formula>
    </cfRule>
  </conditionalFormatting>
  <conditionalFormatting sqref="Q57">
    <cfRule type="cellIs" dxfId="4307" priority="113" stopIfTrue="1" operator="equal">
      <formula>"-"</formula>
    </cfRule>
    <cfRule type="containsText" dxfId="4306" priority="114" stopIfTrue="1" operator="containsText" text="leer">
      <formula>NOT(ISERROR(SEARCH("leer",Q57)))</formula>
    </cfRule>
  </conditionalFormatting>
  <conditionalFormatting sqref="Q57">
    <cfRule type="cellIs" dxfId="4305" priority="112" stopIfTrue="1" operator="equal">
      <formula>"-"</formula>
    </cfRule>
  </conditionalFormatting>
  <conditionalFormatting sqref="Q57">
    <cfRule type="cellIs" dxfId="4304" priority="110" stopIfTrue="1" operator="equal">
      <formula>"-"</formula>
    </cfRule>
    <cfRule type="containsText" dxfId="4303" priority="111" stopIfTrue="1" operator="containsText" text="leer">
      <formula>NOT(ISERROR(SEARCH("leer",Q57)))</formula>
    </cfRule>
  </conditionalFormatting>
  <conditionalFormatting sqref="Q57">
    <cfRule type="cellIs" dxfId="4302" priority="109" stopIfTrue="1" operator="equal">
      <formula>"-"</formula>
    </cfRule>
  </conditionalFormatting>
  <conditionalFormatting sqref="Q57 F57:O57">
    <cfRule type="cellIs" dxfId="4301" priority="108" operator="equal">
      <formula>"-"</formula>
    </cfRule>
  </conditionalFormatting>
  <conditionalFormatting sqref="F57:O57 Q57">
    <cfRule type="cellIs" dxfId="4300" priority="106" stopIfTrue="1" operator="equal">
      <formula>"-"</formula>
    </cfRule>
    <cfRule type="containsText" dxfId="4299" priority="107" stopIfTrue="1" operator="containsText" text="leer">
      <formula>NOT(ISERROR(SEARCH("leer",F57)))</formula>
    </cfRule>
  </conditionalFormatting>
  <conditionalFormatting sqref="I56">
    <cfRule type="cellIs" dxfId="4298" priority="104" stopIfTrue="1" operator="equal">
      <formula>"-"</formula>
    </cfRule>
    <cfRule type="containsText" dxfId="4297" priority="105" stopIfTrue="1" operator="containsText" text="leer">
      <formula>NOT(ISERROR(SEARCH("leer",I56)))</formula>
    </cfRule>
  </conditionalFormatting>
  <conditionalFormatting sqref="I56">
    <cfRule type="cellIs" dxfId="4296" priority="103" stopIfTrue="1" operator="equal">
      <formula>"-"</formula>
    </cfRule>
  </conditionalFormatting>
  <conditionalFormatting sqref="I56">
    <cfRule type="cellIs" dxfId="4295" priority="101" stopIfTrue="1" operator="equal">
      <formula>"-"</formula>
    </cfRule>
    <cfRule type="containsText" dxfId="4294" priority="102" stopIfTrue="1" operator="containsText" text="leer">
      <formula>NOT(ISERROR(SEARCH("leer",I56)))</formula>
    </cfRule>
  </conditionalFormatting>
  <conditionalFormatting sqref="I56">
    <cfRule type="cellIs" dxfId="4293" priority="100" stopIfTrue="1" operator="equal">
      <formula>"-"</formula>
    </cfRule>
  </conditionalFormatting>
  <conditionalFormatting sqref="I56">
    <cfRule type="cellIs" dxfId="4292" priority="98" stopIfTrue="1" operator="equal">
      <formula>"-"</formula>
    </cfRule>
    <cfRule type="containsText" dxfId="4291" priority="99" stopIfTrue="1" operator="containsText" text="leer">
      <formula>NOT(ISERROR(SEARCH("leer",I56)))</formula>
    </cfRule>
  </conditionalFormatting>
  <conditionalFormatting sqref="I56">
    <cfRule type="cellIs" dxfId="4290" priority="97" stopIfTrue="1" operator="equal">
      <formula>"-"</formula>
    </cfRule>
  </conditionalFormatting>
  <conditionalFormatting sqref="I56">
    <cfRule type="cellIs" dxfId="4289" priority="95" stopIfTrue="1" operator="equal">
      <formula>"-"</formula>
    </cfRule>
    <cfRule type="containsText" dxfId="4288" priority="96" stopIfTrue="1" operator="containsText" text="leer">
      <formula>NOT(ISERROR(SEARCH("leer",I56)))</formula>
    </cfRule>
  </conditionalFormatting>
  <conditionalFormatting sqref="I56">
    <cfRule type="cellIs" dxfId="4287" priority="94" stopIfTrue="1" operator="equal">
      <formula>"-"</formula>
    </cfRule>
  </conditionalFormatting>
  <conditionalFormatting sqref="I56">
    <cfRule type="cellIs" dxfId="4286" priority="93" operator="equal">
      <formula>"-"</formula>
    </cfRule>
  </conditionalFormatting>
  <conditionalFormatting sqref="I56">
    <cfRule type="cellIs" dxfId="4285" priority="91" stopIfTrue="1" operator="equal">
      <formula>"-"</formula>
    </cfRule>
    <cfRule type="containsText" dxfId="4284" priority="92" stopIfTrue="1" operator="containsText" text="leer">
      <formula>NOT(ISERROR(SEARCH("leer",I56)))</formula>
    </cfRule>
  </conditionalFormatting>
  <conditionalFormatting sqref="L10:P10 K5:K24 J10 L14:P14">
    <cfRule type="cellIs" dxfId="4283" priority="45" operator="equal">
      <formula>"-"</formula>
    </cfRule>
  </conditionalFormatting>
  <conditionalFormatting sqref="J5:J14 J16">
    <cfRule type="cellIs" dxfId="4282" priority="43" stopIfTrue="1" operator="equal">
      <formula>"-"</formula>
    </cfRule>
    <cfRule type="containsText" dxfId="4281" priority="44" stopIfTrue="1" operator="containsText" text="leer">
      <formula>NOT(ISERROR(SEARCH("leer",J5)))</formula>
    </cfRule>
  </conditionalFormatting>
  <conditionalFormatting sqref="H5:H14">
    <cfRule type="cellIs" dxfId="4280" priority="41" stopIfTrue="1" operator="equal">
      <formula>"-"</formula>
    </cfRule>
    <cfRule type="containsText" dxfId="4279" priority="42" stopIfTrue="1" operator="containsText" text="leer">
      <formula>NOT(ISERROR(SEARCH("leer",H5)))</formula>
    </cfRule>
  </conditionalFormatting>
  <conditionalFormatting sqref="H5:H14">
    <cfRule type="cellIs" dxfId="4278" priority="40" stopIfTrue="1" operator="equal">
      <formula>"-"</formula>
    </cfRule>
  </conditionalFormatting>
  <conditionalFormatting sqref="H5:H14">
    <cfRule type="cellIs" dxfId="4277" priority="38" stopIfTrue="1" operator="equal">
      <formula>"-"</formula>
    </cfRule>
    <cfRule type="containsText" dxfId="4276" priority="39" stopIfTrue="1" operator="containsText" text="leer">
      <formula>NOT(ISERROR(SEARCH("leer",H5)))</formula>
    </cfRule>
  </conditionalFormatting>
  <conditionalFormatting sqref="H5:H14">
    <cfRule type="cellIs" dxfId="4275" priority="37" stopIfTrue="1" operator="equal">
      <formula>"-"</formula>
    </cfRule>
  </conditionalFormatting>
  <conditionalFormatting sqref="H16">
    <cfRule type="cellIs" dxfId="4274" priority="35" stopIfTrue="1" operator="equal">
      <formula>"-"</formula>
    </cfRule>
    <cfRule type="containsText" dxfId="4273" priority="36" stopIfTrue="1" operator="containsText" text="leer">
      <formula>NOT(ISERROR(SEARCH("leer",H16)))</formula>
    </cfRule>
  </conditionalFormatting>
  <conditionalFormatting sqref="H16">
    <cfRule type="cellIs" dxfId="4272" priority="34" stopIfTrue="1" operator="equal">
      <formula>"-"</formula>
    </cfRule>
  </conditionalFormatting>
  <conditionalFormatting sqref="H16">
    <cfRule type="cellIs" dxfId="4271" priority="32" stopIfTrue="1" operator="equal">
      <formula>"-"</formula>
    </cfRule>
    <cfRule type="containsText" dxfId="4270" priority="33" stopIfTrue="1" operator="containsText" text="leer">
      <formula>NOT(ISERROR(SEARCH("leer",H16)))</formula>
    </cfRule>
  </conditionalFormatting>
  <conditionalFormatting sqref="H16">
    <cfRule type="cellIs" dxfId="4269" priority="31" stopIfTrue="1" operator="equal">
      <formula>"-"</formula>
    </cfRule>
  </conditionalFormatting>
  <conditionalFormatting sqref="H5:H14">
    <cfRule type="cellIs" dxfId="4268" priority="29" stopIfTrue="1" operator="equal">
      <formula>"-"</formula>
    </cfRule>
    <cfRule type="containsText" dxfId="4267" priority="30" stopIfTrue="1" operator="containsText" text="leer">
      <formula>NOT(ISERROR(SEARCH("leer",H5)))</formula>
    </cfRule>
  </conditionalFormatting>
  <conditionalFormatting sqref="H5:H14">
    <cfRule type="cellIs" dxfId="4266" priority="28" stopIfTrue="1" operator="equal">
      <formula>"-"</formula>
    </cfRule>
  </conditionalFormatting>
  <conditionalFormatting sqref="H5:H14">
    <cfRule type="cellIs" dxfId="4265" priority="26" stopIfTrue="1" operator="equal">
      <formula>"-"</formula>
    </cfRule>
    <cfRule type="containsText" dxfId="4264" priority="27" stopIfTrue="1" operator="containsText" text="leer">
      <formula>NOT(ISERROR(SEARCH("leer",H5)))</formula>
    </cfRule>
  </conditionalFormatting>
  <conditionalFormatting sqref="H5:H14">
    <cfRule type="cellIs" dxfId="4263" priority="25" stopIfTrue="1" operator="equal">
      <formula>"-"</formula>
    </cfRule>
  </conditionalFormatting>
  <conditionalFormatting sqref="H16">
    <cfRule type="cellIs" dxfId="4262" priority="23" stopIfTrue="1" operator="equal">
      <formula>"-"</formula>
    </cfRule>
    <cfRule type="containsText" dxfId="4261" priority="24" stopIfTrue="1" operator="containsText" text="leer">
      <formula>NOT(ISERROR(SEARCH("leer",H16)))</formula>
    </cfRule>
  </conditionalFormatting>
  <conditionalFormatting sqref="H16">
    <cfRule type="cellIs" dxfId="4260" priority="22" stopIfTrue="1" operator="equal">
      <formula>"-"</formula>
    </cfRule>
  </conditionalFormatting>
  <conditionalFormatting sqref="H16">
    <cfRule type="cellIs" dxfId="4259" priority="20" stopIfTrue="1" operator="equal">
      <formula>"-"</formula>
    </cfRule>
    <cfRule type="containsText" dxfId="4258" priority="21" stopIfTrue="1" operator="containsText" text="leer">
      <formula>NOT(ISERROR(SEARCH("leer",H16)))</formula>
    </cfRule>
  </conditionalFormatting>
  <conditionalFormatting sqref="H16">
    <cfRule type="cellIs" dxfId="4257" priority="19" stopIfTrue="1" operator="equal">
      <formula>"-"</formula>
    </cfRule>
  </conditionalFormatting>
  <conditionalFormatting sqref="H16 H5:H14">
    <cfRule type="cellIs" dxfId="4256" priority="18" operator="equal">
      <formula>"-"</formula>
    </cfRule>
  </conditionalFormatting>
  <conditionalFormatting sqref="H5:H14 H16">
    <cfRule type="cellIs" dxfId="4255" priority="16" stopIfTrue="1" operator="equal">
      <formula>"-"</formula>
    </cfRule>
    <cfRule type="containsText" dxfId="4254" priority="17" stopIfTrue="1" operator="containsText" text="leer">
      <formula>NOT(ISERROR(SEARCH("leer",H5)))</formula>
    </cfRule>
  </conditionalFormatting>
  <conditionalFormatting sqref="G8">
    <cfRule type="cellIs" dxfId="4253" priority="14" stopIfTrue="1" operator="equal">
      <formula>"-"</formula>
    </cfRule>
    <cfRule type="containsText" dxfId="4252" priority="15" stopIfTrue="1" operator="containsText" text="leer">
      <formula>NOT(ISERROR(SEARCH("leer",G8)))</formula>
    </cfRule>
  </conditionalFormatting>
  <conditionalFormatting sqref="G8">
    <cfRule type="cellIs" dxfId="4251" priority="13" stopIfTrue="1" operator="equal">
      <formula>"-"</formula>
    </cfRule>
  </conditionalFormatting>
  <conditionalFormatting sqref="G8">
    <cfRule type="cellIs" dxfId="4250" priority="11" stopIfTrue="1" operator="equal">
      <formula>"-"</formula>
    </cfRule>
    <cfRule type="containsText" dxfId="4249" priority="12" stopIfTrue="1" operator="containsText" text="leer">
      <formula>NOT(ISERROR(SEARCH("leer",G8)))</formula>
    </cfRule>
  </conditionalFormatting>
  <conditionalFormatting sqref="G8">
    <cfRule type="cellIs" dxfId="4248" priority="10" stopIfTrue="1" operator="equal">
      <formula>"-"</formula>
    </cfRule>
  </conditionalFormatting>
  <conditionalFormatting sqref="G8">
    <cfRule type="cellIs" dxfId="4247" priority="8" stopIfTrue="1" operator="equal">
      <formula>"-"</formula>
    </cfRule>
    <cfRule type="containsText" dxfId="4246" priority="9" stopIfTrue="1" operator="containsText" text="leer">
      <formula>NOT(ISERROR(SEARCH("leer",G8)))</formula>
    </cfRule>
  </conditionalFormatting>
  <conditionalFormatting sqref="G8">
    <cfRule type="cellIs" dxfId="4245" priority="7" stopIfTrue="1" operator="equal">
      <formula>"-"</formula>
    </cfRule>
  </conditionalFormatting>
  <conditionalFormatting sqref="G8">
    <cfRule type="cellIs" dxfId="4244" priority="5" stopIfTrue="1" operator="equal">
      <formula>"-"</formula>
    </cfRule>
    <cfRule type="containsText" dxfId="4243" priority="6" stopIfTrue="1" operator="containsText" text="leer">
      <formula>NOT(ISERROR(SEARCH("leer",G8)))</formula>
    </cfRule>
  </conditionalFormatting>
  <conditionalFormatting sqref="G8">
    <cfRule type="cellIs" dxfId="4242" priority="4" stopIfTrue="1" operator="equal">
      <formula>"-"</formula>
    </cfRule>
  </conditionalFormatting>
  <conditionalFormatting sqref="G8">
    <cfRule type="cellIs" dxfId="4241" priority="3" operator="equal">
      <formula>"-"</formula>
    </cfRule>
  </conditionalFormatting>
  <conditionalFormatting sqref="G8">
    <cfRule type="cellIs" dxfId="4240" priority="1" stopIfTrue="1" operator="equal">
      <formula>"-"</formula>
    </cfRule>
    <cfRule type="containsText" dxfId="4239" priority="2" stopIfTrue="1" operator="containsText" text="leer">
      <formula>NOT(ISERROR(SEARCH("leer",G8)))</formula>
    </cfRule>
  </conditionalFormatting>
  <hyperlinks>
    <hyperlink ref="A1" location="Index!A1" display="zurück"/>
  </hyperlinks>
  <pageMargins left="0.79000000000000015" right="0.79000000000000015" top="0.98" bottom="0.98" header="0.51" footer="0.51"/>
  <pageSetup paperSize="9" scale="38" orientation="portrait" horizontalDpi="4294967292" verticalDpi="4294967292" r:id="rId1"/>
  <customProperties>
    <customPr name="_pios_id" r:id="rId2"/>
  </customProperties>
  <ignoredErrors>
    <ignoredError sqref="C14" twoDigitTextYear="1"/>
  </ignoredErrors>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B81"/>
  <sheetViews>
    <sheetView showRuler="0" zoomScaleNormal="100" workbookViewId="0"/>
  </sheetViews>
  <sheetFormatPr baseColWidth="10" defaultColWidth="10.7109375" defaultRowHeight="12.75"/>
  <cols>
    <col min="1" max="1" width="38.42578125" style="5" customWidth="1"/>
    <col min="2" max="2" width="25.5703125" style="5" bestFit="1" customWidth="1"/>
    <col min="3" max="3" width="19" style="8" bestFit="1" customWidth="1"/>
    <col min="4" max="5" width="12.28515625" style="8" customWidth="1"/>
    <col min="6" max="6" width="11.42578125" style="8" customWidth="1"/>
    <col min="7" max="7" width="12.28515625" style="8" customWidth="1"/>
    <col min="8" max="16" width="11.42578125" style="8" customWidth="1"/>
    <col min="17" max="16384" width="10.7109375" style="5"/>
  </cols>
  <sheetData>
    <row r="1" spans="1:17">
      <c r="A1" s="90" t="s">
        <v>1098</v>
      </c>
      <c r="D1" s="5"/>
      <c r="E1" s="5"/>
      <c r="F1" s="5"/>
      <c r="G1" s="5"/>
      <c r="H1" s="5"/>
    </row>
    <row r="2" spans="1:17">
      <c r="D2" s="5"/>
      <c r="E2" s="5"/>
      <c r="F2" s="5"/>
      <c r="G2" s="5"/>
      <c r="H2" s="5"/>
    </row>
    <row r="3" spans="1:17">
      <c r="A3" s="4" t="s">
        <v>1099</v>
      </c>
      <c r="C3" s="5" t="s">
        <v>1100</v>
      </c>
      <c r="D3" s="5" t="s">
        <v>1101</v>
      </c>
      <c r="E3" s="22">
        <v>2004</v>
      </c>
      <c r="F3" s="22">
        <v>2005</v>
      </c>
      <c r="G3" s="22">
        <v>2006</v>
      </c>
      <c r="H3" s="22">
        <v>2007</v>
      </c>
      <c r="I3" s="22">
        <v>2008</v>
      </c>
      <c r="J3" s="22">
        <v>2009</v>
      </c>
      <c r="K3" s="22">
        <v>2010</v>
      </c>
      <c r="L3" s="22">
        <v>2011</v>
      </c>
      <c r="M3" s="22">
        <v>2012</v>
      </c>
      <c r="N3" s="22">
        <v>2013</v>
      </c>
      <c r="O3" s="4">
        <v>2014</v>
      </c>
      <c r="P3" s="4">
        <v>2015</v>
      </c>
      <c r="Q3" s="355">
        <v>2016</v>
      </c>
    </row>
    <row r="4" spans="1:17">
      <c r="Q4" s="354"/>
    </row>
    <row r="5" spans="1:17" s="75" customFormat="1">
      <c r="A5" s="75" t="s">
        <v>1102</v>
      </c>
      <c r="B5" s="273" t="s">
        <v>1103</v>
      </c>
      <c r="C5" s="8">
        <v>1</v>
      </c>
      <c r="D5" s="8" t="s">
        <v>1104</v>
      </c>
      <c r="E5" s="202">
        <v>1556</v>
      </c>
      <c r="F5" s="202">
        <v>1465</v>
      </c>
      <c r="G5" s="202">
        <v>1429</v>
      </c>
      <c r="H5" s="202">
        <v>1473</v>
      </c>
      <c r="I5" s="202">
        <v>1571</v>
      </c>
      <c r="J5" s="202">
        <v>1690</v>
      </c>
      <c r="K5" s="202">
        <v>1824</v>
      </c>
      <c r="L5" s="162">
        <v>1942</v>
      </c>
      <c r="M5" s="202">
        <v>2015</v>
      </c>
      <c r="N5" s="8">
        <v>2024</v>
      </c>
      <c r="O5" s="8">
        <v>2035</v>
      </c>
      <c r="P5" s="21">
        <v>2077.1603333333333</v>
      </c>
      <c r="Q5" s="376">
        <v>2118</v>
      </c>
    </row>
    <row r="6" spans="1:17">
      <c r="A6" s="155" t="s">
        <v>1105</v>
      </c>
      <c r="B6" s="273" t="s">
        <v>1106</v>
      </c>
      <c r="C6" s="8">
        <v>1</v>
      </c>
      <c r="D6" s="8" t="s">
        <v>1107</v>
      </c>
      <c r="E6" s="79">
        <v>236</v>
      </c>
      <c r="F6" s="79">
        <v>377</v>
      </c>
      <c r="G6" s="79">
        <v>469</v>
      </c>
      <c r="H6" s="67">
        <v>514</v>
      </c>
      <c r="I6" s="67">
        <v>572</v>
      </c>
      <c r="J6" s="67">
        <v>645</v>
      </c>
      <c r="K6" s="67">
        <v>734</v>
      </c>
      <c r="L6" s="67">
        <v>814</v>
      </c>
      <c r="M6" s="185">
        <v>858</v>
      </c>
      <c r="N6" s="21">
        <v>854</v>
      </c>
      <c r="O6" s="21">
        <v>827</v>
      </c>
      <c r="P6" s="21">
        <v>792.56275000000005</v>
      </c>
      <c r="Q6" s="354">
        <v>730</v>
      </c>
    </row>
    <row r="7" spans="1:17">
      <c r="A7" s="274" t="s">
        <v>1108</v>
      </c>
      <c r="B7" s="273" t="s">
        <v>1109</v>
      </c>
      <c r="E7" s="424" t="s">
        <v>2250</v>
      </c>
      <c r="F7" s="424" t="s">
        <v>2250</v>
      </c>
      <c r="G7" s="424" t="s">
        <v>2250</v>
      </c>
      <c r="H7" s="424" t="s">
        <v>2250</v>
      </c>
      <c r="I7" s="424" t="s">
        <v>2250</v>
      </c>
      <c r="J7" s="424" t="s">
        <v>2250</v>
      </c>
      <c r="K7" s="424" t="s">
        <v>2250</v>
      </c>
      <c r="L7" s="424" t="s">
        <v>2250</v>
      </c>
      <c r="M7" s="424" t="s">
        <v>2250</v>
      </c>
      <c r="N7" s="425">
        <v>4</v>
      </c>
      <c r="O7" s="21">
        <v>9</v>
      </c>
      <c r="P7" s="21">
        <v>20</v>
      </c>
      <c r="Q7" s="354">
        <v>33</v>
      </c>
    </row>
    <row r="8" spans="1:17">
      <c r="A8" s="155" t="s">
        <v>1110</v>
      </c>
      <c r="B8" s="273" t="s">
        <v>1111</v>
      </c>
      <c r="C8" s="8">
        <v>1</v>
      </c>
      <c r="D8" s="8" t="s">
        <v>1112</v>
      </c>
      <c r="E8" s="67">
        <v>329</v>
      </c>
      <c r="F8" s="67">
        <v>212</v>
      </c>
      <c r="G8" s="67">
        <v>170</v>
      </c>
      <c r="H8" s="67">
        <v>196</v>
      </c>
      <c r="I8" s="67">
        <v>213</v>
      </c>
      <c r="J8" s="67">
        <v>219</v>
      </c>
      <c r="K8" s="67">
        <v>227</v>
      </c>
      <c r="L8" s="67">
        <v>240</v>
      </c>
      <c r="M8" s="185">
        <v>251</v>
      </c>
      <c r="N8" s="21">
        <v>257</v>
      </c>
      <c r="O8" s="21">
        <v>255</v>
      </c>
      <c r="P8" s="21">
        <v>268.50883333333331</v>
      </c>
      <c r="Q8" s="354">
        <v>286</v>
      </c>
    </row>
    <row r="9" spans="1:17">
      <c r="A9" s="155" t="s">
        <v>1113</v>
      </c>
      <c r="B9" s="273" t="s">
        <v>1114</v>
      </c>
      <c r="C9" s="8">
        <v>1</v>
      </c>
      <c r="D9" s="8" t="s">
        <v>1115</v>
      </c>
      <c r="E9" s="67">
        <v>50</v>
      </c>
      <c r="F9" s="67">
        <v>42</v>
      </c>
      <c r="G9" s="67">
        <v>34</v>
      </c>
      <c r="H9" s="67">
        <v>34</v>
      </c>
      <c r="I9" s="67">
        <v>35</v>
      </c>
      <c r="J9" s="67">
        <v>35</v>
      </c>
      <c r="K9" s="67">
        <v>36</v>
      </c>
      <c r="L9" s="67">
        <v>37</v>
      </c>
      <c r="M9" s="185">
        <v>43</v>
      </c>
      <c r="N9" s="21">
        <v>46</v>
      </c>
      <c r="O9" s="21">
        <v>49</v>
      </c>
      <c r="P9" s="21">
        <v>53.676416666666242</v>
      </c>
      <c r="Q9" s="354">
        <v>69</v>
      </c>
    </row>
    <row r="10" spans="1:17">
      <c r="A10" s="155" t="s">
        <v>1116</v>
      </c>
      <c r="B10" s="273" t="s">
        <v>1117</v>
      </c>
      <c r="C10" s="8">
        <v>1</v>
      </c>
      <c r="D10" s="8" t="s">
        <v>1118</v>
      </c>
      <c r="E10" s="67">
        <v>611</v>
      </c>
      <c r="F10" s="67">
        <v>568</v>
      </c>
      <c r="G10" s="67">
        <v>541</v>
      </c>
      <c r="H10" s="67">
        <v>506</v>
      </c>
      <c r="I10" s="67">
        <v>514</v>
      </c>
      <c r="J10" s="67">
        <v>539</v>
      </c>
      <c r="K10" s="67">
        <v>564</v>
      </c>
      <c r="L10" s="67">
        <v>580</v>
      </c>
      <c r="M10" s="185">
        <v>578</v>
      </c>
      <c r="N10" s="21">
        <v>574</v>
      </c>
      <c r="O10" s="21">
        <v>608</v>
      </c>
      <c r="P10" s="21">
        <v>657.55058333333329</v>
      </c>
      <c r="Q10" s="354">
        <v>705</v>
      </c>
    </row>
    <row r="11" spans="1:17">
      <c r="A11" s="155" t="s">
        <v>1119</v>
      </c>
      <c r="B11" s="273" t="s">
        <v>1120</v>
      </c>
      <c r="C11" s="8">
        <v>1</v>
      </c>
      <c r="D11" s="8" t="s">
        <v>1121</v>
      </c>
      <c r="E11" s="67">
        <v>110</v>
      </c>
      <c r="F11" s="67">
        <v>90</v>
      </c>
      <c r="G11" s="67">
        <v>74</v>
      </c>
      <c r="H11" s="67">
        <v>74</v>
      </c>
      <c r="I11" s="67">
        <v>78</v>
      </c>
      <c r="J11" s="67">
        <v>83</v>
      </c>
      <c r="K11" s="67">
        <v>92</v>
      </c>
      <c r="L11" s="67">
        <v>102</v>
      </c>
      <c r="M11" s="185">
        <v>116</v>
      </c>
      <c r="N11" s="21">
        <v>122</v>
      </c>
      <c r="O11" s="21">
        <v>119</v>
      </c>
      <c r="P11" s="21">
        <v>112.87958333333333</v>
      </c>
      <c r="Q11" s="354">
        <v>119</v>
      </c>
    </row>
    <row r="12" spans="1:17">
      <c r="A12" s="155" t="s">
        <v>1122</v>
      </c>
      <c r="B12" s="273" t="s">
        <v>1123</v>
      </c>
      <c r="C12" s="8">
        <v>1</v>
      </c>
      <c r="D12" s="8" t="s">
        <v>1124</v>
      </c>
      <c r="E12" s="67">
        <v>6</v>
      </c>
      <c r="F12" s="67">
        <v>8</v>
      </c>
      <c r="G12" s="67">
        <v>11</v>
      </c>
      <c r="H12" s="67">
        <v>12</v>
      </c>
      <c r="I12" s="67">
        <v>14</v>
      </c>
      <c r="J12" s="67">
        <v>17</v>
      </c>
      <c r="K12" s="67">
        <v>15</v>
      </c>
      <c r="L12" s="67">
        <v>16</v>
      </c>
      <c r="M12" s="185">
        <v>17</v>
      </c>
      <c r="N12" s="21">
        <v>11</v>
      </c>
      <c r="O12" s="21">
        <v>7</v>
      </c>
      <c r="P12" s="21">
        <v>4.583333333333333</v>
      </c>
      <c r="Q12" s="354">
        <v>5</v>
      </c>
    </row>
    <row r="13" spans="1:17">
      <c r="A13" s="155" t="s">
        <v>1125</v>
      </c>
      <c r="B13" s="273" t="s">
        <v>1126</v>
      </c>
      <c r="C13" s="8">
        <v>1</v>
      </c>
      <c r="D13" s="8" t="s">
        <v>1127</v>
      </c>
      <c r="E13" s="67">
        <v>33</v>
      </c>
      <c r="F13" s="67">
        <v>32</v>
      </c>
      <c r="G13" s="67">
        <v>32</v>
      </c>
      <c r="H13" s="67">
        <v>30</v>
      </c>
      <c r="I13" s="67">
        <v>33</v>
      </c>
      <c r="J13" s="67">
        <v>37</v>
      </c>
      <c r="K13" s="67">
        <v>36</v>
      </c>
      <c r="L13" s="67">
        <v>32</v>
      </c>
      <c r="M13" s="185">
        <v>28</v>
      </c>
      <c r="N13" s="21">
        <v>28</v>
      </c>
      <c r="O13" s="21">
        <v>24</v>
      </c>
      <c r="P13" s="21">
        <v>18.002666666666666</v>
      </c>
      <c r="Q13" s="354">
        <v>8</v>
      </c>
    </row>
    <row r="14" spans="1:17">
      <c r="A14" s="155" t="s">
        <v>1128</v>
      </c>
      <c r="B14" s="273" t="s">
        <v>1129</v>
      </c>
      <c r="C14" s="8">
        <v>1</v>
      </c>
      <c r="D14" s="8" t="s">
        <v>1130</v>
      </c>
      <c r="E14" s="67">
        <v>89</v>
      </c>
      <c r="F14" s="67">
        <v>74</v>
      </c>
      <c r="G14" s="67">
        <v>72</v>
      </c>
      <c r="H14" s="67">
        <v>80</v>
      </c>
      <c r="I14" s="67">
        <v>84</v>
      </c>
      <c r="J14" s="67">
        <v>80</v>
      </c>
      <c r="K14" s="67">
        <v>80</v>
      </c>
      <c r="L14" s="67">
        <v>79</v>
      </c>
      <c r="M14" s="185">
        <v>82</v>
      </c>
      <c r="N14" s="21">
        <v>85</v>
      </c>
      <c r="O14" s="21">
        <v>89</v>
      </c>
      <c r="P14" s="21">
        <v>98.014750000000006</v>
      </c>
      <c r="Q14" s="354">
        <v>105</v>
      </c>
    </row>
    <row r="15" spans="1:17">
      <c r="A15" s="63" t="s">
        <v>1131</v>
      </c>
      <c r="B15" s="273" t="s">
        <v>1132</v>
      </c>
      <c r="C15" s="8">
        <v>1</v>
      </c>
      <c r="D15" s="8" t="s">
        <v>1133</v>
      </c>
      <c r="E15" s="79" t="s">
        <v>2250</v>
      </c>
      <c r="F15" s="79" t="s">
        <v>2250</v>
      </c>
      <c r="G15" s="79" t="s">
        <v>2250</v>
      </c>
      <c r="H15" s="79" t="s">
        <v>2250</v>
      </c>
      <c r="I15" s="79" t="s">
        <v>2250</v>
      </c>
      <c r="J15" s="67">
        <v>8</v>
      </c>
      <c r="K15" s="67">
        <v>14</v>
      </c>
      <c r="L15" s="67">
        <v>16</v>
      </c>
      <c r="M15" s="185">
        <v>16</v>
      </c>
      <c r="N15" s="21">
        <v>17</v>
      </c>
      <c r="O15" s="21">
        <v>19</v>
      </c>
      <c r="P15" s="21">
        <v>22.75</v>
      </c>
      <c r="Q15" s="354">
        <v>26</v>
      </c>
    </row>
    <row r="16" spans="1:17">
      <c r="A16" s="155" t="s">
        <v>1134</v>
      </c>
      <c r="B16" s="273" t="s">
        <v>1135</v>
      </c>
      <c r="C16" s="8">
        <v>1</v>
      </c>
      <c r="D16" s="8" t="s">
        <v>1136</v>
      </c>
      <c r="E16" s="67">
        <v>20</v>
      </c>
      <c r="F16" s="67">
        <v>20</v>
      </c>
      <c r="G16" s="67">
        <v>18</v>
      </c>
      <c r="H16" s="67">
        <v>17</v>
      </c>
      <c r="I16" s="67">
        <v>17</v>
      </c>
      <c r="J16" s="67">
        <v>15</v>
      </c>
      <c r="K16" s="67">
        <v>13</v>
      </c>
      <c r="L16" s="67">
        <v>13</v>
      </c>
      <c r="M16" s="185">
        <v>14</v>
      </c>
      <c r="N16" s="21">
        <v>16</v>
      </c>
      <c r="O16" s="21">
        <v>18</v>
      </c>
      <c r="P16" s="21">
        <v>17.569916666666668</v>
      </c>
      <c r="Q16" s="354">
        <v>19</v>
      </c>
    </row>
    <row r="17" spans="1:17">
      <c r="A17" s="155" t="s">
        <v>1137</v>
      </c>
      <c r="B17" s="273" t="s">
        <v>1138</v>
      </c>
      <c r="C17" s="8">
        <v>1</v>
      </c>
      <c r="D17" s="8" t="s">
        <v>1139</v>
      </c>
      <c r="E17" s="67">
        <v>1</v>
      </c>
      <c r="F17" s="67">
        <v>4</v>
      </c>
      <c r="G17" s="67">
        <v>8</v>
      </c>
      <c r="H17" s="67">
        <v>10</v>
      </c>
      <c r="I17" s="67">
        <v>9</v>
      </c>
      <c r="J17" s="67">
        <v>9</v>
      </c>
      <c r="K17" s="67">
        <v>10</v>
      </c>
      <c r="L17" s="67">
        <v>10</v>
      </c>
      <c r="M17" s="185">
        <v>10</v>
      </c>
      <c r="N17" s="21">
        <v>10</v>
      </c>
      <c r="O17" s="21">
        <v>11</v>
      </c>
      <c r="P17" s="21">
        <v>11.061500000000001</v>
      </c>
      <c r="Q17" s="354">
        <v>12</v>
      </c>
    </row>
    <row r="18" spans="1:17">
      <c r="A18" s="155" t="s">
        <v>1140</v>
      </c>
      <c r="B18" s="27" t="s">
        <v>1141</v>
      </c>
      <c r="C18" s="8">
        <v>1</v>
      </c>
      <c r="D18" s="8" t="s">
        <v>1142</v>
      </c>
      <c r="E18" s="79" t="s">
        <v>2250</v>
      </c>
      <c r="F18" s="79" t="s">
        <v>2250</v>
      </c>
      <c r="G18" s="79" t="s">
        <v>2250</v>
      </c>
      <c r="H18" s="79" t="s">
        <v>2250</v>
      </c>
      <c r="I18" s="67">
        <v>2</v>
      </c>
      <c r="J18" s="67">
        <v>3</v>
      </c>
      <c r="K18" s="67">
        <v>3</v>
      </c>
      <c r="L18" s="67">
        <v>3</v>
      </c>
      <c r="M18" s="185">
        <v>2</v>
      </c>
      <c r="N18" s="67" t="s">
        <v>2250</v>
      </c>
      <c r="O18" s="67" t="s">
        <v>2250</v>
      </c>
      <c r="P18" s="67" t="s">
        <v>2250</v>
      </c>
      <c r="Q18" s="350" t="s">
        <v>2250</v>
      </c>
    </row>
    <row r="19" spans="1:17">
      <c r="A19" s="29"/>
      <c r="B19" s="29"/>
      <c r="C19" s="74"/>
      <c r="D19" s="74"/>
      <c r="E19" s="74"/>
      <c r="F19" s="74"/>
      <c r="G19" s="74"/>
      <c r="H19" s="74"/>
      <c r="I19" s="74"/>
      <c r="J19" s="74"/>
      <c r="K19" s="74"/>
      <c r="L19" s="74"/>
      <c r="M19" s="74"/>
      <c r="N19" s="74"/>
      <c r="O19" s="74"/>
      <c r="P19" s="74"/>
      <c r="Q19" s="383"/>
    </row>
    <row r="20" spans="1:17">
      <c r="A20" s="5" t="s">
        <v>1143</v>
      </c>
      <c r="B20" s="5" t="s">
        <v>1144</v>
      </c>
      <c r="C20" s="8" t="s">
        <v>1145</v>
      </c>
      <c r="D20" s="8" t="s">
        <v>1146</v>
      </c>
      <c r="E20" s="8">
        <v>3.8</v>
      </c>
      <c r="F20" s="8">
        <v>3.7</v>
      </c>
      <c r="G20" s="8">
        <v>3.7</v>
      </c>
      <c r="H20" s="8">
        <v>3.9</v>
      </c>
      <c r="I20" s="8">
        <v>4.0999999999999996</v>
      </c>
      <c r="J20" s="25">
        <v>4.5</v>
      </c>
      <c r="K20" s="67">
        <v>4.8</v>
      </c>
      <c r="L20" s="87">
        <v>5.1515088307931398</v>
      </c>
      <c r="M20" s="185">
        <v>5.3</v>
      </c>
      <c r="N20" s="8">
        <v>5.4</v>
      </c>
      <c r="O20" s="8">
        <v>5.5</v>
      </c>
      <c r="P20" s="8">
        <v>5.7</v>
      </c>
      <c r="Q20" s="354">
        <v>5.8</v>
      </c>
    </row>
    <row r="21" spans="1:17">
      <c r="A21" s="5" t="s">
        <v>1147</v>
      </c>
      <c r="B21" s="5" t="s">
        <v>1148</v>
      </c>
      <c r="C21" s="8">
        <v>3</v>
      </c>
      <c r="D21" s="8" t="s">
        <v>1149</v>
      </c>
      <c r="E21" s="8">
        <v>479</v>
      </c>
      <c r="F21" s="8">
        <v>512</v>
      </c>
      <c r="G21" s="8">
        <v>566</v>
      </c>
      <c r="H21" s="8">
        <v>606</v>
      </c>
      <c r="I21" s="8">
        <v>633</v>
      </c>
      <c r="J21" s="67">
        <v>720</v>
      </c>
      <c r="K21" s="67">
        <v>748</v>
      </c>
      <c r="L21" s="67">
        <v>755</v>
      </c>
      <c r="M21" s="13">
        <v>775</v>
      </c>
      <c r="N21" s="8">
        <v>778</v>
      </c>
      <c r="O21" s="8">
        <v>803</v>
      </c>
      <c r="P21" s="8">
        <v>837</v>
      </c>
      <c r="Q21" s="354">
        <v>836</v>
      </c>
    </row>
    <row r="22" spans="1:17">
      <c r="A22" s="5" t="s">
        <v>1150</v>
      </c>
      <c r="B22" s="5" t="s">
        <v>1151</v>
      </c>
      <c r="C22" s="8" t="s">
        <v>1152</v>
      </c>
      <c r="D22" s="8" t="s">
        <v>1153</v>
      </c>
      <c r="E22" s="8">
        <v>83</v>
      </c>
      <c r="F22" s="8">
        <v>81</v>
      </c>
      <c r="G22" s="8">
        <v>92</v>
      </c>
      <c r="H22" s="8">
        <v>91</v>
      </c>
      <c r="I22" s="8">
        <v>91</v>
      </c>
      <c r="J22" s="67">
        <v>82</v>
      </c>
      <c r="K22" s="67">
        <v>90</v>
      </c>
      <c r="L22" s="67">
        <v>90</v>
      </c>
      <c r="M22" s="185">
        <v>83</v>
      </c>
      <c r="N22" s="185">
        <v>83</v>
      </c>
      <c r="O22" s="8">
        <v>87</v>
      </c>
      <c r="P22" s="8">
        <v>84</v>
      </c>
      <c r="Q22" s="354">
        <v>68</v>
      </c>
    </row>
    <row r="23" spans="1:17">
      <c r="C23" s="5"/>
      <c r="D23" s="5"/>
      <c r="E23" s="5"/>
      <c r="F23" s="5"/>
      <c r="G23" s="5"/>
      <c r="H23" s="5"/>
      <c r="I23" s="5"/>
      <c r="J23" s="5"/>
      <c r="K23" s="5"/>
      <c r="L23" s="5"/>
      <c r="M23" s="5"/>
      <c r="N23" s="5"/>
      <c r="O23" s="5"/>
      <c r="P23" s="5"/>
    </row>
    <row r="24" spans="1:17">
      <c r="A24" s="4"/>
    </row>
    <row r="25" spans="1:17">
      <c r="A25" s="223" t="s">
        <v>1154</v>
      </c>
      <c r="B25" s="209"/>
      <c r="C25" s="209"/>
    </row>
    <row r="26" spans="1:17">
      <c r="A26" s="132" t="s">
        <v>1155</v>
      </c>
      <c r="B26" s="206"/>
      <c r="C26" s="206"/>
    </row>
    <row r="27" spans="1:17">
      <c r="A27" s="132" t="s">
        <v>1156</v>
      </c>
      <c r="B27" s="209"/>
      <c r="C27" s="209"/>
      <c r="L27" s="22"/>
      <c r="M27" s="22"/>
      <c r="N27" s="22"/>
      <c r="O27" s="22"/>
      <c r="P27" s="22"/>
    </row>
    <row r="28" spans="1:17">
      <c r="A28" s="132" t="s">
        <v>1157</v>
      </c>
      <c r="B28" s="132"/>
      <c r="C28" s="132"/>
    </row>
    <row r="29" spans="1:17">
      <c r="B29" s="209"/>
      <c r="C29" s="209"/>
    </row>
    <row r="30" spans="1:17" s="4" customFormat="1">
      <c r="C30" s="22"/>
      <c r="D30" s="8"/>
      <c r="E30" s="8"/>
      <c r="F30" s="8"/>
      <c r="G30" s="8"/>
      <c r="H30" s="8"/>
      <c r="I30" s="22"/>
      <c r="J30" s="22"/>
      <c r="K30" s="22"/>
      <c r="L30" s="22"/>
      <c r="M30" s="22"/>
      <c r="N30" s="22"/>
      <c r="O30" s="22"/>
      <c r="P30" s="22"/>
    </row>
    <row r="31" spans="1:17">
      <c r="A31" s="4"/>
    </row>
    <row r="33" spans="1:24">
      <c r="O33" s="13"/>
      <c r="P33" s="13"/>
    </row>
    <row r="34" spans="1:24">
      <c r="O34" s="13"/>
      <c r="P34" s="13"/>
    </row>
    <row r="35" spans="1:24">
      <c r="O35" s="13"/>
      <c r="P35" s="13"/>
    </row>
    <row r="36" spans="1:24">
      <c r="L36" s="25"/>
      <c r="M36" s="25"/>
    </row>
    <row r="38" spans="1:24">
      <c r="A38" s="4"/>
    </row>
    <row r="39" spans="1:24">
      <c r="O39" s="13"/>
      <c r="P39" s="13"/>
    </row>
    <row r="40" spans="1:24">
      <c r="O40" s="13"/>
      <c r="P40" s="13"/>
    </row>
    <row r="41" spans="1:24">
      <c r="O41" s="13"/>
      <c r="P41" s="13"/>
    </row>
    <row r="42" spans="1:24">
      <c r="O42" s="13"/>
      <c r="P42" s="13"/>
    </row>
    <row r="43" spans="1:24">
      <c r="O43" s="13"/>
      <c r="P43" s="13"/>
    </row>
    <row r="44" spans="1:24">
      <c r="O44" s="13"/>
      <c r="P44" s="13"/>
    </row>
    <row r="45" spans="1:24">
      <c r="E45" s="22"/>
      <c r="G45" s="202"/>
      <c r="H45" s="79"/>
      <c r="I45" s="267"/>
      <c r="J45" s="67"/>
      <c r="K45" s="67"/>
      <c r="L45" s="67"/>
      <c r="M45" s="67"/>
      <c r="N45" s="67"/>
      <c r="O45" s="67"/>
      <c r="P45" s="67"/>
      <c r="Q45" s="120"/>
      <c r="R45" s="67"/>
      <c r="S45" s="67"/>
      <c r="T45" s="79"/>
      <c r="U45" s="74"/>
      <c r="V45" s="8"/>
      <c r="W45" s="8"/>
      <c r="X45" s="8"/>
    </row>
    <row r="46" spans="1:24">
      <c r="A46" s="75"/>
      <c r="E46" s="22"/>
      <c r="G46" s="202"/>
      <c r="H46" s="79"/>
      <c r="I46" s="267"/>
      <c r="J46" s="67"/>
      <c r="K46" s="67"/>
      <c r="L46" s="67"/>
      <c r="M46" s="67"/>
      <c r="N46" s="67"/>
      <c r="O46" s="67"/>
      <c r="P46" s="67"/>
      <c r="Q46" s="120"/>
      <c r="R46" s="67"/>
      <c r="S46" s="67"/>
      <c r="T46" s="79"/>
      <c r="U46" s="74"/>
      <c r="V46" s="8"/>
      <c r="W46" s="8"/>
      <c r="X46" s="8"/>
    </row>
    <row r="47" spans="1:24">
      <c r="E47" s="22"/>
      <c r="G47" s="202"/>
      <c r="H47" s="79"/>
      <c r="I47" s="267"/>
      <c r="J47" s="67"/>
      <c r="K47" s="67"/>
      <c r="L47" s="67"/>
      <c r="M47" s="67"/>
      <c r="N47" s="67"/>
      <c r="O47" s="67"/>
      <c r="P47" s="67"/>
      <c r="Q47" s="120"/>
      <c r="R47" s="67"/>
      <c r="S47" s="67"/>
      <c r="T47" s="79"/>
      <c r="U47" s="74"/>
      <c r="V47" s="8"/>
      <c r="W47" s="8"/>
      <c r="X47" s="8"/>
    </row>
    <row r="48" spans="1:24">
      <c r="A48" s="4"/>
      <c r="E48" s="22"/>
      <c r="G48" s="202"/>
      <c r="H48" s="67"/>
      <c r="I48" s="267"/>
      <c r="J48" s="67"/>
      <c r="K48" s="67"/>
      <c r="L48" s="67"/>
      <c r="M48" s="67"/>
      <c r="N48" s="67"/>
      <c r="O48" s="67"/>
      <c r="P48" s="67"/>
      <c r="Q48" s="120"/>
      <c r="R48" s="67"/>
      <c r="S48" s="67"/>
      <c r="T48" s="79"/>
      <c r="U48" s="74"/>
      <c r="V48" s="8"/>
      <c r="W48" s="8"/>
      <c r="X48" s="8"/>
    </row>
    <row r="49" spans="1:24">
      <c r="E49" s="22"/>
      <c r="G49" s="202"/>
      <c r="H49" s="67"/>
      <c r="I49" s="267"/>
      <c r="J49" s="67"/>
      <c r="K49" s="67"/>
      <c r="L49" s="67"/>
      <c r="M49" s="67"/>
      <c r="N49" s="67"/>
      <c r="O49" s="67"/>
      <c r="P49" s="67"/>
      <c r="Q49" s="120"/>
      <c r="R49" s="67"/>
      <c r="S49" s="67"/>
      <c r="T49" s="67"/>
      <c r="U49" s="74"/>
      <c r="V49" s="8"/>
      <c r="W49" s="8"/>
      <c r="X49" s="8"/>
    </row>
    <row r="50" spans="1:24">
      <c r="E50" s="22"/>
      <c r="G50" s="202"/>
      <c r="H50" s="60"/>
      <c r="I50" s="267"/>
      <c r="J50" s="60"/>
      <c r="K50" s="60"/>
      <c r="L50" s="60"/>
      <c r="M50" s="60"/>
      <c r="N50" s="60"/>
      <c r="O50" s="60"/>
      <c r="P50" s="60"/>
      <c r="Q50" s="60"/>
      <c r="R50" s="60"/>
      <c r="S50" s="60"/>
      <c r="T50" s="60"/>
      <c r="U50" s="74"/>
      <c r="V50" s="25"/>
      <c r="W50" s="60"/>
      <c r="X50" s="60"/>
    </row>
    <row r="51" spans="1:24">
      <c r="E51" s="22"/>
      <c r="G51" s="202"/>
      <c r="H51" s="67"/>
      <c r="I51" s="267"/>
      <c r="J51" s="67"/>
      <c r="K51" s="67"/>
      <c r="L51" s="67"/>
      <c r="M51" s="67"/>
      <c r="N51" s="67"/>
      <c r="O51" s="67"/>
      <c r="P51" s="67"/>
      <c r="Q51" s="67"/>
      <c r="R51" s="67"/>
      <c r="S51" s="67"/>
      <c r="T51" s="67"/>
      <c r="U51" s="74"/>
      <c r="V51" s="67"/>
      <c r="W51" s="67"/>
      <c r="X51" s="67"/>
    </row>
    <row r="52" spans="1:24">
      <c r="E52" s="22"/>
      <c r="G52" s="162"/>
      <c r="H52" s="67"/>
      <c r="I52" s="267"/>
      <c r="J52" s="67"/>
      <c r="K52" s="67"/>
      <c r="L52" s="67"/>
      <c r="M52" s="67"/>
      <c r="N52" s="67"/>
      <c r="O52" s="67"/>
      <c r="P52" s="67"/>
      <c r="Q52" s="67"/>
      <c r="R52" s="67"/>
      <c r="S52" s="67"/>
      <c r="T52" s="67"/>
      <c r="U52" s="74"/>
      <c r="V52" s="87"/>
      <c r="W52" s="67"/>
      <c r="X52" s="67"/>
    </row>
    <row r="53" spans="1:24">
      <c r="E53" s="22"/>
      <c r="G53" s="202"/>
      <c r="H53" s="185"/>
      <c r="I53" s="267"/>
      <c r="J53" s="185"/>
      <c r="K53" s="185"/>
      <c r="L53" s="185"/>
      <c r="M53" s="185"/>
      <c r="N53" s="185"/>
      <c r="O53" s="185"/>
      <c r="P53" s="185"/>
      <c r="Q53" s="185"/>
      <c r="R53" s="185"/>
      <c r="S53" s="185"/>
      <c r="T53" s="185"/>
      <c r="U53" s="74"/>
      <c r="V53" s="185"/>
      <c r="W53" s="13"/>
      <c r="X53" s="185"/>
    </row>
    <row r="54" spans="1:24">
      <c r="E54" s="22"/>
      <c r="H54" s="21"/>
      <c r="I54" s="269"/>
      <c r="J54" s="21"/>
      <c r="K54" s="21"/>
      <c r="L54" s="21"/>
      <c r="M54" s="21"/>
      <c r="N54" s="21"/>
      <c r="O54" s="21"/>
      <c r="P54" s="21"/>
      <c r="Q54" s="21"/>
      <c r="R54" s="21"/>
      <c r="S54" s="21"/>
      <c r="T54" s="67"/>
      <c r="U54" s="74"/>
      <c r="V54" s="8"/>
      <c r="W54" s="8"/>
      <c r="X54" s="185"/>
    </row>
    <row r="55" spans="1:24">
      <c r="E55" s="4"/>
      <c r="H55" s="21"/>
      <c r="I55" s="21"/>
      <c r="J55" s="21"/>
      <c r="K55" s="21"/>
      <c r="L55" s="21"/>
      <c r="M55" s="21"/>
      <c r="N55" s="21"/>
      <c r="O55" s="21"/>
      <c r="P55" s="21"/>
      <c r="Q55" s="21"/>
      <c r="R55" s="21"/>
      <c r="S55" s="21"/>
      <c r="T55" s="67"/>
      <c r="U55" s="74"/>
      <c r="V55" s="8"/>
      <c r="W55" s="8"/>
      <c r="X55" s="8"/>
    </row>
    <row r="56" spans="1:24">
      <c r="A56" s="75"/>
      <c r="B56" s="75"/>
      <c r="E56" s="4"/>
      <c r="G56" s="21"/>
      <c r="H56" s="21"/>
      <c r="I56" s="21"/>
      <c r="J56" s="21"/>
      <c r="K56" s="21"/>
      <c r="L56" s="21"/>
      <c r="M56" s="21"/>
      <c r="N56" s="21"/>
      <c r="O56" s="21"/>
      <c r="P56" s="21"/>
      <c r="Q56" s="21"/>
      <c r="R56" s="21"/>
      <c r="S56" s="21"/>
      <c r="T56" s="67"/>
      <c r="U56" s="74"/>
      <c r="V56" s="8"/>
      <c r="W56" s="8"/>
      <c r="X56" s="8"/>
    </row>
    <row r="58" spans="1:24">
      <c r="A58" s="4"/>
    </row>
    <row r="74" spans="1:28">
      <c r="A74" s="4"/>
    </row>
    <row r="75" spans="1:28" s="4" customFormat="1">
      <c r="C75" s="22"/>
      <c r="D75" s="8"/>
    </row>
    <row r="76" spans="1:28">
      <c r="A76" s="4"/>
    </row>
    <row r="78" spans="1:28" ht="15">
      <c r="A78" s="14"/>
      <c r="Q78" s="76"/>
      <c r="W78" s="44"/>
      <c r="X78" s="44"/>
      <c r="Y78" s="44"/>
      <c r="Z78" s="44"/>
      <c r="AA78" s="44"/>
      <c r="AB78" s="44"/>
    </row>
    <row r="79" spans="1:28">
      <c r="A79" s="48"/>
      <c r="Q79" s="44"/>
    </row>
    <row r="80" spans="1:28">
      <c r="Q80" s="44"/>
      <c r="R80" s="44"/>
    </row>
    <row r="81" spans="1:1">
      <c r="A81" s="4"/>
    </row>
  </sheetData>
  <phoneticPr fontId="16" type="noConversion"/>
  <conditionalFormatting sqref="V51:X51 G51:H51 J51:T51">
    <cfRule type="cellIs" dxfId="4238" priority="387" stopIfTrue="1" operator="equal">
      <formula>"-"</formula>
    </cfRule>
  </conditionalFormatting>
  <conditionalFormatting sqref="Q51">
    <cfRule type="cellIs" dxfId="4237" priority="386" stopIfTrue="1" operator="equal">
      <formula>"-"</formula>
    </cfRule>
  </conditionalFormatting>
  <conditionalFormatting sqref="H51 J51:P51">
    <cfRule type="cellIs" dxfId="4236" priority="385" stopIfTrue="1" operator="equal">
      <formula>"-"</formula>
    </cfRule>
  </conditionalFormatting>
  <conditionalFormatting sqref="R51:T51">
    <cfRule type="cellIs" dxfId="4235" priority="384" stopIfTrue="1" operator="equal">
      <formula>"-"</formula>
    </cfRule>
  </conditionalFormatting>
  <conditionalFormatting sqref="W51:X51">
    <cfRule type="cellIs" dxfId="4234" priority="383" stopIfTrue="1" operator="equal">
      <formula>"-"</formula>
    </cfRule>
  </conditionalFormatting>
  <conditionalFormatting sqref="G50:H50 J50:T50">
    <cfRule type="cellIs" dxfId="4233" priority="381" stopIfTrue="1" operator="equal">
      <formula>"-"</formula>
    </cfRule>
    <cfRule type="containsText" dxfId="4232" priority="382" stopIfTrue="1" operator="containsText" text="leer">
      <formula>NOT(ISERROR(SEARCH("leer",G50)))</formula>
    </cfRule>
  </conditionalFormatting>
  <conditionalFormatting sqref="G50:H50 J50:T50">
    <cfRule type="cellIs" dxfId="4231" priority="379" stopIfTrue="1" operator="equal">
      <formula>"-"</formula>
    </cfRule>
    <cfRule type="containsText" dxfId="4230" priority="380" stopIfTrue="1" operator="containsText" text="leer">
      <formula>NOT(ISERROR(SEARCH("leer",G50)))</formula>
    </cfRule>
  </conditionalFormatting>
  <conditionalFormatting sqref="V50:X50">
    <cfRule type="cellIs" dxfId="4229" priority="377" stopIfTrue="1" operator="equal">
      <formula>"-"</formula>
    </cfRule>
    <cfRule type="containsText" dxfId="4228" priority="378" stopIfTrue="1" operator="containsText" text="leer">
      <formula>NOT(ISERROR(SEARCH("leer",V50)))</formula>
    </cfRule>
  </conditionalFormatting>
  <conditionalFormatting sqref="V50:X50">
    <cfRule type="cellIs" dxfId="4227" priority="375" stopIfTrue="1" operator="equal">
      <formula>"-"</formula>
    </cfRule>
    <cfRule type="containsText" dxfId="4226" priority="376" stopIfTrue="1" operator="containsText" text="leer">
      <formula>NOT(ISERROR(SEARCH("leer",V50)))</formula>
    </cfRule>
  </conditionalFormatting>
  <conditionalFormatting sqref="G49:H49 J49:T49">
    <cfRule type="cellIs" dxfId="4225" priority="373" stopIfTrue="1" operator="equal">
      <formula>"-"</formula>
    </cfRule>
    <cfRule type="containsText" dxfId="4224" priority="374" stopIfTrue="1" operator="containsText" text="leer">
      <formula>NOT(ISERROR(SEARCH("leer",G49)))</formula>
    </cfRule>
  </conditionalFormatting>
  <conditionalFormatting sqref="G49:H49 J49:T49">
    <cfRule type="cellIs" dxfId="4223" priority="371" stopIfTrue="1" operator="equal">
      <formula>"-"</formula>
    </cfRule>
    <cfRule type="containsText" dxfId="4222" priority="372" stopIfTrue="1" operator="containsText" text="leer">
      <formula>NOT(ISERROR(SEARCH("leer",G49)))</formula>
    </cfRule>
  </conditionalFormatting>
  <conditionalFormatting sqref="V49:X49">
    <cfRule type="cellIs" dxfId="4221" priority="369" stopIfTrue="1" operator="equal">
      <formula>"-"</formula>
    </cfRule>
    <cfRule type="containsText" dxfId="4220" priority="370" stopIfTrue="1" operator="containsText" text="leer">
      <formula>NOT(ISERROR(SEARCH("leer",V49)))</formula>
    </cfRule>
  </conditionalFormatting>
  <conditionalFormatting sqref="V49:X49">
    <cfRule type="cellIs" dxfId="4219" priority="367" stopIfTrue="1" operator="equal">
      <formula>"-"</formula>
    </cfRule>
    <cfRule type="containsText" dxfId="4218" priority="368" stopIfTrue="1" operator="containsText" text="leer">
      <formula>NOT(ISERROR(SEARCH("leer",V49)))</formula>
    </cfRule>
  </conditionalFormatting>
  <conditionalFormatting sqref="H49 J49:T49">
    <cfRule type="cellIs" dxfId="4217" priority="365" stopIfTrue="1" operator="equal">
      <formula>"-"</formula>
    </cfRule>
    <cfRule type="containsText" dxfId="4216" priority="366" stopIfTrue="1" operator="containsText" text="leer">
      <formula>NOT(ISERROR(SEARCH("leer",H49)))</formula>
    </cfRule>
  </conditionalFormatting>
  <conditionalFormatting sqref="H49 J49:T49">
    <cfRule type="cellIs" dxfId="4215" priority="363" stopIfTrue="1" operator="equal">
      <formula>"-"</formula>
    </cfRule>
    <cfRule type="containsText" dxfId="4214" priority="364" stopIfTrue="1" operator="containsText" text="leer">
      <formula>NOT(ISERROR(SEARCH("leer",H49)))</formula>
    </cfRule>
  </conditionalFormatting>
  <conditionalFormatting sqref="H49 J49:T49">
    <cfRule type="cellIs" dxfId="4213" priority="361" stopIfTrue="1" operator="equal">
      <formula>"-"</formula>
    </cfRule>
    <cfRule type="containsText" dxfId="4212" priority="362" stopIfTrue="1" operator="containsText" text="leer">
      <formula>NOT(ISERROR(SEARCH("leer",H49)))</formula>
    </cfRule>
  </conditionalFormatting>
  <conditionalFormatting sqref="H49 J49:T49">
    <cfRule type="cellIs" dxfId="4211" priority="359" stopIfTrue="1" operator="equal">
      <formula>"-"</formula>
    </cfRule>
    <cfRule type="containsText" dxfId="4210" priority="360" stopIfTrue="1" operator="containsText" text="leer">
      <formula>NOT(ISERROR(SEARCH("leer",H49)))</formula>
    </cfRule>
  </conditionalFormatting>
  <conditionalFormatting sqref="H49 J49:T49">
    <cfRule type="cellIs" dxfId="4209" priority="357" stopIfTrue="1" operator="equal">
      <formula>"-"</formula>
    </cfRule>
    <cfRule type="containsText" dxfId="4208" priority="358" stopIfTrue="1" operator="containsText" text="leer">
      <formula>NOT(ISERROR(SEARCH("leer",H49)))</formula>
    </cfRule>
  </conditionalFormatting>
  <conditionalFormatting sqref="V49:X49">
    <cfRule type="cellIs" dxfId="4207" priority="355" stopIfTrue="1" operator="equal">
      <formula>"-"</formula>
    </cfRule>
    <cfRule type="containsText" dxfId="4206" priority="356" stopIfTrue="1" operator="containsText" text="leer">
      <formula>NOT(ISERROR(SEARCH("leer",V49)))</formula>
    </cfRule>
  </conditionalFormatting>
  <conditionalFormatting sqref="V49:X49">
    <cfRule type="cellIs" dxfId="4205" priority="353" stopIfTrue="1" operator="equal">
      <formula>"-"</formula>
    </cfRule>
    <cfRule type="containsText" dxfId="4204" priority="354" stopIfTrue="1" operator="containsText" text="leer">
      <formula>NOT(ISERROR(SEARCH("leer",V49)))</formula>
    </cfRule>
  </conditionalFormatting>
  <conditionalFormatting sqref="V49:X49">
    <cfRule type="cellIs" dxfId="4203" priority="351" stopIfTrue="1" operator="equal">
      <formula>"-"</formula>
    </cfRule>
    <cfRule type="containsText" dxfId="4202" priority="352" stopIfTrue="1" operator="containsText" text="leer">
      <formula>NOT(ISERROR(SEARCH("leer",V49)))</formula>
    </cfRule>
  </conditionalFormatting>
  <conditionalFormatting sqref="V49:X49">
    <cfRule type="cellIs" dxfId="4201" priority="349" stopIfTrue="1" operator="equal">
      <formula>"-"</formula>
    </cfRule>
    <cfRule type="containsText" dxfId="4200" priority="350" stopIfTrue="1" operator="containsText" text="leer">
      <formula>NOT(ISERROR(SEARCH("leer",V49)))</formula>
    </cfRule>
  </conditionalFormatting>
  <conditionalFormatting sqref="V49:X49">
    <cfRule type="cellIs" dxfId="4199" priority="347" stopIfTrue="1" operator="equal">
      <formula>"-"</formula>
    </cfRule>
    <cfRule type="containsText" dxfId="4198" priority="348" stopIfTrue="1" operator="containsText" text="leer">
      <formula>NOT(ISERROR(SEARCH("leer",V49)))</formula>
    </cfRule>
  </conditionalFormatting>
  <conditionalFormatting sqref="G49">
    <cfRule type="cellIs" dxfId="4197" priority="345" stopIfTrue="1" operator="equal">
      <formula>"-"</formula>
    </cfRule>
    <cfRule type="containsText" dxfId="4196" priority="346" stopIfTrue="1" operator="containsText" text="leer">
      <formula>NOT(ISERROR(SEARCH("leer",G49)))</formula>
    </cfRule>
  </conditionalFormatting>
  <conditionalFormatting sqref="G49">
    <cfRule type="cellIs" dxfId="4195" priority="343" stopIfTrue="1" operator="equal">
      <formula>"-"</formula>
    </cfRule>
    <cfRule type="containsText" dxfId="4194" priority="344" stopIfTrue="1" operator="containsText" text="leer">
      <formula>NOT(ISERROR(SEARCH("leer",G49)))</formula>
    </cfRule>
  </conditionalFormatting>
  <conditionalFormatting sqref="G49">
    <cfRule type="cellIs" dxfId="4193" priority="341" stopIfTrue="1" operator="equal">
      <formula>"-"</formula>
    </cfRule>
    <cfRule type="containsText" dxfId="4192" priority="342" stopIfTrue="1" operator="containsText" text="leer">
      <formula>NOT(ISERROR(SEARCH("leer",G49)))</formula>
    </cfRule>
  </conditionalFormatting>
  <conditionalFormatting sqref="G49">
    <cfRule type="cellIs" dxfId="4191" priority="339" stopIfTrue="1" operator="equal">
      <formula>"-"</formula>
    </cfRule>
    <cfRule type="containsText" dxfId="4190" priority="340" stopIfTrue="1" operator="containsText" text="leer">
      <formula>NOT(ISERROR(SEARCH("leer",G49)))</formula>
    </cfRule>
  </conditionalFormatting>
  <conditionalFormatting sqref="G49">
    <cfRule type="cellIs" dxfId="4189" priority="337" stopIfTrue="1" operator="equal">
      <formula>"-"</formula>
    </cfRule>
    <cfRule type="containsText" dxfId="4188" priority="338" stopIfTrue="1" operator="containsText" text="leer">
      <formula>NOT(ISERROR(SEARCH("leer",G49)))</formula>
    </cfRule>
  </conditionalFormatting>
  <conditionalFormatting sqref="T49">
    <cfRule type="cellIs" dxfId="4187" priority="335" stopIfTrue="1" operator="equal">
      <formula>"-"</formula>
    </cfRule>
    <cfRule type="containsText" dxfId="4186" priority="336" stopIfTrue="1" operator="containsText" text="leer">
      <formula>NOT(ISERROR(SEARCH("leer",T49)))</formula>
    </cfRule>
  </conditionalFormatting>
  <conditionalFormatting sqref="T49">
    <cfRule type="cellIs" dxfId="4185" priority="333" stopIfTrue="1" operator="equal">
      <formula>"-"</formula>
    </cfRule>
    <cfRule type="containsText" dxfId="4184" priority="334" stopIfTrue="1" operator="containsText" text="leer">
      <formula>NOT(ISERROR(SEARCH("leer",T49)))</formula>
    </cfRule>
  </conditionalFormatting>
  <conditionalFormatting sqref="G49:H49 J49:T49">
    <cfRule type="cellIs" dxfId="4183" priority="331" stopIfTrue="1" operator="equal">
      <formula>"-"</formula>
    </cfRule>
    <cfRule type="containsText" dxfId="4182" priority="332" stopIfTrue="1" operator="containsText" text="leer">
      <formula>NOT(ISERROR(SEARCH("leer",G49)))</formula>
    </cfRule>
  </conditionalFormatting>
  <conditionalFormatting sqref="G49:H49 J49:T49">
    <cfRule type="cellIs" dxfId="4181" priority="329" stopIfTrue="1" operator="equal">
      <formula>"-"</formula>
    </cfRule>
    <cfRule type="containsText" dxfId="4180" priority="330" stopIfTrue="1" operator="containsText" text="leer">
      <formula>NOT(ISERROR(SEARCH("leer",G49)))</formula>
    </cfRule>
  </conditionalFormatting>
  <conditionalFormatting sqref="V49:X49">
    <cfRule type="cellIs" dxfId="4179" priority="327" stopIfTrue="1" operator="equal">
      <formula>"-"</formula>
    </cfRule>
    <cfRule type="containsText" dxfId="4178" priority="328" stopIfTrue="1" operator="containsText" text="leer">
      <formula>NOT(ISERROR(SEARCH("leer",V49)))</formula>
    </cfRule>
  </conditionalFormatting>
  <conditionalFormatting sqref="V49:X49">
    <cfRule type="cellIs" dxfId="4177" priority="325" stopIfTrue="1" operator="equal">
      <formula>"-"</formula>
    </cfRule>
    <cfRule type="containsText" dxfId="4176" priority="326" stopIfTrue="1" operator="containsText" text="leer">
      <formula>NOT(ISERROR(SEARCH("leer",V49)))</formula>
    </cfRule>
  </conditionalFormatting>
  <conditionalFormatting sqref="H49 J49:T49">
    <cfRule type="cellIs" dxfId="4175" priority="323" stopIfTrue="1" operator="equal">
      <formula>"-"</formula>
    </cfRule>
    <cfRule type="containsText" dxfId="4174" priority="324" stopIfTrue="1" operator="containsText" text="leer">
      <formula>NOT(ISERROR(SEARCH("leer",H49)))</formula>
    </cfRule>
  </conditionalFormatting>
  <conditionalFormatting sqref="H49 J49:T49">
    <cfRule type="cellIs" dxfId="4173" priority="321" stopIfTrue="1" operator="equal">
      <formula>"-"</formula>
    </cfRule>
    <cfRule type="containsText" dxfId="4172" priority="322" stopIfTrue="1" operator="containsText" text="leer">
      <formula>NOT(ISERROR(SEARCH("leer",H49)))</formula>
    </cfRule>
  </conditionalFormatting>
  <conditionalFormatting sqref="H49 J49:T49">
    <cfRule type="cellIs" dxfId="4171" priority="319" stopIfTrue="1" operator="equal">
      <formula>"-"</formula>
    </cfRule>
    <cfRule type="containsText" dxfId="4170" priority="320" stopIfTrue="1" operator="containsText" text="leer">
      <formula>NOT(ISERROR(SEARCH("leer",H49)))</formula>
    </cfRule>
  </conditionalFormatting>
  <conditionalFormatting sqref="H49 J49:T49">
    <cfRule type="cellIs" dxfId="4169" priority="317" stopIfTrue="1" operator="equal">
      <formula>"-"</formula>
    </cfRule>
    <cfRule type="containsText" dxfId="4168" priority="318" stopIfTrue="1" operator="containsText" text="leer">
      <formula>NOT(ISERROR(SEARCH("leer",H49)))</formula>
    </cfRule>
  </conditionalFormatting>
  <conditionalFormatting sqref="H49 J49:T49">
    <cfRule type="cellIs" dxfId="4167" priority="315" stopIfTrue="1" operator="equal">
      <formula>"-"</formula>
    </cfRule>
    <cfRule type="containsText" dxfId="4166" priority="316" stopIfTrue="1" operator="containsText" text="leer">
      <formula>NOT(ISERROR(SEARCH("leer",H49)))</formula>
    </cfRule>
  </conditionalFormatting>
  <conditionalFormatting sqref="V49:X49">
    <cfRule type="cellIs" dxfId="4165" priority="313" stopIfTrue="1" operator="equal">
      <formula>"-"</formula>
    </cfRule>
    <cfRule type="containsText" dxfId="4164" priority="314" stopIfTrue="1" operator="containsText" text="leer">
      <formula>NOT(ISERROR(SEARCH("leer",V49)))</formula>
    </cfRule>
  </conditionalFormatting>
  <conditionalFormatting sqref="V49:X49">
    <cfRule type="cellIs" dxfId="4163" priority="311" stopIfTrue="1" operator="equal">
      <formula>"-"</formula>
    </cfRule>
    <cfRule type="containsText" dxfId="4162" priority="312" stopIfTrue="1" operator="containsText" text="leer">
      <formula>NOT(ISERROR(SEARCH("leer",V49)))</formula>
    </cfRule>
  </conditionalFormatting>
  <conditionalFormatting sqref="V49:X49">
    <cfRule type="cellIs" dxfId="4161" priority="309" stopIfTrue="1" operator="equal">
      <formula>"-"</formula>
    </cfRule>
    <cfRule type="containsText" dxfId="4160" priority="310" stopIfTrue="1" operator="containsText" text="leer">
      <formula>NOT(ISERROR(SEARCH("leer",V49)))</formula>
    </cfRule>
  </conditionalFormatting>
  <conditionalFormatting sqref="V49:X49">
    <cfRule type="cellIs" dxfId="4159" priority="307" stopIfTrue="1" operator="equal">
      <formula>"-"</formula>
    </cfRule>
    <cfRule type="containsText" dxfId="4158" priority="308" stopIfTrue="1" operator="containsText" text="leer">
      <formula>NOT(ISERROR(SEARCH("leer",V49)))</formula>
    </cfRule>
  </conditionalFormatting>
  <conditionalFormatting sqref="V49:X49">
    <cfRule type="cellIs" dxfId="4157" priority="305" stopIfTrue="1" operator="equal">
      <formula>"-"</formula>
    </cfRule>
    <cfRule type="containsText" dxfId="4156" priority="306" stopIfTrue="1" operator="containsText" text="leer">
      <formula>NOT(ISERROR(SEARCH("leer",V49)))</formula>
    </cfRule>
  </conditionalFormatting>
  <conditionalFormatting sqref="G49">
    <cfRule type="cellIs" dxfId="4155" priority="303" stopIfTrue="1" operator="equal">
      <formula>"-"</formula>
    </cfRule>
    <cfRule type="containsText" dxfId="4154" priority="304" stopIfTrue="1" operator="containsText" text="leer">
      <formula>NOT(ISERROR(SEARCH("leer",G49)))</formula>
    </cfRule>
  </conditionalFormatting>
  <conditionalFormatting sqref="G49">
    <cfRule type="cellIs" dxfId="4153" priority="301" stopIfTrue="1" operator="equal">
      <formula>"-"</formula>
    </cfRule>
    <cfRule type="containsText" dxfId="4152" priority="302" stopIfTrue="1" operator="containsText" text="leer">
      <formula>NOT(ISERROR(SEARCH("leer",G49)))</formula>
    </cfRule>
  </conditionalFormatting>
  <conditionalFormatting sqref="G49">
    <cfRule type="cellIs" dxfId="4151" priority="299" stopIfTrue="1" operator="equal">
      <formula>"-"</formula>
    </cfRule>
    <cfRule type="containsText" dxfId="4150" priority="300" stopIfTrue="1" operator="containsText" text="leer">
      <formula>NOT(ISERROR(SEARCH("leer",G49)))</formula>
    </cfRule>
  </conditionalFormatting>
  <conditionalFormatting sqref="G49">
    <cfRule type="cellIs" dxfId="4149" priority="297" stopIfTrue="1" operator="equal">
      <formula>"-"</formula>
    </cfRule>
    <cfRule type="containsText" dxfId="4148" priority="298" stopIfTrue="1" operator="containsText" text="leer">
      <formula>NOT(ISERROR(SEARCH("leer",G49)))</formula>
    </cfRule>
  </conditionalFormatting>
  <conditionalFormatting sqref="G49">
    <cfRule type="cellIs" dxfId="4147" priority="295" stopIfTrue="1" operator="equal">
      <formula>"-"</formula>
    </cfRule>
    <cfRule type="containsText" dxfId="4146" priority="296" stopIfTrue="1" operator="containsText" text="leer">
      <formula>NOT(ISERROR(SEARCH("leer",G49)))</formula>
    </cfRule>
  </conditionalFormatting>
  <conditionalFormatting sqref="G48:H48 J48:T48">
    <cfRule type="cellIs" dxfId="4145" priority="293" stopIfTrue="1" operator="equal">
      <formula>"-"</formula>
    </cfRule>
    <cfRule type="containsText" dxfId="4144" priority="294" stopIfTrue="1" operator="containsText" text="leer">
      <formula>NOT(ISERROR(SEARCH("leer",G48)))</formula>
    </cfRule>
  </conditionalFormatting>
  <conditionalFormatting sqref="G48:H48 J48:T48">
    <cfRule type="cellIs" dxfId="4143" priority="292" stopIfTrue="1" operator="equal">
      <formula>"-"</formula>
    </cfRule>
  </conditionalFormatting>
  <conditionalFormatting sqref="G48:H48 J48:T48">
    <cfRule type="cellIs" dxfId="4142" priority="290" stopIfTrue="1" operator="equal">
      <formula>"-"</formula>
    </cfRule>
    <cfRule type="containsText" dxfId="4141" priority="291" stopIfTrue="1" operator="containsText" text="leer">
      <formula>NOT(ISERROR(SEARCH("leer",G48)))</formula>
    </cfRule>
  </conditionalFormatting>
  <conditionalFormatting sqref="G48:H48 J48:T48">
    <cfRule type="cellIs" dxfId="4140" priority="289" stopIfTrue="1" operator="equal">
      <formula>"-"</formula>
    </cfRule>
  </conditionalFormatting>
  <conditionalFormatting sqref="V48:X48">
    <cfRule type="cellIs" dxfId="4139" priority="287" stopIfTrue="1" operator="equal">
      <formula>"-"</formula>
    </cfRule>
    <cfRule type="containsText" dxfId="4138" priority="288" stopIfTrue="1" operator="containsText" text="leer">
      <formula>NOT(ISERROR(SEARCH("leer",V48)))</formula>
    </cfRule>
  </conditionalFormatting>
  <conditionalFormatting sqref="V48:X48">
    <cfRule type="cellIs" dxfId="4137" priority="286" stopIfTrue="1" operator="equal">
      <formula>"-"</formula>
    </cfRule>
  </conditionalFormatting>
  <conditionalFormatting sqref="V48:X48">
    <cfRule type="cellIs" dxfId="4136" priority="284" stopIfTrue="1" operator="equal">
      <formula>"-"</formula>
    </cfRule>
    <cfRule type="containsText" dxfId="4135" priority="285" stopIfTrue="1" operator="containsText" text="leer">
      <formula>NOT(ISERROR(SEARCH("leer",V48)))</formula>
    </cfRule>
  </conditionalFormatting>
  <conditionalFormatting sqref="V48:X48">
    <cfRule type="cellIs" dxfId="4134" priority="283" stopIfTrue="1" operator="equal">
      <formula>"-"</formula>
    </cfRule>
  </conditionalFormatting>
  <conditionalFormatting sqref="G48:H48 J48:T48">
    <cfRule type="cellIs" dxfId="4133" priority="281" stopIfTrue="1" operator="equal">
      <formula>"-"</formula>
    </cfRule>
    <cfRule type="containsText" dxfId="4132" priority="282" stopIfTrue="1" operator="containsText" text="leer">
      <formula>NOT(ISERROR(SEARCH("leer",G48)))</formula>
    </cfRule>
  </conditionalFormatting>
  <conditionalFormatting sqref="G48:H48 J48:T48">
    <cfRule type="cellIs" dxfId="4131" priority="280" stopIfTrue="1" operator="equal">
      <formula>"-"</formula>
    </cfRule>
  </conditionalFormatting>
  <conditionalFormatting sqref="G48:H48 J48:T48">
    <cfRule type="cellIs" dxfId="4130" priority="278" stopIfTrue="1" operator="equal">
      <formula>"-"</formula>
    </cfRule>
    <cfRule type="containsText" dxfId="4129" priority="279" stopIfTrue="1" operator="containsText" text="leer">
      <formula>NOT(ISERROR(SEARCH("leer",G48)))</formula>
    </cfRule>
  </conditionalFormatting>
  <conditionalFormatting sqref="G48:H48 J48:T48">
    <cfRule type="cellIs" dxfId="4128" priority="277" stopIfTrue="1" operator="equal">
      <formula>"-"</formula>
    </cfRule>
  </conditionalFormatting>
  <conditionalFormatting sqref="V48:X48">
    <cfRule type="cellIs" dxfId="4127" priority="275" stopIfTrue="1" operator="equal">
      <formula>"-"</formula>
    </cfRule>
    <cfRule type="containsText" dxfId="4126" priority="276" stopIfTrue="1" operator="containsText" text="leer">
      <formula>NOT(ISERROR(SEARCH("leer",V48)))</formula>
    </cfRule>
  </conditionalFormatting>
  <conditionalFormatting sqref="V48:X48">
    <cfRule type="cellIs" dxfId="4125" priority="274" stopIfTrue="1" operator="equal">
      <formula>"-"</formula>
    </cfRule>
  </conditionalFormatting>
  <conditionalFormatting sqref="V48:X48">
    <cfRule type="cellIs" dxfId="4124" priority="272" stopIfTrue="1" operator="equal">
      <formula>"-"</formula>
    </cfRule>
    <cfRule type="containsText" dxfId="4123" priority="273" stopIfTrue="1" operator="containsText" text="leer">
      <formula>NOT(ISERROR(SEARCH("leer",V48)))</formula>
    </cfRule>
  </conditionalFormatting>
  <conditionalFormatting sqref="V48:X48">
    <cfRule type="cellIs" dxfId="4122" priority="271" stopIfTrue="1" operator="equal">
      <formula>"-"</formula>
    </cfRule>
  </conditionalFormatting>
  <conditionalFormatting sqref="X47">
    <cfRule type="cellIs" dxfId="4121" priority="269" stopIfTrue="1" operator="equal">
      <formula>"-"</formula>
    </cfRule>
    <cfRule type="containsText" dxfId="4120" priority="270" stopIfTrue="1" operator="containsText" text="leer">
      <formula>NOT(ISERROR(SEARCH("leer",X47)))</formula>
    </cfRule>
  </conditionalFormatting>
  <conditionalFormatting sqref="X47">
    <cfRule type="cellIs" dxfId="4119" priority="268" stopIfTrue="1" operator="equal">
      <formula>"-"</formula>
    </cfRule>
  </conditionalFormatting>
  <conditionalFormatting sqref="X47">
    <cfRule type="cellIs" dxfId="4118" priority="266" stopIfTrue="1" operator="equal">
      <formula>"-"</formula>
    </cfRule>
    <cfRule type="containsText" dxfId="4117" priority="267" stopIfTrue="1" operator="containsText" text="leer">
      <formula>NOT(ISERROR(SEARCH("leer",X47)))</formula>
    </cfRule>
  </conditionalFormatting>
  <conditionalFormatting sqref="X47">
    <cfRule type="cellIs" dxfId="4116" priority="265" stopIfTrue="1" operator="equal">
      <formula>"-"</formula>
    </cfRule>
  </conditionalFormatting>
  <conditionalFormatting sqref="X47">
    <cfRule type="cellIs" dxfId="4115" priority="263" stopIfTrue="1" operator="equal">
      <formula>"-"</formula>
    </cfRule>
    <cfRule type="containsText" dxfId="4114" priority="264" stopIfTrue="1" operator="containsText" text="leer">
      <formula>NOT(ISERROR(SEARCH("leer",X47)))</formula>
    </cfRule>
  </conditionalFormatting>
  <conditionalFormatting sqref="X47">
    <cfRule type="cellIs" dxfId="4113" priority="262" stopIfTrue="1" operator="equal">
      <formula>"-"</formula>
    </cfRule>
  </conditionalFormatting>
  <conditionalFormatting sqref="X47">
    <cfRule type="cellIs" dxfId="4112" priority="260" stopIfTrue="1" operator="equal">
      <formula>"-"</formula>
    </cfRule>
    <cfRule type="containsText" dxfId="4111" priority="261" stopIfTrue="1" operator="containsText" text="leer">
      <formula>NOT(ISERROR(SEARCH("leer",X47)))</formula>
    </cfRule>
  </conditionalFormatting>
  <conditionalFormatting sqref="X47">
    <cfRule type="cellIs" dxfId="4110" priority="259" stopIfTrue="1" operator="equal">
      <formula>"-"</formula>
    </cfRule>
  </conditionalFormatting>
  <conditionalFormatting sqref="K20:K22 K5:K6 K8:K18">
    <cfRule type="cellIs" dxfId="4109" priority="129" stopIfTrue="1" operator="equal">
      <formula>"-"</formula>
    </cfRule>
  </conditionalFormatting>
  <conditionalFormatting sqref="K15">
    <cfRule type="cellIs" dxfId="4108" priority="128" stopIfTrue="1" operator="equal">
      <formula>"-"</formula>
    </cfRule>
  </conditionalFormatting>
  <conditionalFormatting sqref="K6 K8:K14">
    <cfRule type="cellIs" dxfId="4107" priority="127" stopIfTrue="1" operator="equal">
      <formula>"-"</formula>
    </cfRule>
  </conditionalFormatting>
  <conditionalFormatting sqref="K16:K18">
    <cfRule type="cellIs" dxfId="4106" priority="126" stopIfTrue="1" operator="equal">
      <formula>"-"</formula>
    </cfRule>
  </conditionalFormatting>
  <conditionalFormatting sqref="K21:K22">
    <cfRule type="cellIs" dxfId="4105" priority="125" stopIfTrue="1" operator="equal">
      <formula>"-"</formula>
    </cfRule>
  </conditionalFormatting>
  <conditionalFormatting sqref="J5:J6 J8:J18">
    <cfRule type="cellIs" dxfId="4104" priority="123" stopIfTrue="1" operator="equal">
      <formula>"-"</formula>
    </cfRule>
    <cfRule type="containsText" dxfId="4103" priority="124" stopIfTrue="1" operator="containsText" text="leer">
      <formula>NOT(ISERROR(SEARCH("leer",J5)))</formula>
    </cfRule>
  </conditionalFormatting>
  <conditionalFormatting sqref="J5:J6 J8:J18">
    <cfRule type="cellIs" dxfId="4102" priority="121" stopIfTrue="1" operator="equal">
      <formula>"-"</formula>
    </cfRule>
    <cfRule type="containsText" dxfId="4101" priority="122" stopIfTrue="1" operator="containsText" text="leer">
      <formula>NOT(ISERROR(SEARCH("leer",J5)))</formula>
    </cfRule>
  </conditionalFormatting>
  <conditionalFormatting sqref="J20:J22">
    <cfRule type="cellIs" dxfId="4100" priority="119" stopIfTrue="1" operator="equal">
      <formula>"-"</formula>
    </cfRule>
    <cfRule type="containsText" dxfId="4099" priority="120" stopIfTrue="1" operator="containsText" text="leer">
      <formula>NOT(ISERROR(SEARCH("leer",J20)))</formula>
    </cfRule>
  </conditionalFormatting>
  <conditionalFormatting sqref="J20:J22">
    <cfRule type="cellIs" dxfId="4098" priority="117" stopIfTrue="1" operator="equal">
      <formula>"-"</formula>
    </cfRule>
    <cfRule type="containsText" dxfId="4097" priority="118" stopIfTrue="1" operator="containsText" text="leer">
      <formula>NOT(ISERROR(SEARCH("leer",J20)))</formula>
    </cfRule>
  </conditionalFormatting>
  <conditionalFormatting sqref="I5:I6 I8:I14 I16:I18">
    <cfRule type="cellIs" dxfId="4096" priority="115" stopIfTrue="1" operator="equal">
      <formula>"-"</formula>
    </cfRule>
    <cfRule type="containsText" dxfId="4095" priority="116" stopIfTrue="1" operator="containsText" text="leer">
      <formula>NOT(ISERROR(SEARCH("leer",I5)))</formula>
    </cfRule>
  </conditionalFormatting>
  <conditionalFormatting sqref="I5:I6 I8:I14 I16:I18">
    <cfRule type="cellIs" dxfId="4094" priority="113" stopIfTrue="1" operator="equal">
      <formula>"-"</formula>
    </cfRule>
    <cfRule type="containsText" dxfId="4093" priority="114" stopIfTrue="1" operator="containsText" text="leer">
      <formula>NOT(ISERROR(SEARCH("leer",I5)))</formula>
    </cfRule>
  </conditionalFormatting>
  <conditionalFormatting sqref="I20:I22">
    <cfRule type="cellIs" dxfId="4092" priority="111" stopIfTrue="1" operator="equal">
      <formula>"-"</formula>
    </cfRule>
    <cfRule type="containsText" dxfId="4091" priority="112" stopIfTrue="1" operator="containsText" text="leer">
      <formula>NOT(ISERROR(SEARCH("leer",I20)))</formula>
    </cfRule>
  </conditionalFormatting>
  <conditionalFormatting sqref="I20:I22">
    <cfRule type="cellIs" dxfId="4090" priority="109" stopIfTrue="1" operator="equal">
      <formula>"-"</formula>
    </cfRule>
    <cfRule type="containsText" dxfId="4089" priority="110" stopIfTrue="1" operator="containsText" text="leer">
      <formula>NOT(ISERROR(SEARCH("leer",I20)))</formula>
    </cfRule>
  </conditionalFormatting>
  <conditionalFormatting sqref="I6 I8:I14 I16:I18">
    <cfRule type="cellIs" dxfId="4088" priority="107" stopIfTrue="1" operator="equal">
      <formula>"-"</formula>
    </cfRule>
    <cfRule type="containsText" dxfId="4087" priority="108" stopIfTrue="1" operator="containsText" text="leer">
      <formula>NOT(ISERROR(SEARCH("leer",I6)))</formula>
    </cfRule>
  </conditionalFormatting>
  <conditionalFormatting sqref="I6 I8:I14 I16:I18">
    <cfRule type="cellIs" dxfId="4086" priority="105" stopIfTrue="1" operator="equal">
      <formula>"-"</formula>
    </cfRule>
    <cfRule type="containsText" dxfId="4085" priority="106" stopIfTrue="1" operator="containsText" text="leer">
      <formula>NOT(ISERROR(SEARCH("leer",I6)))</formula>
    </cfRule>
  </conditionalFormatting>
  <conditionalFormatting sqref="I6 I8:I14 I16:I18">
    <cfRule type="cellIs" dxfId="4084" priority="103" stopIfTrue="1" operator="equal">
      <formula>"-"</formula>
    </cfRule>
    <cfRule type="containsText" dxfId="4083" priority="104" stopIfTrue="1" operator="containsText" text="leer">
      <formula>NOT(ISERROR(SEARCH("leer",I6)))</formula>
    </cfRule>
  </conditionalFormatting>
  <conditionalFormatting sqref="I6 I8:I14 I16:I18">
    <cfRule type="cellIs" dxfId="4082" priority="101" stopIfTrue="1" operator="equal">
      <formula>"-"</formula>
    </cfRule>
    <cfRule type="containsText" dxfId="4081" priority="102" stopIfTrue="1" operator="containsText" text="leer">
      <formula>NOT(ISERROR(SEARCH("leer",I6)))</formula>
    </cfRule>
  </conditionalFormatting>
  <conditionalFormatting sqref="I6 I8:I14 I16:I18">
    <cfRule type="cellIs" dxfId="4080" priority="99" stopIfTrue="1" operator="equal">
      <formula>"-"</formula>
    </cfRule>
    <cfRule type="containsText" dxfId="4079" priority="100" stopIfTrue="1" operator="containsText" text="leer">
      <formula>NOT(ISERROR(SEARCH("leer",I6)))</formula>
    </cfRule>
  </conditionalFormatting>
  <conditionalFormatting sqref="I20:I22">
    <cfRule type="cellIs" dxfId="4078" priority="97" stopIfTrue="1" operator="equal">
      <formula>"-"</formula>
    </cfRule>
    <cfRule type="containsText" dxfId="4077" priority="98" stopIfTrue="1" operator="containsText" text="leer">
      <formula>NOT(ISERROR(SEARCH("leer",I20)))</formula>
    </cfRule>
  </conditionalFormatting>
  <conditionalFormatting sqref="I20:I22">
    <cfRule type="cellIs" dxfId="4076" priority="95" stopIfTrue="1" operator="equal">
      <formula>"-"</formula>
    </cfRule>
    <cfRule type="containsText" dxfId="4075" priority="96" stopIfTrue="1" operator="containsText" text="leer">
      <formula>NOT(ISERROR(SEARCH("leer",I20)))</formula>
    </cfRule>
  </conditionalFormatting>
  <conditionalFormatting sqref="I20:I22">
    <cfRule type="cellIs" dxfId="4074" priority="93" stopIfTrue="1" operator="equal">
      <formula>"-"</formula>
    </cfRule>
    <cfRule type="containsText" dxfId="4073" priority="94" stopIfTrue="1" operator="containsText" text="leer">
      <formula>NOT(ISERROR(SEARCH("leer",I20)))</formula>
    </cfRule>
  </conditionalFormatting>
  <conditionalFormatting sqref="I20:I22">
    <cfRule type="cellIs" dxfId="4072" priority="91" stopIfTrue="1" operator="equal">
      <formula>"-"</formula>
    </cfRule>
    <cfRule type="containsText" dxfId="4071" priority="92" stopIfTrue="1" operator="containsText" text="leer">
      <formula>NOT(ISERROR(SEARCH("leer",I20)))</formula>
    </cfRule>
  </conditionalFormatting>
  <conditionalFormatting sqref="I20:I22">
    <cfRule type="cellIs" dxfId="4070" priority="89" stopIfTrue="1" operator="equal">
      <formula>"-"</formula>
    </cfRule>
    <cfRule type="containsText" dxfId="4069" priority="90" stopIfTrue="1" operator="containsText" text="leer">
      <formula>NOT(ISERROR(SEARCH("leer",I20)))</formula>
    </cfRule>
  </conditionalFormatting>
  <conditionalFormatting sqref="I5">
    <cfRule type="cellIs" dxfId="4068" priority="87" stopIfTrue="1" operator="equal">
      <formula>"-"</formula>
    </cfRule>
    <cfRule type="containsText" dxfId="4067" priority="88" stopIfTrue="1" operator="containsText" text="leer">
      <formula>NOT(ISERROR(SEARCH("leer",I5)))</formula>
    </cfRule>
  </conditionalFormatting>
  <conditionalFormatting sqref="I5">
    <cfRule type="cellIs" dxfId="4066" priority="85" stopIfTrue="1" operator="equal">
      <formula>"-"</formula>
    </cfRule>
    <cfRule type="containsText" dxfId="4065" priority="86" stopIfTrue="1" operator="containsText" text="leer">
      <formula>NOT(ISERROR(SEARCH("leer",I5)))</formula>
    </cfRule>
  </conditionalFormatting>
  <conditionalFormatting sqref="I5">
    <cfRule type="cellIs" dxfId="4064" priority="83" stopIfTrue="1" operator="equal">
      <formula>"-"</formula>
    </cfRule>
    <cfRule type="containsText" dxfId="4063" priority="84" stopIfTrue="1" operator="containsText" text="leer">
      <formula>NOT(ISERROR(SEARCH("leer",I5)))</formula>
    </cfRule>
  </conditionalFormatting>
  <conditionalFormatting sqref="I5">
    <cfRule type="cellIs" dxfId="4062" priority="81" stopIfTrue="1" operator="equal">
      <formula>"-"</formula>
    </cfRule>
    <cfRule type="containsText" dxfId="4061" priority="82" stopIfTrue="1" operator="containsText" text="leer">
      <formula>NOT(ISERROR(SEARCH("leer",I5)))</formula>
    </cfRule>
  </conditionalFormatting>
  <conditionalFormatting sqref="I5">
    <cfRule type="cellIs" dxfId="4060" priority="79" stopIfTrue="1" operator="equal">
      <formula>"-"</formula>
    </cfRule>
    <cfRule type="containsText" dxfId="4059" priority="80" stopIfTrue="1" operator="containsText" text="leer">
      <formula>NOT(ISERROR(SEARCH("leer",I5)))</formula>
    </cfRule>
  </conditionalFormatting>
  <conditionalFormatting sqref="I18">
    <cfRule type="cellIs" dxfId="4058" priority="77" stopIfTrue="1" operator="equal">
      <formula>"-"</formula>
    </cfRule>
    <cfRule type="containsText" dxfId="4057" priority="78" stopIfTrue="1" operator="containsText" text="leer">
      <formula>NOT(ISERROR(SEARCH("leer",I18)))</formula>
    </cfRule>
  </conditionalFormatting>
  <conditionalFormatting sqref="I18">
    <cfRule type="cellIs" dxfId="4056" priority="75" stopIfTrue="1" operator="equal">
      <formula>"-"</formula>
    </cfRule>
    <cfRule type="containsText" dxfId="4055" priority="76" stopIfTrue="1" operator="containsText" text="leer">
      <formula>NOT(ISERROR(SEARCH("leer",I18)))</formula>
    </cfRule>
  </conditionalFormatting>
  <conditionalFormatting sqref="I5:I6 I8:I14 I16:I18">
    <cfRule type="cellIs" dxfId="4054" priority="73" stopIfTrue="1" operator="equal">
      <formula>"-"</formula>
    </cfRule>
    <cfRule type="containsText" dxfId="4053" priority="74" stopIfTrue="1" operator="containsText" text="leer">
      <formula>NOT(ISERROR(SEARCH("leer",I5)))</formula>
    </cfRule>
  </conditionalFormatting>
  <conditionalFormatting sqref="I5:I6 I8:I14 I16:I18">
    <cfRule type="cellIs" dxfId="4052" priority="71" stopIfTrue="1" operator="equal">
      <formula>"-"</formula>
    </cfRule>
    <cfRule type="containsText" dxfId="4051" priority="72" stopIfTrue="1" operator="containsText" text="leer">
      <formula>NOT(ISERROR(SEARCH("leer",I5)))</formula>
    </cfRule>
  </conditionalFormatting>
  <conditionalFormatting sqref="I20:I22">
    <cfRule type="cellIs" dxfId="4050" priority="69" stopIfTrue="1" operator="equal">
      <formula>"-"</formula>
    </cfRule>
    <cfRule type="containsText" dxfId="4049" priority="70" stopIfTrue="1" operator="containsText" text="leer">
      <formula>NOT(ISERROR(SEARCH("leer",I20)))</formula>
    </cfRule>
  </conditionalFormatting>
  <conditionalFormatting sqref="I20:I22">
    <cfRule type="cellIs" dxfId="4048" priority="67" stopIfTrue="1" operator="equal">
      <formula>"-"</formula>
    </cfRule>
    <cfRule type="containsText" dxfId="4047" priority="68" stopIfTrue="1" operator="containsText" text="leer">
      <formula>NOT(ISERROR(SEARCH("leer",I20)))</formula>
    </cfRule>
  </conditionalFormatting>
  <conditionalFormatting sqref="I6 I8:I14 I16:I18">
    <cfRule type="cellIs" dxfId="4046" priority="65" stopIfTrue="1" operator="equal">
      <formula>"-"</formula>
    </cfRule>
    <cfRule type="containsText" dxfId="4045" priority="66" stopIfTrue="1" operator="containsText" text="leer">
      <formula>NOT(ISERROR(SEARCH("leer",I6)))</formula>
    </cfRule>
  </conditionalFormatting>
  <conditionalFormatting sqref="I6 I8:I14 I16:I18">
    <cfRule type="cellIs" dxfId="4044" priority="63" stopIfTrue="1" operator="equal">
      <formula>"-"</formula>
    </cfRule>
    <cfRule type="containsText" dxfId="4043" priority="64" stopIfTrue="1" operator="containsText" text="leer">
      <formula>NOT(ISERROR(SEARCH("leer",I6)))</formula>
    </cfRule>
  </conditionalFormatting>
  <conditionalFormatting sqref="I6 I8:I14 I16:I18">
    <cfRule type="cellIs" dxfId="4042" priority="61" stopIfTrue="1" operator="equal">
      <formula>"-"</formula>
    </cfRule>
    <cfRule type="containsText" dxfId="4041" priority="62" stopIfTrue="1" operator="containsText" text="leer">
      <formula>NOT(ISERROR(SEARCH("leer",I6)))</formula>
    </cfRule>
  </conditionalFormatting>
  <conditionalFormatting sqref="I6 I8:I14 I16:I18">
    <cfRule type="cellIs" dxfId="4040" priority="59" stopIfTrue="1" operator="equal">
      <formula>"-"</formula>
    </cfRule>
    <cfRule type="containsText" dxfId="4039" priority="60" stopIfTrue="1" operator="containsText" text="leer">
      <formula>NOT(ISERROR(SEARCH("leer",I6)))</formula>
    </cfRule>
  </conditionalFormatting>
  <conditionalFormatting sqref="I6 I8:I14 I16:I18">
    <cfRule type="cellIs" dxfId="4038" priority="57" stopIfTrue="1" operator="equal">
      <formula>"-"</formula>
    </cfRule>
    <cfRule type="containsText" dxfId="4037" priority="58" stopIfTrue="1" operator="containsText" text="leer">
      <formula>NOT(ISERROR(SEARCH("leer",I6)))</formula>
    </cfRule>
  </conditionalFormatting>
  <conditionalFormatting sqref="I20:I22">
    <cfRule type="cellIs" dxfId="4036" priority="55" stopIfTrue="1" operator="equal">
      <formula>"-"</formula>
    </cfRule>
    <cfRule type="containsText" dxfId="4035" priority="56" stopIfTrue="1" operator="containsText" text="leer">
      <formula>NOT(ISERROR(SEARCH("leer",I20)))</formula>
    </cfRule>
  </conditionalFormatting>
  <conditionalFormatting sqref="I20:I22">
    <cfRule type="cellIs" dxfId="4034" priority="53" stopIfTrue="1" operator="equal">
      <formula>"-"</formula>
    </cfRule>
    <cfRule type="containsText" dxfId="4033" priority="54" stopIfTrue="1" operator="containsText" text="leer">
      <formula>NOT(ISERROR(SEARCH("leer",I20)))</formula>
    </cfRule>
  </conditionalFormatting>
  <conditionalFormatting sqref="I20:I22">
    <cfRule type="cellIs" dxfId="4032" priority="51" stopIfTrue="1" operator="equal">
      <formula>"-"</formula>
    </cfRule>
    <cfRule type="containsText" dxfId="4031" priority="52" stopIfTrue="1" operator="containsText" text="leer">
      <formula>NOT(ISERROR(SEARCH("leer",I20)))</formula>
    </cfRule>
  </conditionalFormatting>
  <conditionalFormatting sqref="I20:I22">
    <cfRule type="cellIs" dxfId="4030" priority="49" stopIfTrue="1" operator="equal">
      <formula>"-"</formula>
    </cfRule>
    <cfRule type="containsText" dxfId="4029" priority="50" stopIfTrue="1" operator="containsText" text="leer">
      <formula>NOT(ISERROR(SEARCH("leer",I20)))</formula>
    </cfRule>
  </conditionalFormatting>
  <conditionalFormatting sqref="I20:I22">
    <cfRule type="cellIs" dxfId="4028" priority="47" stopIfTrue="1" operator="equal">
      <formula>"-"</formula>
    </cfRule>
    <cfRule type="containsText" dxfId="4027" priority="48" stopIfTrue="1" operator="containsText" text="leer">
      <formula>NOT(ISERROR(SEARCH("leer",I20)))</formula>
    </cfRule>
  </conditionalFormatting>
  <conditionalFormatting sqref="I5">
    <cfRule type="cellIs" dxfId="4026" priority="45" stopIfTrue="1" operator="equal">
      <formula>"-"</formula>
    </cfRule>
    <cfRule type="containsText" dxfId="4025" priority="46" stopIfTrue="1" operator="containsText" text="leer">
      <formula>NOT(ISERROR(SEARCH("leer",I5)))</formula>
    </cfRule>
  </conditionalFormatting>
  <conditionalFormatting sqref="I5">
    <cfRule type="cellIs" dxfId="4024" priority="43" stopIfTrue="1" operator="equal">
      <formula>"-"</formula>
    </cfRule>
    <cfRule type="containsText" dxfId="4023" priority="44" stopIfTrue="1" operator="containsText" text="leer">
      <formula>NOT(ISERROR(SEARCH("leer",I5)))</formula>
    </cfRule>
  </conditionalFormatting>
  <conditionalFormatting sqref="I5">
    <cfRule type="cellIs" dxfId="4022" priority="41" stopIfTrue="1" operator="equal">
      <formula>"-"</formula>
    </cfRule>
    <cfRule type="containsText" dxfId="4021" priority="42" stopIfTrue="1" operator="containsText" text="leer">
      <formula>NOT(ISERROR(SEARCH("leer",I5)))</formula>
    </cfRule>
  </conditionalFormatting>
  <conditionalFormatting sqref="I5">
    <cfRule type="cellIs" dxfId="4020" priority="39" stopIfTrue="1" operator="equal">
      <formula>"-"</formula>
    </cfRule>
    <cfRule type="containsText" dxfId="4019" priority="40" stopIfTrue="1" operator="containsText" text="leer">
      <formula>NOT(ISERROR(SEARCH("leer",I5)))</formula>
    </cfRule>
  </conditionalFormatting>
  <conditionalFormatting sqref="I5">
    <cfRule type="cellIs" dxfId="4018" priority="37" stopIfTrue="1" operator="equal">
      <formula>"-"</formula>
    </cfRule>
    <cfRule type="containsText" dxfId="4017" priority="38" stopIfTrue="1" operator="containsText" text="leer">
      <formula>NOT(ISERROR(SEARCH("leer",I5)))</formula>
    </cfRule>
  </conditionalFormatting>
  <conditionalFormatting sqref="H5:H6 H8:H14 H16:H17">
    <cfRule type="cellIs" dxfId="4016" priority="35" stopIfTrue="1" operator="equal">
      <formula>"-"</formula>
    </cfRule>
    <cfRule type="containsText" dxfId="4015" priority="36" stopIfTrue="1" operator="containsText" text="leer">
      <formula>NOT(ISERROR(SEARCH("leer",H5)))</formula>
    </cfRule>
  </conditionalFormatting>
  <conditionalFormatting sqref="H5:H6 H8:H14 H16:H17">
    <cfRule type="cellIs" dxfId="4014" priority="34" stopIfTrue="1" operator="equal">
      <formula>"-"</formula>
    </cfRule>
  </conditionalFormatting>
  <conditionalFormatting sqref="H5:H6 H8:H14 H16:H17">
    <cfRule type="cellIs" dxfId="4013" priority="32" stopIfTrue="1" operator="equal">
      <formula>"-"</formula>
    </cfRule>
    <cfRule type="containsText" dxfId="4012" priority="33" stopIfTrue="1" operator="containsText" text="leer">
      <formula>NOT(ISERROR(SEARCH("leer",H5)))</formula>
    </cfRule>
  </conditionalFormatting>
  <conditionalFormatting sqref="H5:H6 H8:H14 H16:H17">
    <cfRule type="cellIs" dxfId="4011" priority="31" stopIfTrue="1" operator="equal">
      <formula>"-"</formula>
    </cfRule>
  </conditionalFormatting>
  <conditionalFormatting sqref="H20:H22">
    <cfRule type="cellIs" dxfId="4010" priority="29" stopIfTrue="1" operator="equal">
      <formula>"-"</formula>
    </cfRule>
    <cfRule type="containsText" dxfId="4009" priority="30" stopIfTrue="1" operator="containsText" text="leer">
      <formula>NOT(ISERROR(SEARCH("leer",H20)))</formula>
    </cfRule>
  </conditionalFormatting>
  <conditionalFormatting sqref="H20:H22">
    <cfRule type="cellIs" dxfId="4008" priority="28" stopIfTrue="1" operator="equal">
      <formula>"-"</formula>
    </cfRule>
  </conditionalFormatting>
  <conditionalFormatting sqref="H20:H22">
    <cfRule type="cellIs" dxfId="4007" priority="26" stopIfTrue="1" operator="equal">
      <formula>"-"</formula>
    </cfRule>
    <cfRule type="containsText" dxfId="4006" priority="27" stopIfTrue="1" operator="containsText" text="leer">
      <formula>NOT(ISERROR(SEARCH("leer",H20)))</formula>
    </cfRule>
  </conditionalFormatting>
  <conditionalFormatting sqref="H20:H22">
    <cfRule type="cellIs" dxfId="4005" priority="25" stopIfTrue="1" operator="equal">
      <formula>"-"</formula>
    </cfRule>
  </conditionalFormatting>
  <conditionalFormatting sqref="H5:H6 H8:H14 H16:H17">
    <cfRule type="cellIs" dxfId="4004" priority="23" stopIfTrue="1" operator="equal">
      <formula>"-"</formula>
    </cfRule>
    <cfRule type="containsText" dxfId="4003" priority="24" stopIfTrue="1" operator="containsText" text="leer">
      <formula>NOT(ISERROR(SEARCH("leer",H5)))</formula>
    </cfRule>
  </conditionalFormatting>
  <conditionalFormatting sqref="H5:H6 H8:H14 H16:H17">
    <cfRule type="cellIs" dxfId="4002" priority="22" stopIfTrue="1" operator="equal">
      <formula>"-"</formula>
    </cfRule>
  </conditionalFormatting>
  <conditionalFormatting sqref="H5:H6 H8:H14 H16:H17">
    <cfRule type="cellIs" dxfId="4001" priority="20" stopIfTrue="1" operator="equal">
      <formula>"-"</formula>
    </cfRule>
    <cfRule type="containsText" dxfId="4000" priority="21" stopIfTrue="1" operator="containsText" text="leer">
      <formula>NOT(ISERROR(SEARCH("leer",H5)))</formula>
    </cfRule>
  </conditionalFormatting>
  <conditionalFormatting sqref="H5:H6 H8:H14 H16:H17">
    <cfRule type="cellIs" dxfId="3999" priority="19" stopIfTrue="1" operator="equal">
      <formula>"-"</formula>
    </cfRule>
  </conditionalFormatting>
  <conditionalFormatting sqref="H20:H22">
    <cfRule type="cellIs" dxfId="3998" priority="17" stopIfTrue="1" operator="equal">
      <formula>"-"</formula>
    </cfRule>
    <cfRule type="containsText" dxfId="3997" priority="18" stopIfTrue="1" operator="containsText" text="leer">
      <formula>NOT(ISERROR(SEARCH("leer",H20)))</formula>
    </cfRule>
  </conditionalFormatting>
  <conditionalFormatting sqref="H20:H22">
    <cfRule type="cellIs" dxfId="3996" priority="16" stopIfTrue="1" operator="equal">
      <formula>"-"</formula>
    </cfRule>
  </conditionalFormatting>
  <conditionalFormatting sqref="H20:H22">
    <cfRule type="cellIs" dxfId="3995" priority="14" stopIfTrue="1" operator="equal">
      <formula>"-"</formula>
    </cfRule>
    <cfRule type="containsText" dxfId="3994" priority="15" stopIfTrue="1" operator="containsText" text="leer">
      <formula>NOT(ISERROR(SEARCH("leer",H20)))</formula>
    </cfRule>
  </conditionalFormatting>
  <conditionalFormatting sqref="H20:H22">
    <cfRule type="cellIs" dxfId="3993" priority="13" stopIfTrue="1" operator="equal">
      <formula>"-"</formula>
    </cfRule>
  </conditionalFormatting>
  <conditionalFormatting sqref="G22">
    <cfRule type="cellIs" dxfId="3992" priority="11" stopIfTrue="1" operator="equal">
      <formula>"-"</formula>
    </cfRule>
    <cfRule type="containsText" dxfId="3991" priority="12" stopIfTrue="1" operator="containsText" text="leer">
      <formula>NOT(ISERROR(SEARCH("leer",G22)))</formula>
    </cfRule>
  </conditionalFormatting>
  <conditionalFormatting sqref="G22">
    <cfRule type="cellIs" dxfId="3990" priority="10" stopIfTrue="1" operator="equal">
      <formula>"-"</formula>
    </cfRule>
  </conditionalFormatting>
  <conditionalFormatting sqref="G22">
    <cfRule type="cellIs" dxfId="3989" priority="8" stopIfTrue="1" operator="equal">
      <formula>"-"</formula>
    </cfRule>
    <cfRule type="containsText" dxfId="3988" priority="9" stopIfTrue="1" operator="containsText" text="leer">
      <formula>NOT(ISERROR(SEARCH("leer",G22)))</formula>
    </cfRule>
  </conditionalFormatting>
  <conditionalFormatting sqref="G22">
    <cfRule type="cellIs" dxfId="3987" priority="7" stopIfTrue="1" operator="equal">
      <formula>"-"</formula>
    </cfRule>
  </conditionalFormatting>
  <conditionalFormatting sqref="G22">
    <cfRule type="cellIs" dxfId="3986" priority="5" stopIfTrue="1" operator="equal">
      <formula>"-"</formula>
    </cfRule>
    <cfRule type="containsText" dxfId="3985" priority="6" stopIfTrue="1" operator="containsText" text="leer">
      <formula>NOT(ISERROR(SEARCH("leer",G22)))</formula>
    </cfRule>
  </conditionalFormatting>
  <conditionalFormatting sqref="G22">
    <cfRule type="cellIs" dxfId="3984" priority="4" stopIfTrue="1" operator="equal">
      <formula>"-"</formula>
    </cfRule>
  </conditionalFormatting>
  <conditionalFormatting sqref="G22">
    <cfRule type="cellIs" dxfId="3983" priority="2" stopIfTrue="1" operator="equal">
      <formula>"-"</formula>
    </cfRule>
    <cfRule type="containsText" dxfId="3982" priority="3" stopIfTrue="1" operator="containsText" text="leer">
      <formula>NOT(ISERROR(SEARCH("leer",G22)))</formula>
    </cfRule>
  </conditionalFormatting>
  <conditionalFormatting sqref="G22">
    <cfRule type="cellIs" dxfId="3981" priority="1" stopIfTrue="1" operator="equal">
      <formula>"-"</formula>
    </cfRule>
  </conditionalFormatting>
  <hyperlinks>
    <hyperlink ref="A1" location="Index!A1" display="zurück"/>
  </hyperlinks>
  <pageMargins left="0.79000000000000015" right="0.79000000000000015" top="0.98" bottom="0.98" header="0.51" footer="0.51"/>
  <pageSetup paperSize="9" scale="40" orientation="portrait" horizontalDpi="4294967292" verticalDpi="4294967292" r:id="rId1"/>
  <customProperties>
    <customPr name="_pios_id" r:id="rId2"/>
  </customProperties>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B61"/>
  <sheetViews>
    <sheetView showRuler="0" zoomScaleNormal="100" workbookViewId="0"/>
  </sheetViews>
  <sheetFormatPr baseColWidth="10" defaultColWidth="10.7109375" defaultRowHeight="12.75"/>
  <cols>
    <col min="1" max="1" width="20" style="5" customWidth="1"/>
    <col min="2" max="2" width="11.28515625" style="5" customWidth="1"/>
    <col min="3" max="3" width="19" style="8" bestFit="1" customWidth="1"/>
    <col min="4" max="5" width="12.28515625" style="8" customWidth="1"/>
    <col min="6" max="6" width="11.42578125" style="8" customWidth="1"/>
    <col min="7" max="7" width="12.28515625" style="8" customWidth="1"/>
    <col min="8" max="16" width="11.42578125" style="8" customWidth="1"/>
    <col min="17" max="16384" width="10.7109375" style="5"/>
  </cols>
  <sheetData>
    <row r="1" spans="1:20">
      <c r="A1" s="90" t="s">
        <v>1158</v>
      </c>
      <c r="D1" s="5"/>
      <c r="E1" s="5"/>
      <c r="F1" s="5"/>
      <c r="G1" s="5"/>
      <c r="H1" s="5"/>
    </row>
    <row r="2" spans="1:20">
      <c r="D2" s="5"/>
      <c r="E2" s="5"/>
      <c r="F2" s="5"/>
      <c r="G2" s="5"/>
      <c r="H2" s="5"/>
    </row>
    <row r="3" spans="1:20">
      <c r="A3" s="4" t="s">
        <v>1159</v>
      </c>
      <c r="C3" s="5" t="s">
        <v>1160</v>
      </c>
      <c r="D3" s="5" t="s">
        <v>1161</v>
      </c>
      <c r="E3" s="22">
        <v>2004</v>
      </c>
      <c r="F3" s="22">
        <v>2005</v>
      </c>
      <c r="G3" s="22">
        <v>2006</v>
      </c>
      <c r="H3" s="22">
        <v>2007</v>
      </c>
      <c r="I3" s="22">
        <v>2008</v>
      </c>
      <c r="J3" s="22">
        <v>2009</v>
      </c>
      <c r="K3" s="22">
        <v>2010</v>
      </c>
      <c r="L3" s="22">
        <v>2011</v>
      </c>
      <c r="M3" s="22">
        <v>2012</v>
      </c>
      <c r="N3" s="22">
        <v>2013</v>
      </c>
      <c r="O3" s="4">
        <v>2014</v>
      </c>
      <c r="P3" s="4">
        <v>2015</v>
      </c>
      <c r="Q3" s="355">
        <v>2016</v>
      </c>
    </row>
    <row r="4" spans="1:20">
      <c r="A4" s="4"/>
      <c r="Q4" s="354"/>
    </row>
    <row r="5" spans="1:20">
      <c r="A5" s="227" t="s">
        <v>1162</v>
      </c>
      <c r="B5" s="227" t="s">
        <v>1163</v>
      </c>
      <c r="C5" s="228">
        <v>1</v>
      </c>
      <c r="D5" s="74" t="s">
        <v>1164</v>
      </c>
      <c r="E5" s="228">
        <v>50</v>
      </c>
      <c r="F5" s="228">
        <v>53</v>
      </c>
      <c r="G5" s="228">
        <v>62</v>
      </c>
      <c r="H5" s="228">
        <v>63</v>
      </c>
      <c r="I5" s="228">
        <v>89</v>
      </c>
      <c r="J5" s="228">
        <v>105</v>
      </c>
      <c r="K5" s="228">
        <v>101</v>
      </c>
      <c r="L5" s="129">
        <v>98</v>
      </c>
      <c r="M5" s="185">
        <v>82</v>
      </c>
      <c r="N5" s="185">
        <v>89</v>
      </c>
      <c r="O5" s="74">
        <v>93</v>
      </c>
      <c r="P5" s="74">
        <v>87</v>
      </c>
      <c r="Q5" s="383">
        <v>92</v>
      </c>
      <c r="R5" s="29"/>
      <c r="S5" s="29"/>
      <c r="T5" s="29"/>
    </row>
    <row r="6" spans="1:20">
      <c r="A6" s="220" t="s">
        <v>1165</v>
      </c>
      <c r="B6" s="29" t="s">
        <v>1166</v>
      </c>
      <c r="C6" s="74"/>
      <c r="D6" s="74" t="s">
        <v>1167</v>
      </c>
      <c r="E6" s="74">
        <v>20</v>
      </c>
      <c r="F6" s="74">
        <v>18</v>
      </c>
      <c r="G6" s="74">
        <v>22</v>
      </c>
      <c r="H6" s="74">
        <v>19</v>
      </c>
      <c r="I6" s="74">
        <v>23</v>
      </c>
      <c r="J6" s="129">
        <v>40</v>
      </c>
      <c r="K6" s="129">
        <v>46</v>
      </c>
      <c r="L6" s="129">
        <v>53</v>
      </c>
      <c r="M6" s="185">
        <v>68</v>
      </c>
      <c r="N6" s="185">
        <v>71</v>
      </c>
      <c r="O6" s="74">
        <v>74</v>
      </c>
      <c r="P6" s="74">
        <v>71</v>
      </c>
      <c r="Q6" s="383">
        <v>59</v>
      </c>
      <c r="R6" s="29"/>
      <c r="S6" s="29"/>
      <c r="T6" s="29"/>
    </row>
    <row r="7" spans="1:20">
      <c r="A7" s="220" t="s">
        <v>1168</v>
      </c>
      <c r="B7" s="29" t="s">
        <v>1169</v>
      </c>
      <c r="C7" s="74"/>
      <c r="D7" s="74" t="s">
        <v>1170</v>
      </c>
      <c r="E7" s="74">
        <v>30</v>
      </c>
      <c r="F7" s="74">
        <v>35</v>
      </c>
      <c r="G7" s="74">
        <v>40</v>
      </c>
      <c r="H7" s="74">
        <v>44</v>
      </c>
      <c r="I7" s="74">
        <v>66</v>
      </c>
      <c r="J7" s="129">
        <v>65</v>
      </c>
      <c r="K7" s="129">
        <v>55</v>
      </c>
      <c r="L7" s="129">
        <v>45</v>
      </c>
      <c r="M7" s="185">
        <v>14</v>
      </c>
      <c r="N7" s="185">
        <v>18</v>
      </c>
      <c r="O7" s="74">
        <v>19</v>
      </c>
      <c r="P7" s="74">
        <v>16</v>
      </c>
      <c r="Q7" s="383">
        <v>33</v>
      </c>
      <c r="R7" s="29"/>
      <c r="S7" s="29"/>
      <c r="T7" s="29"/>
    </row>
    <row r="8" spans="1:20">
      <c r="A8" s="29"/>
      <c r="B8" s="29"/>
      <c r="C8" s="74"/>
      <c r="I8" s="74"/>
      <c r="J8" s="74"/>
      <c r="K8" s="74"/>
      <c r="L8" s="74"/>
      <c r="M8" s="74"/>
      <c r="N8" s="74"/>
      <c r="O8" s="74"/>
      <c r="P8" s="74"/>
      <c r="Q8" s="29"/>
      <c r="R8" s="29"/>
      <c r="S8" s="29"/>
      <c r="T8" s="29"/>
    </row>
    <row r="9" spans="1:20">
      <c r="A9" s="4"/>
      <c r="I9" s="129"/>
    </row>
    <row r="10" spans="1:20" s="4" customFormat="1" ht="25.5" customHeight="1">
      <c r="A10" s="481" t="s">
        <v>1171</v>
      </c>
      <c r="B10" s="481"/>
      <c r="C10" s="481"/>
      <c r="D10" s="481"/>
      <c r="E10" s="481"/>
      <c r="F10" s="481"/>
      <c r="G10" s="481"/>
      <c r="H10" s="481"/>
      <c r="I10" s="481"/>
      <c r="J10" s="481"/>
      <c r="K10" s="481"/>
      <c r="L10" s="481"/>
      <c r="M10" s="481"/>
      <c r="N10" s="481"/>
      <c r="O10" s="481"/>
      <c r="P10" s="481"/>
      <c r="Q10" s="481"/>
    </row>
    <row r="11" spans="1:20">
      <c r="A11" s="4"/>
    </row>
    <row r="13" spans="1:20">
      <c r="O13" s="13"/>
      <c r="P13" s="13"/>
    </row>
    <row r="14" spans="1:20">
      <c r="O14" s="13"/>
      <c r="P14" s="13"/>
    </row>
    <row r="15" spans="1:20">
      <c r="O15" s="13"/>
      <c r="P15" s="13"/>
    </row>
    <row r="16" spans="1:20">
      <c r="L16" s="25"/>
      <c r="M16" s="25"/>
    </row>
    <row r="18" spans="1:16">
      <c r="A18" s="4"/>
    </row>
    <row r="19" spans="1:16">
      <c r="O19" s="13"/>
      <c r="P19" s="13"/>
    </row>
    <row r="20" spans="1:16">
      <c r="O20" s="13"/>
      <c r="P20" s="13"/>
    </row>
    <row r="21" spans="1:16">
      <c r="O21" s="13"/>
      <c r="P21" s="13"/>
    </row>
    <row r="22" spans="1:16">
      <c r="E22" s="22"/>
      <c r="G22" s="228"/>
      <c r="H22" s="74"/>
      <c r="I22" s="74"/>
      <c r="O22" s="13"/>
      <c r="P22" s="13"/>
    </row>
    <row r="23" spans="1:16">
      <c r="E23" s="22"/>
      <c r="G23" s="228"/>
      <c r="H23" s="74"/>
      <c r="I23" s="74"/>
      <c r="O23" s="13"/>
      <c r="P23" s="13"/>
    </row>
    <row r="24" spans="1:16">
      <c r="E24" s="22"/>
      <c r="G24" s="228"/>
      <c r="H24" s="74"/>
      <c r="I24" s="74"/>
      <c r="O24" s="13"/>
      <c r="P24" s="13"/>
    </row>
    <row r="25" spans="1:16">
      <c r="E25" s="22"/>
      <c r="G25" s="228"/>
      <c r="H25" s="74"/>
      <c r="I25" s="74"/>
      <c r="O25" s="13"/>
      <c r="P25" s="13"/>
    </row>
    <row r="26" spans="1:16">
      <c r="A26" s="75"/>
      <c r="E26" s="22"/>
      <c r="G26" s="228"/>
      <c r="H26" s="74"/>
      <c r="I26" s="74"/>
      <c r="M26" s="13"/>
      <c r="N26" s="13"/>
      <c r="O26" s="13"/>
      <c r="P26" s="13"/>
    </row>
    <row r="27" spans="1:16">
      <c r="E27" s="22"/>
      <c r="G27" s="228"/>
      <c r="H27" s="124"/>
      <c r="I27" s="124"/>
    </row>
    <row r="28" spans="1:16">
      <c r="A28" s="4"/>
      <c r="E28" s="22"/>
      <c r="G28" s="228"/>
      <c r="H28" s="129"/>
      <c r="I28" s="129"/>
    </row>
    <row r="29" spans="1:16">
      <c r="E29" s="22"/>
      <c r="G29" s="129"/>
      <c r="H29" s="129"/>
      <c r="I29" s="129"/>
    </row>
    <row r="30" spans="1:16">
      <c r="E30" s="22"/>
      <c r="G30" s="185"/>
      <c r="H30" s="185"/>
      <c r="I30" s="185"/>
    </row>
    <row r="31" spans="1:16">
      <c r="E31" s="22"/>
      <c r="G31" s="185"/>
      <c r="H31" s="185"/>
      <c r="I31" s="185"/>
    </row>
    <row r="32" spans="1:16">
      <c r="E32" s="4"/>
      <c r="G32" s="74"/>
      <c r="H32" s="74"/>
      <c r="I32" s="74"/>
    </row>
    <row r="33" spans="1:16">
      <c r="E33" s="4"/>
      <c r="G33" s="74"/>
      <c r="H33" s="74"/>
      <c r="I33" s="74"/>
    </row>
    <row r="36" spans="1:16">
      <c r="A36" s="75"/>
      <c r="B36" s="75"/>
      <c r="M36" s="13"/>
      <c r="N36" s="13"/>
      <c r="O36" s="13"/>
      <c r="P36" s="13"/>
    </row>
    <row r="38" spans="1:16">
      <c r="A38" s="4"/>
    </row>
    <row r="47" spans="1:16">
      <c r="O47" s="13"/>
      <c r="P47" s="13"/>
    </row>
    <row r="48" spans="1:16">
      <c r="O48" s="13"/>
      <c r="P48" s="13"/>
    </row>
    <row r="49" spans="1:28">
      <c r="O49" s="13"/>
      <c r="P49" s="13"/>
    </row>
    <row r="50" spans="1:28">
      <c r="O50" s="13"/>
      <c r="P50" s="13"/>
    </row>
    <row r="51" spans="1:28">
      <c r="O51" s="13"/>
      <c r="P51" s="13"/>
    </row>
    <row r="54" spans="1:28">
      <c r="A54" s="4"/>
    </row>
    <row r="55" spans="1:28" s="4" customFormat="1">
      <c r="C55" s="22"/>
      <c r="D55" s="8"/>
      <c r="E55" s="8"/>
      <c r="F55" s="8"/>
      <c r="G55" s="8"/>
      <c r="H55" s="8"/>
      <c r="I55" s="22"/>
      <c r="J55" s="22"/>
      <c r="K55" s="22"/>
      <c r="L55" s="22"/>
      <c r="M55" s="22"/>
      <c r="N55" s="22"/>
      <c r="O55" s="22"/>
      <c r="P55" s="22"/>
    </row>
    <row r="56" spans="1:28">
      <c r="A56" s="4"/>
    </row>
    <row r="57" spans="1:28">
      <c r="L57" s="70"/>
    </row>
    <row r="58" spans="1:28" ht="15">
      <c r="A58" s="14"/>
      <c r="L58" s="70"/>
      <c r="Q58" s="76"/>
      <c r="W58" s="44"/>
      <c r="X58" s="44"/>
      <c r="Y58" s="44"/>
      <c r="Z58" s="44"/>
      <c r="AA58" s="44"/>
      <c r="AB58" s="44"/>
    </row>
    <row r="59" spans="1:28">
      <c r="A59" s="48"/>
      <c r="L59" s="77"/>
      <c r="Q59" s="44"/>
    </row>
    <row r="60" spans="1:28">
      <c r="Q60" s="44"/>
      <c r="R60" s="44"/>
    </row>
    <row r="61" spans="1:28">
      <c r="A61" s="4"/>
    </row>
  </sheetData>
  <mergeCells count="1">
    <mergeCell ref="A10:Q10"/>
  </mergeCells>
  <phoneticPr fontId="16" type="noConversion"/>
  <conditionalFormatting sqref="I9">
    <cfRule type="cellIs" dxfId="3980" priority="339" stopIfTrue="1" operator="equal">
      <formula>"-"</formula>
    </cfRule>
    <cfRule type="containsText" dxfId="3979" priority="340" stopIfTrue="1" operator="containsText" text="leer">
      <formula>NOT(ISERROR(SEARCH("leer",I9)))</formula>
    </cfRule>
  </conditionalFormatting>
  <conditionalFormatting sqref="G5:G7">
    <cfRule type="cellIs" dxfId="3978" priority="1" stopIfTrue="1" operator="equal">
      <formula>"-"</formula>
    </cfRule>
  </conditionalFormatting>
  <conditionalFormatting sqref="G28:I28">
    <cfRule type="cellIs" dxfId="3977" priority="222" stopIfTrue="1" operator="equal">
      <formula>"-"</formula>
    </cfRule>
  </conditionalFormatting>
  <conditionalFormatting sqref="H28:I28">
    <cfRule type="cellIs" dxfId="3976" priority="221" stopIfTrue="1" operator="equal">
      <formula>"-"</formula>
    </cfRule>
  </conditionalFormatting>
  <conditionalFormatting sqref="G26:I27">
    <cfRule type="cellIs" dxfId="3975" priority="219" stopIfTrue="1" operator="equal">
      <formula>"-"</formula>
    </cfRule>
    <cfRule type="containsText" dxfId="3974" priority="220" stopIfTrue="1" operator="containsText" text="leer">
      <formula>NOT(ISERROR(SEARCH("leer",G26)))</formula>
    </cfRule>
  </conditionalFormatting>
  <conditionalFormatting sqref="H26">
    <cfRule type="cellIs" dxfId="3973" priority="217" stopIfTrue="1" operator="equal">
      <formula>"-"</formula>
    </cfRule>
    <cfRule type="containsText" dxfId="3972" priority="218" stopIfTrue="1" operator="containsText" text="leer">
      <formula>NOT(ISERROR(SEARCH("leer",H26)))</formula>
    </cfRule>
  </conditionalFormatting>
  <conditionalFormatting sqref="H26">
    <cfRule type="cellIs" dxfId="3971" priority="215" stopIfTrue="1" operator="equal">
      <formula>"-"</formula>
    </cfRule>
    <cfRule type="containsText" dxfId="3970" priority="216" stopIfTrue="1" operator="containsText" text="leer">
      <formula>NOT(ISERROR(SEARCH("leer",H26)))</formula>
    </cfRule>
  </conditionalFormatting>
  <conditionalFormatting sqref="H26:I26">
    <cfRule type="cellIs" dxfId="3969" priority="213" stopIfTrue="1" operator="equal">
      <formula>"-"</formula>
    </cfRule>
    <cfRule type="containsText" dxfId="3968" priority="214" stopIfTrue="1" operator="containsText" text="leer">
      <formula>NOT(ISERROR(SEARCH("leer",H26)))</formula>
    </cfRule>
  </conditionalFormatting>
  <conditionalFormatting sqref="H26:I26">
    <cfRule type="cellIs" dxfId="3967" priority="211" stopIfTrue="1" operator="equal">
      <formula>"-"</formula>
    </cfRule>
    <cfRule type="containsText" dxfId="3966" priority="212" stopIfTrue="1" operator="containsText" text="leer">
      <formula>NOT(ISERROR(SEARCH("leer",H26)))</formula>
    </cfRule>
  </conditionalFormatting>
  <conditionalFormatting sqref="H26:I26">
    <cfRule type="cellIs" dxfId="3965" priority="209" stopIfTrue="1" operator="equal">
      <formula>"-"</formula>
    </cfRule>
    <cfRule type="containsText" dxfId="3964" priority="210" stopIfTrue="1" operator="containsText" text="leer">
      <formula>NOT(ISERROR(SEARCH("leer",H26)))</formula>
    </cfRule>
  </conditionalFormatting>
  <conditionalFormatting sqref="H26:I26">
    <cfRule type="cellIs" dxfId="3963" priority="207" stopIfTrue="1" operator="equal">
      <formula>"-"</formula>
    </cfRule>
    <cfRule type="containsText" dxfId="3962" priority="208" stopIfTrue="1" operator="containsText" text="leer">
      <formula>NOT(ISERROR(SEARCH("leer",H26)))</formula>
    </cfRule>
  </conditionalFormatting>
  <conditionalFormatting sqref="H26:I26">
    <cfRule type="cellIs" dxfId="3961" priority="205" stopIfTrue="1" operator="equal">
      <formula>"-"</formula>
    </cfRule>
    <cfRule type="containsText" dxfId="3960" priority="206" stopIfTrue="1" operator="containsText" text="leer">
      <formula>NOT(ISERROR(SEARCH("leer",H26)))</formula>
    </cfRule>
  </conditionalFormatting>
  <conditionalFormatting sqref="G26">
    <cfRule type="cellIs" dxfId="3959" priority="203" stopIfTrue="1" operator="equal">
      <formula>"-"</formula>
    </cfRule>
    <cfRule type="containsText" dxfId="3958" priority="204" stopIfTrue="1" operator="containsText" text="leer">
      <formula>NOT(ISERROR(SEARCH("leer",G26)))</formula>
    </cfRule>
  </conditionalFormatting>
  <conditionalFormatting sqref="G26">
    <cfRule type="cellIs" dxfId="3957" priority="201" stopIfTrue="1" operator="equal">
      <formula>"-"</formula>
    </cfRule>
    <cfRule type="containsText" dxfId="3956" priority="202" stopIfTrue="1" operator="containsText" text="leer">
      <formula>NOT(ISERROR(SEARCH("leer",G26)))</formula>
    </cfRule>
  </conditionalFormatting>
  <conditionalFormatting sqref="H26">
    <cfRule type="cellIs" dxfId="3955" priority="199" stopIfTrue="1" operator="equal">
      <formula>"-"</formula>
    </cfRule>
    <cfRule type="containsText" dxfId="3954" priority="200" stopIfTrue="1" operator="containsText" text="leer">
      <formula>NOT(ISERROR(SEARCH("leer",H26)))</formula>
    </cfRule>
  </conditionalFormatting>
  <conditionalFormatting sqref="H26">
    <cfRule type="cellIs" dxfId="3953" priority="197" stopIfTrue="1" operator="equal">
      <formula>"-"</formula>
    </cfRule>
    <cfRule type="containsText" dxfId="3952" priority="198" stopIfTrue="1" operator="containsText" text="leer">
      <formula>NOT(ISERROR(SEARCH("leer",H26)))</formula>
    </cfRule>
  </conditionalFormatting>
  <conditionalFormatting sqref="H26:I26">
    <cfRule type="cellIs" dxfId="3951" priority="195" stopIfTrue="1" operator="equal">
      <formula>"-"</formula>
    </cfRule>
    <cfRule type="containsText" dxfId="3950" priority="196" stopIfTrue="1" operator="containsText" text="leer">
      <formula>NOT(ISERROR(SEARCH("leer",H26)))</formula>
    </cfRule>
  </conditionalFormatting>
  <conditionalFormatting sqref="H26:I26">
    <cfRule type="cellIs" dxfId="3949" priority="193" stopIfTrue="1" operator="equal">
      <formula>"-"</formula>
    </cfRule>
    <cfRule type="containsText" dxfId="3948" priority="194" stopIfTrue="1" operator="containsText" text="leer">
      <formula>NOT(ISERROR(SEARCH("leer",H26)))</formula>
    </cfRule>
  </conditionalFormatting>
  <conditionalFormatting sqref="H26:I26">
    <cfRule type="cellIs" dxfId="3947" priority="191" stopIfTrue="1" operator="equal">
      <formula>"-"</formula>
    </cfRule>
    <cfRule type="containsText" dxfId="3946" priority="192" stopIfTrue="1" operator="containsText" text="leer">
      <formula>NOT(ISERROR(SEARCH("leer",H26)))</formula>
    </cfRule>
  </conditionalFormatting>
  <conditionalFormatting sqref="H26:I26">
    <cfRule type="cellIs" dxfId="3945" priority="189" stopIfTrue="1" operator="equal">
      <formula>"-"</formula>
    </cfRule>
    <cfRule type="containsText" dxfId="3944" priority="190" stopIfTrue="1" operator="containsText" text="leer">
      <formula>NOT(ISERROR(SEARCH("leer",H26)))</formula>
    </cfRule>
  </conditionalFormatting>
  <conditionalFormatting sqref="H26:I26">
    <cfRule type="cellIs" dxfId="3943" priority="187" stopIfTrue="1" operator="equal">
      <formula>"-"</formula>
    </cfRule>
    <cfRule type="containsText" dxfId="3942" priority="188" stopIfTrue="1" operator="containsText" text="leer">
      <formula>NOT(ISERROR(SEARCH("leer",H26)))</formula>
    </cfRule>
  </conditionalFormatting>
  <conditionalFormatting sqref="G26">
    <cfRule type="cellIs" dxfId="3941" priority="185" stopIfTrue="1" operator="equal">
      <formula>"-"</formula>
    </cfRule>
    <cfRule type="containsText" dxfId="3940" priority="186" stopIfTrue="1" operator="containsText" text="leer">
      <formula>NOT(ISERROR(SEARCH("leer",G26)))</formula>
    </cfRule>
  </conditionalFormatting>
  <conditionalFormatting sqref="G26">
    <cfRule type="cellIs" dxfId="3939" priority="183" stopIfTrue="1" operator="equal">
      <formula>"-"</formula>
    </cfRule>
    <cfRule type="containsText" dxfId="3938" priority="184" stopIfTrue="1" operator="containsText" text="leer">
      <formula>NOT(ISERROR(SEARCH("leer",G26)))</formula>
    </cfRule>
  </conditionalFormatting>
  <conditionalFormatting sqref="G26">
    <cfRule type="cellIs" dxfId="3937" priority="181" stopIfTrue="1" operator="equal">
      <formula>"-"</formula>
    </cfRule>
    <cfRule type="containsText" dxfId="3936" priority="182" stopIfTrue="1" operator="containsText" text="leer">
      <formula>NOT(ISERROR(SEARCH("leer",G26)))</formula>
    </cfRule>
  </conditionalFormatting>
  <conditionalFormatting sqref="G26">
    <cfRule type="cellIs" dxfId="3935" priority="179" stopIfTrue="1" operator="equal">
      <formula>"-"</formula>
    </cfRule>
    <cfRule type="containsText" dxfId="3934" priority="180" stopIfTrue="1" operator="containsText" text="leer">
      <formula>NOT(ISERROR(SEARCH("leer",G26)))</formula>
    </cfRule>
  </conditionalFormatting>
  <conditionalFormatting sqref="G26">
    <cfRule type="cellIs" dxfId="3933" priority="177" stopIfTrue="1" operator="equal">
      <formula>"-"</formula>
    </cfRule>
    <cfRule type="containsText" dxfId="3932" priority="178" stopIfTrue="1" operator="containsText" text="leer">
      <formula>NOT(ISERROR(SEARCH("leer",G26)))</formula>
    </cfRule>
  </conditionalFormatting>
  <conditionalFormatting sqref="G26">
    <cfRule type="cellIs" dxfId="3931" priority="175" stopIfTrue="1" operator="equal">
      <formula>"-"</formula>
    </cfRule>
    <cfRule type="containsText" dxfId="3930" priority="176" stopIfTrue="1" operator="containsText" text="leer">
      <formula>NOT(ISERROR(SEARCH("leer",G26)))</formula>
    </cfRule>
  </conditionalFormatting>
  <conditionalFormatting sqref="G26">
    <cfRule type="cellIs" dxfId="3929" priority="173" stopIfTrue="1" operator="equal">
      <formula>"-"</formula>
    </cfRule>
    <cfRule type="containsText" dxfId="3928" priority="174" stopIfTrue="1" operator="containsText" text="leer">
      <formula>NOT(ISERROR(SEARCH("leer",G26)))</formula>
    </cfRule>
  </conditionalFormatting>
  <conditionalFormatting sqref="G25:I25">
    <cfRule type="cellIs" dxfId="3927" priority="171" stopIfTrue="1" operator="equal">
      <formula>"-"</formula>
    </cfRule>
    <cfRule type="containsText" dxfId="3926" priority="172" stopIfTrue="1" operator="containsText" text="leer">
      <formula>NOT(ISERROR(SEARCH("leer",G25)))</formula>
    </cfRule>
  </conditionalFormatting>
  <conditionalFormatting sqref="G25:I25">
    <cfRule type="cellIs" dxfId="3925" priority="170" stopIfTrue="1" operator="equal">
      <formula>"-"</formula>
    </cfRule>
  </conditionalFormatting>
  <conditionalFormatting sqref="G25:I25">
    <cfRule type="cellIs" dxfId="3924" priority="168" stopIfTrue="1" operator="equal">
      <formula>"-"</formula>
    </cfRule>
    <cfRule type="containsText" dxfId="3923" priority="169" stopIfTrue="1" operator="containsText" text="leer">
      <formula>NOT(ISERROR(SEARCH("leer",G25)))</formula>
    </cfRule>
  </conditionalFormatting>
  <conditionalFormatting sqref="G25:I25">
    <cfRule type="cellIs" dxfId="3922" priority="167" stopIfTrue="1" operator="equal">
      <formula>"-"</formula>
    </cfRule>
  </conditionalFormatting>
  <conditionalFormatting sqref="G25:I25">
    <cfRule type="cellIs" dxfId="3921" priority="165" stopIfTrue="1" operator="equal">
      <formula>"-"</formula>
    </cfRule>
    <cfRule type="containsText" dxfId="3920" priority="166" stopIfTrue="1" operator="containsText" text="leer">
      <formula>NOT(ISERROR(SEARCH("leer",G25)))</formula>
    </cfRule>
  </conditionalFormatting>
  <conditionalFormatting sqref="G25:I25">
    <cfRule type="cellIs" dxfId="3919" priority="164" stopIfTrue="1" operator="equal">
      <formula>"-"</formula>
    </cfRule>
  </conditionalFormatting>
  <conditionalFormatting sqref="G25:I25">
    <cfRule type="cellIs" dxfId="3918" priority="162" stopIfTrue="1" operator="equal">
      <formula>"-"</formula>
    </cfRule>
    <cfRule type="containsText" dxfId="3917" priority="163" stopIfTrue="1" operator="containsText" text="leer">
      <formula>NOT(ISERROR(SEARCH("leer",G25)))</formula>
    </cfRule>
  </conditionalFormatting>
  <conditionalFormatting sqref="G25:I25">
    <cfRule type="cellIs" dxfId="3916" priority="161" stopIfTrue="1" operator="equal">
      <formula>"-"</formula>
    </cfRule>
  </conditionalFormatting>
  <conditionalFormatting sqref="G24:I24">
    <cfRule type="cellIs" dxfId="3915" priority="159" stopIfTrue="1" operator="equal">
      <formula>"-"</formula>
    </cfRule>
    <cfRule type="containsText" dxfId="3914" priority="160" stopIfTrue="1" operator="containsText" text="leer">
      <formula>NOT(ISERROR(SEARCH("leer",G24)))</formula>
    </cfRule>
  </conditionalFormatting>
  <conditionalFormatting sqref="G24:I24">
    <cfRule type="cellIs" dxfId="3913" priority="158" stopIfTrue="1" operator="equal">
      <formula>"-"</formula>
    </cfRule>
  </conditionalFormatting>
  <conditionalFormatting sqref="G24:I24">
    <cfRule type="cellIs" dxfId="3912" priority="156" stopIfTrue="1" operator="equal">
      <formula>"-"</formula>
    </cfRule>
    <cfRule type="containsText" dxfId="3911" priority="157" stopIfTrue="1" operator="containsText" text="leer">
      <formula>NOT(ISERROR(SEARCH("leer",G24)))</formula>
    </cfRule>
  </conditionalFormatting>
  <conditionalFormatting sqref="G24:I24">
    <cfRule type="cellIs" dxfId="3910" priority="155" stopIfTrue="1" operator="equal">
      <formula>"-"</formula>
    </cfRule>
  </conditionalFormatting>
  <conditionalFormatting sqref="G24:I24">
    <cfRule type="cellIs" dxfId="3909" priority="153" stopIfTrue="1" operator="equal">
      <formula>"-"</formula>
    </cfRule>
    <cfRule type="containsText" dxfId="3908" priority="154" stopIfTrue="1" operator="containsText" text="leer">
      <formula>NOT(ISERROR(SEARCH("leer",G24)))</formula>
    </cfRule>
  </conditionalFormatting>
  <conditionalFormatting sqref="G24:I24">
    <cfRule type="cellIs" dxfId="3907" priority="152" stopIfTrue="1" operator="equal">
      <formula>"-"</formula>
    </cfRule>
  </conditionalFormatting>
  <conditionalFormatting sqref="G24:I24">
    <cfRule type="cellIs" dxfId="3906" priority="150" stopIfTrue="1" operator="equal">
      <formula>"-"</formula>
    </cfRule>
    <cfRule type="containsText" dxfId="3905" priority="151" stopIfTrue="1" operator="containsText" text="leer">
      <formula>NOT(ISERROR(SEARCH("leer",G24)))</formula>
    </cfRule>
  </conditionalFormatting>
  <conditionalFormatting sqref="G24:I24">
    <cfRule type="cellIs" dxfId="3904" priority="149" stopIfTrue="1" operator="equal">
      <formula>"-"</formula>
    </cfRule>
  </conditionalFormatting>
  <conditionalFormatting sqref="K5:K7">
    <cfRule type="cellIs" dxfId="3903" priority="74" stopIfTrue="1" operator="equal">
      <formula>"-"</formula>
    </cfRule>
  </conditionalFormatting>
  <conditionalFormatting sqref="K6:K7">
    <cfRule type="cellIs" dxfId="3902" priority="73" stopIfTrue="1" operator="equal">
      <formula>"-"</formula>
    </cfRule>
  </conditionalFormatting>
  <conditionalFormatting sqref="I5:J7">
    <cfRule type="cellIs" dxfId="3901" priority="71" stopIfTrue="1" operator="equal">
      <formula>"-"</formula>
    </cfRule>
    <cfRule type="containsText" dxfId="3900" priority="72" stopIfTrue="1" operator="containsText" text="leer">
      <formula>NOT(ISERROR(SEARCH("leer",I5)))</formula>
    </cfRule>
  </conditionalFormatting>
  <conditionalFormatting sqref="I6">
    <cfRule type="cellIs" dxfId="3899" priority="69" stopIfTrue="1" operator="equal">
      <formula>"-"</formula>
    </cfRule>
    <cfRule type="containsText" dxfId="3898" priority="70" stopIfTrue="1" operator="containsText" text="leer">
      <formula>NOT(ISERROR(SEARCH("leer",I6)))</formula>
    </cfRule>
  </conditionalFormatting>
  <conditionalFormatting sqref="I6">
    <cfRule type="cellIs" dxfId="3897" priority="67" stopIfTrue="1" operator="equal">
      <formula>"-"</formula>
    </cfRule>
    <cfRule type="containsText" dxfId="3896" priority="68" stopIfTrue="1" operator="containsText" text="leer">
      <formula>NOT(ISERROR(SEARCH("leer",I6)))</formula>
    </cfRule>
  </conditionalFormatting>
  <conditionalFormatting sqref="I6:I7">
    <cfRule type="cellIs" dxfId="3895" priority="65" stopIfTrue="1" operator="equal">
      <formula>"-"</formula>
    </cfRule>
    <cfRule type="containsText" dxfId="3894" priority="66" stopIfTrue="1" operator="containsText" text="leer">
      <formula>NOT(ISERROR(SEARCH("leer",I6)))</formula>
    </cfRule>
  </conditionalFormatting>
  <conditionalFormatting sqref="I6:I7">
    <cfRule type="cellIs" dxfId="3893" priority="63" stopIfTrue="1" operator="equal">
      <formula>"-"</formula>
    </cfRule>
    <cfRule type="containsText" dxfId="3892" priority="64" stopIfTrue="1" operator="containsText" text="leer">
      <formula>NOT(ISERROR(SEARCH("leer",I6)))</formula>
    </cfRule>
  </conditionalFormatting>
  <conditionalFormatting sqref="I6:I7">
    <cfRule type="cellIs" dxfId="3891" priority="61" stopIfTrue="1" operator="equal">
      <formula>"-"</formula>
    </cfRule>
    <cfRule type="containsText" dxfId="3890" priority="62" stopIfTrue="1" operator="containsText" text="leer">
      <formula>NOT(ISERROR(SEARCH("leer",I6)))</formula>
    </cfRule>
  </conditionalFormatting>
  <conditionalFormatting sqref="I6:I7">
    <cfRule type="cellIs" dxfId="3889" priority="59" stopIfTrue="1" operator="equal">
      <formula>"-"</formula>
    </cfRule>
    <cfRule type="containsText" dxfId="3888" priority="60" stopIfTrue="1" operator="containsText" text="leer">
      <formula>NOT(ISERROR(SEARCH("leer",I6)))</formula>
    </cfRule>
  </conditionalFormatting>
  <conditionalFormatting sqref="I6:I7">
    <cfRule type="cellIs" dxfId="3887" priority="57" stopIfTrue="1" operator="equal">
      <formula>"-"</formula>
    </cfRule>
    <cfRule type="containsText" dxfId="3886" priority="58" stopIfTrue="1" operator="containsText" text="leer">
      <formula>NOT(ISERROR(SEARCH("leer",I6)))</formula>
    </cfRule>
  </conditionalFormatting>
  <conditionalFormatting sqref="I5">
    <cfRule type="cellIs" dxfId="3885" priority="55" stopIfTrue="1" operator="equal">
      <formula>"-"</formula>
    </cfRule>
    <cfRule type="containsText" dxfId="3884" priority="56" stopIfTrue="1" operator="containsText" text="leer">
      <formula>NOT(ISERROR(SEARCH("leer",I5)))</formula>
    </cfRule>
  </conditionalFormatting>
  <conditionalFormatting sqref="I5">
    <cfRule type="cellIs" dxfId="3883" priority="53" stopIfTrue="1" operator="equal">
      <formula>"-"</formula>
    </cfRule>
    <cfRule type="containsText" dxfId="3882" priority="54" stopIfTrue="1" operator="containsText" text="leer">
      <formula>NOT(ISERROR(SEARCH("leer",I5)))</formula>
    </cfRule>
  </conditionalFormatting>
  <conditionalFormatting sqref="I6">
    <cfRule type="cellIs" dxfId="3881" priority="51" stopIfTrue="1" operator="equal">
      <formula>"-"</formula>
    </cfRule>
    <cfRule type="containsText" dxfId="3880" priority="52" stopIfTrue="1" operator="containsText" text="leer">
      <formula>NOT(ISERROR(SEARCH("leer",I6)))</formula>
    </cfRule>
  </conditionalFormatting>
  <conditionalFormatting sqref="I6">
    <cfRule type="cellIs" dxfId="3879" priority="49" stopIfTrue="1" operator="equal">
      <formula>"-"</formula>
    </cfRule>
    <cfRule type="containsText" dxfId="3878" priority="50" stopIfTrue="1" operator="containsText" text="leer">
      <formula>NOT(ISERROR(SEARCH("leer",I6)))</formula>
    </cfRule>
  </conditionalFormatting>
  <conditionalFormatting sqref="I6:I7">
    <cfRule type="cellIs" dxfId="3877" priority="47" stopIfTrue="1" operator="equal">
      <formula>"-"</formula>
    </cfRule>
    <cfRule type="containsText" dxfId="3876" priority="48" stopIfTrue="1" operator="containsText" text="leer">
      <formula>NOT(ISERROR(SEARCH("leer",I6)))</formula>
    </cfRule>
  </conditionalFormatting>
  <conditionalFormatting sqref="I6:I7">
    <cfRule type="cellIs" dxfId="3875" priority="45" stopIfTrue="1" operator="equal">
      <formula>"-"</formula>
    </cfRule>
    <cfRule type="containsText" dxfId="3874" priority="46" stopIfTrue="1" operator="containsText" text="leer">
      <formula>NOT(ISERROR(SEARCH("leer",I6)))</formula>
    </cfRule>
  </conditionalFormatting>
  <conditionalFormatting sqref="I6:I7">
    <cfRule type="cellIs" dxfId="3873" priority="43" stopIfTrue="1" operator="equal">
      <formula>"-"</formula>
    </cfRule>
    <cfRule type="containsText" dxfId="3872" priority="44" stopIfTrue="1" operator="containsText" text="leer">
      <formula>NOT(ISERROR(SEARCH("leer",I6)))</formula>
    </cfRule>
  </conditionalFormatting>
  <conditionalFormatting sqref="I6:I7">
    <cfRule type="cellIs" dxfId="3871" priority="41" stopIfTrue="1" operator="equal">
      <formula>"-"</formula>
    </cfRule>
    <cfRule type="containsText" dxfId="3870" priority="42" stopIfTrue="1" operator="containsText" text="leer">
      <formula>NOT(ISERROR(SEARCH("leer",I6)))</formula>
    </cfRule>
  </conditionalFormatting>
  <conditionalFormatting sqref="I6:I7">
    <cfRule type="cellIs" dxfId="3869" priority="39" stopIfTrue="1" operator="equal">
      <formula>"-"</formula>
    </cfRule>
    <cfRule type="containsText" dxfId="3868" priority="40" stopIfTrue="1" operator="containsText" text="leer">
      <formula>NOT(ISERROR(SEARCH("leer",I6)))</formula>
    </cfRule>
  </conditionalFormatting>
  <conditionalFormatting sqref="I5">
    <cfRule type="cellIs" dxfId="3867" priority="37" stopIfTrue="1" operator="equal">
      <formula>"-"</formula>
    </cfRule>
    <cfRule type="containsText" dxfId="3866" priority="38" stopIfTrue="1" operator="containsText" text="leer">
      <formula>NOT(ISERROR(SEARCH("leer",I5)))</formula>
    </cfRule>
  </conditionalFormatting>
  <conditionalFormatting sqref="I5">
    <cfRule type="cellIs" dxfId="3865" priority="35" stopIfTrue="1" operator="equal">
      <formula>"-"</formula>
    </cfRule>
    <cfRule type="containsText" dxfId="3864" priority="36" stopIfTrue="1" operator="containsText" text="leer">
      <formula>NOT(ISERROR(SEARCH("leer",I5)))</formula>
    </cfRule>
  </conditionalFormatting>
  <conditionalFormatting sqref="I5">
    <cfRule type="cellIs" dxfId="3863" priority="33" stopIfTrue="1" operator="equal">
      <formula>"-"</formula>
    </cfRule>
    <cfRule type="containsText" dxfId="3862" priority="34" stopIfTrue="1" operator="containsText" text="leer">
      <formula>NOT(ISERROR(SEARCH("leer",I5)))</formula>
    </cfRule>
  </conditionalFormatting>
  <conditionalFormatting sqref="I5">
    <cfRule type="cellIs" dxfId="3861" priority="31" stopIfTrue="1" operator="equal">
      <formula>"-"</formula>
    </cfRule>
    <cfRule type="containsText" dxfId="3860" priority="32" stopIfTrue="1" operator="containsText" text="leer">
      <formula>NOT(ISERROR(SEARCH("leer",I5)))</formula>
    </cfRule>
  </conditionalFormatting>
  <conditionalFormatting sqref="I5">
    <cfRule type="cellIs" dxfId="3859" priority="29" stopIfTrue="1" operator="equal">
      <formula>"-"</formula>
    </cfRule>
    <cfRule type="containsText" dxfId="3858" priority="30" stopIfTrue="1" operator="containsText" text="leer">
      <formula>NOT(ISERROR(SEARCH("leer",I5)))</formula>
    </cfRule>
  </conditionalFormatting>
  <conditionalFormatting sqref="I5">
    <cfRule type="cellIs" dxfId="3857" priority="27" stopIfTrue="1" operator="equal">
      <formula>"-"</formula>
    </cfRule>
    <cfRule type="containsText" dxfId="3856" priority="28" stopIfTrue="1" operator="containsText" text="leer">
      <formula>NOT(ISERROR(SEARCH("leer",I5)))</formula>
    </cfRule>
  </conditionalFormatting>
  <conditionalFormatting sqref="I5">
    <cfRule type="cellIs" dxfId="3855" priority="25" stopIfTrue="1" operator="equal">
      <formula>"-"</formula>
    </cfRule>
    <cfRule type="containsText" dxfId="3854" priority="26" stopIfTrue="1" operator="containsText" text="leer">
      <formula>NOT(ISERROR(SEARCH("leer",I5)))</formula>
    </cfRule>
  </conditionalFormatting>
  <conditionalFormatting sqref="H5:H7">
    <cfRule type="cellIs" dxfId="3853" priority="23" stopIfTrue="1" operator="equal">
      <formula>"-"</formula>
    </cfRule>
    <cfRule type="containsText" dxfId="3852" priority="24" stopIfTrue="1" operator="containsText" text="leer">
      <formula>NOT(ISERROR(SEARCH("leer",H5)))</formula>
    </cfRule>
  </conditionalFormatting>
  <conditionalFormatting sqref="H5:H7">
    <cfRule type="cellIs" dxfId="3851" priority="22" stopIfTrue="1" operator="equal">
      <formula>"-"</formula>
    </cfRule>
  </conditionalFormatting>
  <conditionalFormatting sqref="H5:H7">
    <cfRule type="cellIs" dxfId="3850" priority="20" stopIfTrue="1" operator="equal">
      <formula>"-"</formula>
    </cfRule>
    <cfRule type="containsText" dxfId="3849" priority="21" stopIfTrue="1" operator="containsText" text="leer">
      <formula>NOT(ISERROR(SEARCH("leer",H5)))</formula>
    </cfRule>
  </conditionalFormatting>
  <conditionalFormatting sqref="H5:H7">
    <cfRule type="cellIs" dxfId="3848" priority="19" stopIfTrue="1" operator="equal">
      <formula>"-"</formula>
    </cfRule>
  </conditionalFormatting>
  <conditionalFormatting sqref="H5:H7">
    <cfRule type="cellIs" dxfId="3847" priority="17" stopIfTrue="1" operator="equal">
      <formula>"-"</formula>
    </cfRule>
    <cfRule type="containsText" dxfId="3846" priority="18" stopIfTrue="1" operator="containsText" text="leer">
      <formula>NOT(ISERROR(SEARCH("leer",H5)))</formula>
    </cfRule>
  </conditionalFormatting>
  <conditionalFormatting sqref="H5:H7">
    <cfRule type="cellIs" dxfId="3845" priority="16" stopIfTrue="1" operator="equal">
      <formula>"-"</formula>
    </cfRule>
  </conditionalFormatting>
  <conditionalFormatting sqref="H5:H7">
    <cfRule type="cellIs" dxfId="3844" priority="14" stopIfTrue="1" operator="equal">
      <formula>"-"</formula>
    </cfRule>
    <cfRule type="containsText" dxfId="3843" priority="15" stopIfTrue="1" operator="containsText" text="leer">
      <formula>NOT(ISERROR(SEARCH("leer",H5)))</formula>
    </cfRule>
  </conditionalFormatting>
  <conditionalFormatting sqref="H5:H7">
    <cfRule type="cellIs" dxfId="3842" priority="13" stopIfTrue="1" operator="equal">
      <formula>"-"</formula>
    </cfRule>
  </conditionalFormatting>
  <conditionalFormatting sqref="G5:G7">
    <cfRule type="cellIs" dxfId="3841" priority="11" stopIfTrue="1" operator="equal">
      <formula>"-"</formula>
    </cfRule>
    <cfRule type="containsText" dxfId="3840" priority="12" stopIfTrue="1" operator="containsText" text="leer">
      <formula>NOT(ISERROR(SEARCH("leer",G5)))</formula>
    </cfRule>
  </conditionalFormatting>
  <conditionalFormatting sqref="G5:G7">
    <cfRule type="cellIs" dxfId="3839" priority="10" stopIfTrue="1" operator="equal">
      <formula>"-"</formula>
    </cfRule>
  </conditionalFormatting>
  <conditionalFormatting sqref="G5:G7">
    <cfRule type="cellIs" dxfId="3838" priority="8" stopIfTrue="1" operator="equal">
      <formula>"-"</formula>
    </cfRule>
    <cfRule type="containsText" dxfId="3837" priority="9" stopIfTrue="1" operator="containsText" text="leer">
      <formula>NOT(ISERROR(SEARCH("leer",G5)))</formula>
    </cfRule>
  </conditionalFormatting>
  <conditionalFormatting sqref="G5:G7">
    <cfRule type="cellIs" dxfId="3836" priority="7" stopIfTrue="1" operator="equal">
      <formula>"-"</formula>
    </cfRule>
  </conditionalFormatting>
  <conditionalFormatting sqref="G5:G7">
    <cfRule type="cellIs" dxfId="3835" priority="5" stopIfTrue="1" operator="equal">
      <formula>"-"</formula>
    </cfRule>
    <cfRule type="containsText" dxfId="3834" priority="6" stopIfTrue="1" operator="containsText" text="leer">
      <formula>NOT(ISERROR(SEARCH("leer",G5)))</formula>
    </cfRule>
  </conditionalFormatting>
  <conditionalFormatting sqref="G5:G7">
    <cfRule type="cellIs" dxfId="3833" priority="4" stopIfTrue="1" operator="equal">
      <formula>"-"</formula>
    </cfRule>
  </conditionalFormatting>
  <conditionalFormatting sqref="G5:G7">
    <cfRule type="cellIs" dxfId="3832" priority="2" stopIfTrue="1" operator="equal">
      <formula>"-"</formula>
    </cfRule>
    <cfRule type="containsText" dxfId="3831" priority="3" stopIfTrue="1" operator="containsText" text="leer">
      <formula>NOT(ISERROR(SEARCH("leer",G5)))</formula>
    </cfRule>
  </conditionalFormatting>
  <hyperlinks>
    <hyperlink ref="A1" location="Index!A1" display="zurück"/>
  </hyperlinks>
  <pageMargins left="0.79000000000000015" right="0.79000000000000015" top="0.98" bottom="0.98" header="0.51" footer="0.51"/>
  <pageSetup paperSize="9" scale="45" orientation="portrait" horizontalDpi="4294967292" verticalDpi="4294967292" r:id="rId1"/>
  <customProperties>
    <customPr name="_pios_id" r:id="rId2"/>
  </customProperties>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194"/>
  <sheetViews>
    <sheetView showRuler="0" zoomScaleNormal="100" workbookViewId="0"/>
  </sheetViews>
  <sheetFormatPr baseColWidth="10" defaultColWidth="10.7109375" defaultRowHeight="12.75"/>
  <cols>
    <col min="1" max="1" width="27.7109375" style="48" customWidth="1"/>
    <col min="2" max="2" width="25.5703125" style="14" bestFit="1" customWidth="1"/>
    <col min="3" max="3" width="19" style="17" bestFit="1" customWidth="1"/>
    <col min="4" max="5" width="12.28515625" style="8" customWidth="1"/>
    <col min="6" max="6" width="11.42578125" style="8" customWidth="1"/>
    <col min="7" max="7" width="12.28515625" style="8" customWidth="1"/>
    <col min="8" max="8" width="11.42578125" style="8" customWidth="1"/>
    <col min="9" max="16" width="11.42578125" style="17" customWidth="1"/>
    <col min="17" max="16384" width="10.7109375" style="14"/>
  </cols>
  <sheetData>
    <row r="1" spans="1:17" s="5" customFormat="1">
      <c r="A1" s="90" t="s">
        <v>1172</v>
      </c>
    </row>
    <row r="2" spans="1:17" s="5" customFormat="1">
      <c r="A2" s="90"/>
    </row>
    <row r="3" spans="1:17" s="62" customFormat="1">
      <c r="A3" s="100" t="s">
        <v>1173</v>
      </c>
      <c r="C3" s="5" t="s">
        <v>1174</v>
      </c>
      <c r="D3" s="5" t="s">
        <v>1175</v>
      </c>
      <c r="E3" s="22">
        <v>2004</v>
      </c>
      <c r="F3" s="22">
        <v>2005</v>
      </c>
      <c r="G3" s="22">
        <v>2006</v>
      </c>
      <c r="H3" s="22">
        <v>2007</v>
      </c>
      <c r="I3" s="22">
        <v>2008</v>
      </c>
      <c r="J3" s="22">
        <v>2009</v>
      </c>
      <c r="K3" s="22">
        <v>2010</v>
      </c>
      <c r="L3" s="22">
        <v>2011</v>
      </c>
      <c r="M3" s="22">
        <v>2012</v>
      </c>
      <c r="N3" s="22">
        <v>2013</v>
      </c>
      <c r="O3" s="4">
        <v>2014</v>
      </c>
      <c r="P3" s="4">
        <v>2015</v>
      </c>
      <c r="Q3" s="356">
        <v>2016</v>
      </c>
    </row>
    <row r="4" spans="1:17">
      <c r="E4" s="99"/>
      <c r="F4" s="99"/>
      <c r="G4" s="99"/>
      <c r="H4" s="99"/>
      <c r="I4" s="67"/>
      <c r="J4" s="67"/>
      <c r="K4" s="67"/>
      <c r="L4" s="67"/>
      <c r="M4" s="8"/>
      <c r="N4" s="8"/>
      <c r="O4" s="8"/>
      <c r="P4" s="8"/>
      <c r="Q4" s="357"/>
    </row>
    <row r="5" spans="1:17" ht="25.5">
      <c r="A5" s="48" t="s">
        <v>1176</v>
      </c>
      <c r="E5" s="27"/>
      <c r="F5" s="27"/>
      <c r="G5" s="27"/>
      <c r="H5" s="27"/>
      <c r="I5" s="67"/>
      <c r="J5" s="67"/>
      <c r="K5" s="67"/>
      <c r="L5" s="67"/>
      <c r="M5" s="8"/>
      <c r="N5" s="8"/>
      <c r="O5" s="8"/>
      <c r="P5" s="8"/>
      <c r="Q5" s="357"/>
    </row>
    <row r="6" spans="1:17">
      <c r="A6" s="102" t="s">
        <v>1177</v>
      </c>
      <c r="B6" s="14" t="s">
        <v>1178</v>
      </c>
      <c r="C6" s="267" t="s">
        <v>1179</v>
      </c>
      <c r="D6" s="8" t="s">
        <v>1180</v>
      </c>
      <c r="E6" s="86">
        <v>88.9</v>
      </c>
      <c r="F6" s="86">
        <v>86.6</v>
      </c>
      <c r="G6" s="86">
        <v>80.599999999999994</v>
      </c>
      <c r="H6" s="86">
        <v>74.066146516605684</v>
      </c>
      <c r="I6" s="67">
        <v>71.2</v>
      </c>
      <c r="J6" s="87">
        <v>66.5</v>
      </c>
      <c r="K6" s="87">
        <v>65.400000000000006</v>
      </c>
      <c r="L6" s="67">
        <v>64.3</v>
      </c>
      <c r="M6" s="234">
        <v>62.7</v>
      </c>
      <c r="N6" s="426">
        <v>62.8</v>
      </c>
      <c r="O6" s="37">
        <v>61.1</v>
      </c>
      <c r="P6" s="8">
        <v>61.5</v>
      </c>
      <c r="Q6" s="357">
        <v>53.8</v>
      </c>
    </row>
    <row r="7" spans="1:17">
      <c r="A7" s="48" t="s">
        <v>1181</v>
      </c>
      <c r="C7" s="267"/>
      <c r="E7" s="86"/>
      <c r="F7" s="86"/>
      <c r="G7" s="86"/>
      <c r="H7" s="86"/>
      <c r="I7" s="67"/>
      <c r="J7" s="87"/>
      <c r="K7" s="87"/>
      <c r="L7" s="87"/>
      <c r="M7" s="8"/>
      <c r="N7" s="426"/>
      <c r="O7" s="37"/>
      <c r="P7" s="8"/>
      <c r="Q7" s="357"/>
    </row>
    <row r="8" spans="1:17">
      <c r="A8" s="102" t="s">
        <v>1182</v>
      </c>
      <c r="B8" s="14" t="s">
        <v>1183</v>
      </c>
      <c r="C8" s="267" t="s">
        <v>1184</v>
      </c>
      <c r="D8" s="8" t="s">
        <v>1185</v>
      </c>
      <c r="E8" s="86">
        <v>2.1</v>
      </c>
      <c r="F8" s="86">
        <v>2.2999999999999998</v>
      </c>
      <c r="G8" s="86">
        <v>1.9</v>
      </c>
      <c r="H8" s="86">
        <v>1.8550484476052385</v>
      </c>
      <c r="I8" s="67">
        <v>2.2000000000000002</v>
      </c>
      <c r="J8" s="87">
        <v>1.5</v>
      </c>
      <c r="K8" s="426">
        <v>1.673</v>
      </c>
      <c r="L8" s="426">
        <v>2.9</v>
      </c>
      <c r="M8" s="426">
        <v>3.04</v>
      </c>
      <c r="N8" s="426">
        <v>2.96435438158939</v>
      </c>
      <c r="O8" s="37">
        <v>2.7</v>
      </c>
      <c r="P8" s="8">
        <v>2.2999999999999998</v>
      </c>
      <c r="Q8" s="357">
        <v>0.4</v>
      </c>
    </row>
    <row r="9" spans="1:17">
      <c r="A9" s="102" t="s">
        <v>1186</v>
      </c>
      <c r="B9" s="14" t="s">
        <v>1187</v>
      </c>
      <c r="C9" s="267" t="s">
        <v>1188</v>
      </c>
      <c r="D9" s="8" t="s">
        <v>1189</v>
      </c>
      <c r="E9" s="86">
        <v>0</v>
      </c>
      <c r="F9" s="86">
        <v>0.1</v>
      </c>
      <c r="G9" s="86">
        <v>1.8</v>
      </c>
      <c r="H9" s="86">
        <v>3.1715344426799232</v>
      </c>
      <c r="I9" s="67">
        <v>5.5</v>
      </c>
      <c r="J9" s="87">
        <v>7.3</v>
      </c>
      <c r="K9" s="426">
        <v>9.93</v>
      </c>
      <c r="L9" s="426">
        <v>10</v>
      </c>
      <c r="M9" s="426">
        <v>9.8569999999999993</v>
      </c>
      <c r="N9" s="426">
        <v>9.4610747080829807</v>
      </c>
      <c r="O9" s="37">
        <v>10.7</v>
      </c>
      <c r="P9" s="8">
        <v>10.6</v>
      </c>
      <c r="Q9" s="357">
        <v>17.100000000000001</v>
      </c>
    </row>
    <row r="10" spans="1:17">
      <c r="A10" s="102" t="s">
        <v>1190</v>
      </c>
      <c r="B10" s="14" t="s">
        <v>1191</v>
      </c>
      <c r="C10" s="267" t="s">
        <v>1192</v>
      </c>
      <c r="D10" s="8" t="s">
        <v>1193</v>
      </c>
      <c r="E10" s="86">
        <v>1.2</v>
      </c>
      <c r="F10" s="86">
        <v>1.3</v>
      </c>
      <c r="G10" s="427">
        <v>1.3</v>
      </c>
      <c r="H10" s="427">
        <v>0.9942691431333287</v>
      </c>
      <c r="I10" s="67">
        <v>1.1000000000000001</v>
      </c>
      <c r="J10" s="87">
        <v>0.9</v>
      </c>
      <c r="K10" s="87">
        <v>0.9</v>
      </c>
      <c r="L10" s="67">
        <v>0.9</v>
      </c>
      <c r="M10" s="25">
        <v>1</v>
      </c>
      <c r="N10" s="426">
        <v>0.67205740089936905</v>
      </c>
      <c r="O10" s="37">
        <v>0.8</v>
      </c>
      <c r="P10" s="25">
        <v>1</v>
      </c>
      <c r="Q10" s="357">
        <v>4.4000000000000004</v>
      </c>
    </row>
    <row r="11" spans="1:17" s="27" customFormat="1">
      <c r="A11" s="275" t="s">
        <v>1194</v>
      </c>
      <c r="B11" s="27" t="s">
        <v>1195</v>
      </c>
      <c r="C11" s="267">
        <v>3</v>
      </c>
      <c r="D11" s="8"/>
      <c r="E11" s="426" t="s">
        <v>2250</v>
      </c>
      <c r="F11" s="426" t="s">
        <v>2250</v>
      </c>
      <c r="G11" s="426" t="s">
        <v>2250</v>
      </c>
      <c r="H11" s="426" t="s">
        <v>2250</v>
      </c>
      <c r="I11" s="426" t="s">
        <v>2250</v>
      </c>
      <c r="J11" s="426" t="s">
        <v>2250</v>
      </c>
      <c r="K11" s="426" t="s">
        <v>2250</v>
      </c>
      <c r="L11" s="426" t="s">
        <v>2250</v>
      </c>
      <c r="M11" s="426" t="s">
        <v>2250</v>
      </c>
      <c r="N11" s="426">
        <v>0.48265351623020802</v>
      </c>
      <c r="O11" s="37">
        <v>0.5</v>
      </c>
      <c r="P11" s="8">
        <v>0.5</v>
      </c>
      <c r="Q11" s="357">
        <v>2.1</v>
      </c>
    </row>
    <row r="12" spans="1:17">
      <c r="A12" s="154" t="s">
        <v>1196</v>
      </c>
      <c r="B12" s="14" t="s">
        <v>1197</v>
      </c>
      <c r="C12" s="267">
        <v>1</v>
      </c>
      <c r="D12" s="8" t="s">
        <v>1198</v>
      </c>
      <c r="E12" s="86">
        <v>5.0999999999999996</v>
      </c>
      <c r="F12" s="86">
        <v>6.4</v>
      </c>
      <c r="G12" s="427">
        <v>6.4</v>
      </c>
      <c r="H12" s="427">
        <v>7.1</v>
      </c>
      <c r="I12" s="67">
        <v>5.8</v>
      </c>
      <c r="J12" s="87">
        <v>8.1999999999999993</v>
      </c>
      <c r="K12" s="87">
        <v>6</v>
      </c>
      <c r="L12" s="87">
        <v>6.9</v>
      </c>
      <c r="M12" s="25">
        <v>8.6</v>
      </c>
      <c r="N12" s="426">
        <v>8.2669597173411908</v>
      </c>
      <c r="O12" s="37">
        <v>7.2</v>
      </c>
      <c r="P12" s="8">
        <v>7.2</v>
      </c>
      <c r="Q12" s="357">
        <v>5.5</v>
      </c>
    </row>
    <row r="13" spans="1:17">
      <c r="A13" s="48" t="s">
        <v>1199</v>
      </c>
      <c r="B13" s="14" t="s">
        <v>1200</v>
      </c>
      <c r="C13" s="267">
        <v>1</v>
      </c>
      <c r="D13" s="8" t="s">
        <v>1201</v>
      </c>
      <c r="E13" s="86">
        <v>2.7</v>
      </c>
      <c r="F13" s="86">
        <v>3.3</v>
      </c>
      <c r="G13" s="86">
        <v>8</v>
      </c>
      <c r="H13" s="86">
        <v>12.690740868604571</v>
      </c>
      <c r="I13" s="67">
        <v>14.2</v>
      </c>
      <c r="J13" s="87">
        <v>15.6</v>
      </c>
      <c r="K13" s="87">
        <v>16.100000000000001</v>
      </c>
      <c r="L13" s="87">
        <v>15</v>
      </c>
      <c r="M13" s="25">
        <v>14.8</v>
      </c>
      <c r="N13" s="426">
        <v>15.4</v>
      </c>
      <c r="O13" s="37">
        <v>17.100000000000001</v>
      </c>
      <c r="P13" s="8">
        <v>16.899999999999999</v>
      </c>
      <c r="Q13" s="357">
        <v>16.7</v>
      </c>
    </row>
    <row r="14" spans="1:17">
      <c r="M14" s="14"/>
      <c r="N14" s="14"/>
      <c r="O14" s="14"/>
      <c r="P14" s="14"/>
    </row>
    <row r="15" spans="1:17">
      <c r="M15" s="14"/>
      <c r="N15" s="14"/>
      <c r="O15" s="14"/>
      <c r="P15" s="14"/>
    </row>
    <row r="16" spans="1:17">
      <c r="A16" s="132" t="s">
        <v>1202</v>
      </c>
      <c r="B16" s="209"/>
      <c r="C16" s="209"/>
      <c r="M16" s="14"/>
      <c r="N16" s="14"/>
      <c r="O16" s="14"/>
      <c r="P16" s="14"/>
    </row>
    <row r="17" spans="1:17">
      <c r="A17" s="132" t="s">
        <v>1203</v>
      </c>
      <c r="B17" s="132"/>
      <c r="C17" s="132"/>
      <c r="M17" s="14"/>
      <c r="N17" s="14"/>
      <c r="O17" s="14"/>
      <c r="P17" s="14"/>
    </row>
    <row r="18" spans="1:17" s="301" customFormat="1">
      <c r="A18" s="276" t="s">
        <v>1204</v>
      </c>
      <c r="B18" s="299"/>
      <c r="C18" s="299"/>
      <c r="D18" s="300"/>
      <c r="E18" s="300"/>
      <c r="F18" s="300"/>
      <c r="G18" s="300"/>
      <c r="H18" s="300"/>
      <c r="I18" s="300"/>
      <c r="J18" s="300"/>
      <c r="K18" s="300"/>
      <c r="L18" s="300"/>
    </row>
    <row r="19" spans="1:17" s="301" customFormat="1">
      <c r="A19" s="482" t="s">
        <v>1205</v>
      </c>
      <c r="B19" s="482"/>
      <c r="C19" s="482"/>
      <c r="D19" s="482"/>
      <c r="E19" s="482"/>
      <c r="F19" s="482"/>
      <c r="G19" s="482"/>
      <c r="H19" s="482"/>
      <c r="I19" s="482"/>
      <c r="J19" s="482"/>
      <c r="K19" s="482"/>
      <c r="L19" s="482"/>
      <c r="M19" s="482"/>
      <c r="N19" s="482"/>
      <c r="O19" s="482"/>
      <c r="P19" s="482"/>
      <c r="Q19" s="482"/>
    </row>
    <row r="20" spans="1:17">
      <c r="A20" s="276" t="s">
        <v>1206</v>
      </c>
      <c r="M20" s="14"/>
      <c r="N20" s="14"/>
      <c r="O20" s="14"/>
      <c r="P20" s="14"/>
    </row>
    <row r="21" spans="1:17">
      <c r="M21" s="14"/>
      <c r="N21" s="14"/>
      <c r="O21" s="14"/>
      <c r="P21" s="14"/>
    </row>
    <row r="22" spans="1:17">
      <c r="M22" s="14"/>
      <c r="N22" s="14"/>
      <c r="O22" s="14"/>
      <c r="P22" s="14"/>
    </row>
    <row r="23" spans="1:17">
      <c r="M23" s="14"/>
      <c r="N23" s="14"/>
      <c r="O23" s="14"/>
      <c r="P23" s="14"/>
    </row>
    <row r="24" spans="1:17">
      <c r="M24" s="14"/>
      <c r="N24" s="14"/>
      <c r="O24" s="14"/>
      <c r="P24" s="14"/>
    </row>
    <row r="25" spans="1:17">
      <c r="M25" s="14"/>
      <c r="N25" s="14"/>
      <c r="O25" s="14"/>
      <c r="P25" s="14"/>
    </row>
    <row r="26" spans="1:17">
      <c r="M26" s="14"/>
      <c r="N26" s="14"/>
      <c r="O26" s="14"/>
      <c r="P26" s="14"/>
    </row>
    <row r="27" spans="1:17">
      <c r="M27" s="14"/>
      <c r="N27" s="14"/>
      <c r="O27" s="14"/>
      <c r="P27" s="14"/>
    </row>
    <row r="28" spans="1:17">
      <c r="M28" s="14"/>
      <c r="N28" s="14"/>
      <c r="O28" s="14"/>
      <c r="P28" s="14"/>
    </row>
    <row r="29" spans="1:17">
      <c r="M29" s="14"/>
      <c r="N29" s="14"/>
      <c r="O29" s="14"/>
      <c r="P29" s="14"/>
    </row>
    <row r="30" spans="1:17">
      <c r="E30" s="61"/>
      <c r="F30" s="101"/>
      <c r="G30" s="14"/>
      <c r="H30" s="64"/>
      <c r="I30" s="64"/>
      <c r="J30" s="64"/>
      <c r="K30" s="64"/>
      <c r="L30" s="64"/>
      <c r="M30" s="268"/>
      <c r="N30" s="64"/>
      <c r="O30" s="64"/>
      <c r="P30" s="14"/>
    </row>
    <row r="31" spans="1:17">
      <c r="E31" s="61"/>
      <c r="F31" s="101"/>
      <c r="G31" s="14"/>
      <c r="H31" s="64"/>
      <c r="I31" s="64"/>
      <c r="J31" s="64"/>
      <c r="K31" s="64"/>
      <c r="L31" s="64"/>
      <c r="M31" s="268"/>
      <c r="N31" s="64"/>
      <c r="O31" s="64"/>
      <c r="P31" s="14"/>
    </row>
    <row r="32" spans="1:17">
      <c r="E32" s="61"/>
      <c r="F32" s="101"/>
      <c r="G32" s="14"/>
      <c r="H32" s="64"/>
      <c r="I32" s="64"/>
      <c r="J32" s="64"/>
      <c r="K32" s="64"/>
      <c r="L32" s="167"/>
      <c r="M32" s="268"/>
      <c r="N32" s="167"/>
      <c r="O32" s="64"/>
      <c r="P32" s="14"/>
    </row>
    <row r="33" spans="5:16">
      <c r="E33" s="61"/>
      <c r="F33" s="101"/>
      <c r="G33" s="14"/>
      <c r="H33" s="64"/>
      <c r="I33" s="64"/>
      <c r="J33" s="64"/>
      <c r="K33" s="64"/>
      <c r="L33" s="167"/>
      <c r="M33" s="268"/>
      <c r="N33" s="167"/>
      <c r="O33" s="64"/>
      <c r="P33" s="14"/>
    </row>
    <row r="34" spans="5:16">
      <c r="E34" s="61"/>
      <c r="F34" s="17"/>
      <c r="G34" s="17"/>
      <c r="H34" s="17"/>
      <c r="M34" s="268"/>
      <c r="P34" s="14"/>
    </row>
    <row r="35" spans="5:16">
      <c r="E35" s="61"/>
      <c r="F35" s="17"/>
      <c r="G35" s="17"/>
      <c r="H35" s="82"/>
      <c r="I35" s="82"/>
      <c r="J35" s="82"/>
      <c r="K35" s="82"/>
      <c r="L35" s="82"/>
      <c r="M35" s="268"/>
      <c r="N35" s="82"/>
      <c r="O35" s="82"/>
      <c r="P35" s="14"/>
    </row>
    <row r="36" spans="5:16">
      <c r="E36" s="61"/>
      <c r="F36" s="17"/>
      <c r="G36" s="17"/>
      <c r="H36" s="87"/>
      <c r="I36" s="40"/>
      <c r="J36" s="268"/>
      <c r="K36" s="268"/>
      <c r="L36" s="87"/>
      <c r="M36" s="268"/>
      <c r="N36" s="87"/>
      <c r="O36" s="87"/>
      <c r="P36" s="14"/>
    </row>
    <row r="37" spans="5:16">
      <c r="E37" s="61"/>
      <c r="F37" s="17"/>
      <c r="G37" s="17"/>
      <c r="H37" s="67"/>
      <c r="I37" s="87"/>
      <c r="J37" s="268"/>
      <c r="K37" s="268"/>
      <c r="L37" s="67"/>
      <c r="M37" s="268"/>
      <c r="N37" s="87"/>
      <c r="O37" s="87"/>
      <c r="P37" s="14"/>
    </row>
    <row r="38" spans="5:16">
      <c r="E38" s="61"/>
      <c r="H38" s="234"/>
      <c r="I38" s="8"/>
      <c r="J38" s="268"/>
      <c r="K38" s="268"/>
      <c r="L38" s="25"/>
      <c r="M38" s="268"/>
      <c r="N38" s="25"/>
      <c r="O38" s="25"/>
      <c r="P38" s="14"/>
    </row>
    <row r="39" spans="5:16">
      <c r="E39" s="61"/>
      <c r="H39" s="268"/>
      <c r="I39" s="268"/>
      <c r="J39" s="268"/>
      <c r="K39" s="268"/>
      <c r="L39" s="268"/>
      <c r="M39" s="268"/>
      <c r="N39" s="268"/>
      <c r="O39" s="268"/>
      <c r="P39" s="14"/>
    </row>
    <row r="40" spans="5:16">
      <c r="E40" s="4"/>
      <c r="H40" s="37"/>
      <c r="I40" s="37"/>
      <c r="J40" s="37"/>
      <c r="K40" s="37"/>
      <c r="L40" s="37"/>
      <c r="M40" s="37"/>
      <c r="N40" s="37"/>
      <c r="O40" s="37"/>
      <c r="P40" s="14"/>
    </row>
    <row r="41" spans="5:16">
      <c r="E41" s="4"/>
      <c r="I41" s="8"/>
      <c r="J41" s="8"/>
      <c r="K41" s="8"/>
      <c r="L41" s="25"/>
      <c r="M41" s="8"/>
      <c r="N41" s="8"/>
      <c r="O41" s="8"/>
      <c r="P41" s="14"/>
    </row>
    <row r="42" spans="5:16">
      <c r="M42" s="14"/>
      <c r="N42" s="14"/>
      <c r="O42" s="14"/>
      <c r="P42" s="14"/>
    </row>
    <row r="43" spans="5:16">
      <c r="M43" s="14"/>
      <c r="N43" s="14"/>
      <c r="O43" s="14"/>
      <c r="P43" s="14"/>
    </row>
    <row r="44" spans="5:16">
      <c r="M44" s="14"/>
      <c r="N44" s="14"/>
      <c r="O44" s="14"/>
      <c r="P44" s="14"/>
    </row>
    <row r="45" spans="5:16">
      <c r="M45" s="14"/>
      <c r="N45" s="14"/>
      <c r="O45" s="14"/>
      <c r="P45" s="14"/>
    </row>
    <row r="46" spans="5:16">
      <c r="M46" s="14"/>
      <c r="N46" s="14"/>
      <c r="O46" s="14"/>
      <c r="P46" s="14"/>
    </row>
    <row r="58" spans="13:16">
      <c r="M58" s="14"/>
      <c r="N58" s="14"/>
      <c r="O58" s="14"/>
      <c r="P58" s="14"/>
    </row>
    <row r="59" spans="13:16">
      <c r="M59" s="14"/>
      <c r="N59" s="14"/>
      <c r="O59" s="14"/>
      <c r="P59" s="14"/>
    </row>
    <row r="60" spans="13:16">
      <c r="M60" s="14"/>
      <c r="N60" s="14"/>
      <c r="O60" s="14"/>
      <c r="P60" s="14"/>
    </row>
    <row r="61" spans="13:16">
      <c r="M61" s="14"/>
      <c r="N61" s="14"/>
      <c r="O61" s="14"/>
      <c r="P61" s="14"/>
    </row>
    <row r="62" spans="13:16">
      <c r="M62" s="14"/>
      <c r="N62" s="14"/>
      <c r="O62" s="14"/>
      <c r="P62" s="14"/>
    </row>
    <row r="63" spans="13:16">
      <c r="M63" s="14"/>
      <c r="N63" s="14"/>
      <c r="O63" s="14"/>
      <c r="P63" s="14"/>
    </row>
    <row r="64" spans="13:16">
      <c r="M64" s="14"/>
      <c r="N64" s="14"/>
      <c r="O64" s="14"/>
      <c r="P64" s="14"/>
    </row>
    <row r="65" spans="13:16">
      <c r="M65" s="14"/>
      <c r="N65" s="14"/>
      <c r="O65" s="14"/>
      <c r="P65" s="14"/>
    </row>
    <row r="66" spans="13:16">
      <c r="M66" s="14"/>
      <c r="N66" s="14"/>
      <c r="O66" s="14"/>
      <c r="P66" s="14"/>
    </row>
    <row r="67" spans="13:16">
      <c r="M67" s="14"/>
      <c r="N67" s="14"/>
      <c r="O67" s="14"/>
      <c r="P67" s="14"/>
    </row>
    <row r="68" spans="13:16">
      <c r="M68" s="14"/>
      <c r="N68" s="14"/>
      <c r="O68" s="14"/>
      <c r="P68" s="14"/>
    </row>
    <row r="69" spans="13:16">
      <c r="M69" s="14"/>
      <c r="N69" s="14"/>
      <c r="O69" s="14"/>
      <c r="P69" s="14"/>
    </row>
    <row r="70" spans="13:16">
      <c r="M70" s="14"/>
      <c r="N70" s="14"/>
      <c r="O70" s="14"/>
      <c r="P70" s="14"/>
    </row>
    <row r="71" spans="13:16">
      <c r="M71" s="14"/>
      <c r="N71" s="14"/>
      <c r="O71" s="14"/>
      <c r="P71" s="14"/>
    </row>
    <row r="72" spans="13:16">
      <c r="M72" s="14"/>
      <c r="N72" s="14"/>
      <c r="O72" s="14"/>
      <c r="P72" s="14"/>
    </row>
    <row r="73" spans="13:16">
      <c r="M73" s="14"/>
      <c r="N73" s="14"/>
      <c r="O73" s="14"/>
      <c r="P73" s="14"/>
    </row>
    <row r="74" spans="13:16">
      <c r="M74" s="14"/>
      <c r="N74" s="14"/>
      <c r="O74" s="14"/>
      <c r="P74" s="14"/>
    </row>
    <row r="75" spans="13:16">
      <c r="M75" s="14"/>
      <c r="N75" s="14"/>
      <c r="O75" s="14"/>
      <c r="P75" s="14"/>
    </row>
    <row r="76" spans="13:16">
      <c r="M76" s="14"/>
      <c r="N76" s="14"/>
      <c r="O76" s="14"/>
      <c r="P76" s="14"/>
    </row>
    <row r="77" spans="13:16">
      <c r="M77" s="14"/>
      <c r="N77" s="14"/>
      <c r="O77" s="14"/>
      <c r="P77" s="14"/>
    </row>
    <row r="78" spans="13:16">
      <c r="M78" s="14"/>
      <c r="N78" s="14"/>
      <c r="O78" s="14"/>
      <c r="P78" s="14"/>
    </row>
    <row r="79" spans="13:16">
      <c r="M79" s="14"/>
      <c r="N79" s="14"/>
      <c r="O79" s="14"/>
      <c r="P79" s="14"/>
    </row>
    <row r="80" spans="13:16">
      <c r="M80" s="14"/>
      <c r="N80" s="14"/>
      <c r="O80" s="14"/>
      <c r="P80" s="14"/>
    </row>
    <row r="81" spans="13:16">
      <c r="M81" s="14"/>
      <c r="N81" s="14"/>
      <c r="O81" s="14"/>
      <c r="P81" s="14"/>
    </row>
    <row r="82" spans="13:16">
      <c r="M82" s="14"/>
      <c r="N82" s="14"/>
      <c r="O82" s="14"/>
      <c r="P82" s="14"/>
    </row>
    <row r="83" spans="13:16">
      <c r="M83" s="14"/>
      <c r="N83" s="14"/>
      <c r="O83" s="14"/>
      <c r="P83" s="14"/>
    </row>
    <row r="84" spans="13:16">
      <c r="M84" s="14"/>
      <c r="N84" s="14"/>
      <c r="O84" s="14"/>
      <c r="P84" s="14"/>
    </row>
    <row r="85" spans="13:16">
      <c r="M85" s="14"/>
      <c r="N85" s="14"/>
      <c r="O85" s="14"/>
      <c r="P85" s="14"/>
    </row>
    <row r="86" spans="13:16">
      <c r="M86" s="14"/>
      <c r="N86" s="14"/>
      <c r="O86" s="14"/>
      <c r="P86" s="14"/>
    </row>
    <row r="87" spans="13:16">
      <c r="M87" s="14"/>
      <c r="N87" s="14"/>
      <c r="O87" s="14"/>
      <c r="P87" s="14"/>
    </row>
    <row r="88" spans="13:16">
      <c r="M88" s="14"/>
      <c r="N88" s="14"/>
      <c r="O88" s="14"/>
      <c r="P88" s="14"/>
    </row>
    <row r="89" spans="13:16">
      <c r="M89" s="14"/>
      <c r="N89" s="14"/>
      <c r="O89" s="14"/>
      <c r="P89" s="14"/>
    </row>
    <row r="90" spans="13:16">
      <c r="M90" s="14"/>
      <c r="N90" s="14"/>
      <c r="O90" s="14"/>
      <c r="P90" s="14"/>
    </row>
    <row r="91" spans="13:16">
      <c r="M91" s="14"/>
      <c r="N91" s="14"/>
      <c r="O91" s="14"/>
      <c r="P91" s="14"/>
    </row>
    <row r="92" spans="13:16">
      <c r="M92" s="14"/>
      <c r="N92" s="14"/>
      <c r="O92" s="14"/>
      <c r="P92" s="14"/>
    </row>
    <row r="93" spans="13:16">
      <c r="M93" s="14"/>
      <c r="N93" s="14"/>
      <c r="O93" s="14"/>
      <c r="P93" s="14"/>
    </row>
    <row r="94" spans="13:16">
      <c r="M94" s="14"/>
      <c r="N94" s="14"/>
      <c r="O94" s="14"/>
      <c r="P94" s="14"/>
    </row>
    <row r="95" spans="13:16">
      <c r="M95" s="14"/>
      <c r="N95" s="14"/>
      <c r="O95" s="14"/>
      <c r="P95" s="14"/>
    </row>
    <row r="96" spans="13:16">
      <c r="M96" s="14"/>
      <c r="N96" s="14"/>
      <c r="O96" s="14"/>
      <c r="P96" s="14"/>
    </row>
    <row r="97" spans="13:16">
      <c r="M97" s="14"/>
      <c r="N97" s="14"/>
      <c r="O97" s="14"/>
      <c r="P97" s="14"/>
    </row>
    <row r="98" spans="13:16">
      <c r="M98" s="14"/>
      <c r="N98" s="14"/>
      <c r="O98" s="14"/>
      <c r="P98" s="14"/>
    </row>
    <row r="99" spans="13:16">
      <c r="M99" s="14"/>
      <c r="N99" s="14"/>
      <c r="O99" s="14"/>
      <c r="P99" s="14"/>
    </row>
    <row r="100" spans="13:16">
      <c r="M100" s="14"/>
      <c r="N100" s="14"/>
      <c r="O100" s="14"/>
      <c r="P100" s="14"/>
    </row>
    <row r="101" spans="13:16">
      <c r="M101" s="14"/>
      <c r="N101" s="14"/>
      <c r="O101" s="14"/>
      <c r="P101" s="14"/>
    </row>
    <row r="102" spans="13:16">
      <c r="M102" s="14"/>
      <c r="N102" s="14"/>
      <c r="O102" s="14"/>
      <c r="P102" s="14"/>
    </row>
    <row r="103" spans="13:16">
      <c r="M103" s="14"/>
      <c r="N103" s="14"/>
      <c r="O103" s="14"/>
      <c r="P103" s="14"/>
    </row>
    <row r="104" spans="13:16">
      <c r="M104" s="14"/>
      <c r="N104" s="14"/>
      <c r="O104" s="14"/>
      <c r="P104" s="14"/>
    </row>
    <row r="105" spans="13:16">
      <c r="M105" s="14"/>
      <c r="N105" s="14"/>
      <c r="O105" s="14"/>
      <c r="P105" s="14"/>
    </row>
    <row r="106" spans="13:16">
      <c r="M106" s="14"/>
      <c r="N106" s="14"/>
      <c r="O106" s="14"/>
      <c r="P106" s="14"/>
    </row>
    <row r="107" spans="13:16">
      <c r="M107" s="14"/>
      <c r="N107" s="14"/>
      <c r="O107" s="14"/>
      <c r="P107" s="14"/>
    </row>
    <row r="108" spans="13:16">
      <c r="M108" s="14"/>
      <c r="N108" s="14"/>
      <c r="O108" s="14"/>
      <c r="P108" s="14"/>
    </row>
    <row r="109" spans="13:16">
      <c r="M109" s="14"/>
      <c r="N109" s="14"/>
      <c r="O109" s="14"/>
      <c r="P109" s="14"/>
    </row>
    <row r="110" spans="13:16">
      <c r="M110" s="14"/>
      <c r="N110" s="14"/>
      <c r="O110" s="14"/>
      <c r="P110" s="14"/>
    </row>
    <row r="111" spans="13:16">
      <c r="M111" s="14"/>
      <c r="N111" s="14"/>
      <c r="O111" s="14"/>
      <c r="P111" s="14"/>
    </row>
    <row r="112" spans="13:16">
      <c r="M112" s="14"/>
      <c r="N112" s="14"/>
      <c r="O112" s="14"/>
      <c r="P112" s="14"/>
    </row>
    <row r="113" spans="13:16">
      <c r="M113" s="14"/>
      <c r="N113" s="14"/>
      <c r="O113" s="14"/>
      <c r="P113" s="14"/>
    </row>
    <row r="114" spans="13:16">
      <c r="M114" s="14"/>
      <c r="N114" s="14"/>
      <c r="O114" s="14"/>
      <c r="P114" s="14"/>
    </row>
    <row r="115" spans="13:16">
      <c r="M115" s="14"/>
      <c r="N115" s="14"/>
      <c r="O115" s="14"/>
      <c r="P115" s="14"/>
    </row>
    <row r="116" spans="13:16">
      <c r="M116" s="14"/>
      <c r="N116" s="14"/>
      <c r="O116" s="14"/>
      <c r="P116" s="14"/>
    </row>
    <row r="117" spans="13:16">
      <c r="M117" s="14"/>
      <c r="N117" s="14"/>
      <c r="O117" s="14"/>
      <c r="P117" s="14"/>
    </row>
    <row r="118" spans="13:16">
      <c r="M118" s="14"/>
      <c r="N118" s="14"/>
      <c r="O118" s="14"/>
      <c r="P118" s="14"/>
    </row>
    <row r="119" spans="13:16">
      <c r="M119" s="14"/>
      <c r="N119" s="14"/>
      <c r="O119" s="14"/>
      <c r="P119" s="14"/>
    </row>
    <row r="120" spans="13:16">
      <c r="M120" s="14"/>
      <c r="N120" s="14"/>
      <c r="O120" s="14"/>
      <c r="P120" s="14"/>
    </row>
    <row r="121" spans="13:16">
      <c r="M121" s="14"/>
      <c r="N121" s="14"/>
      <c r="O121" s="14"/>
      <c r="P121" s="14"/>
    </row>
    <row r="122" spans="13:16">
      <c r="M122" s="14"/>
      <c r="N122" s="14"/>
      <c r="O122" s="14"/>
      <c r="P122" s="14"/>
    </row>
    <row r="123" spans="13:16">
      <c r="M123" s="14"/>
      <c r="N123" s="14"/>
      <c r="O123" s="14"/>
      <c r="P123" s="14"/>
    </row>
    <row r="124" spans="13:16">
      <c r="M124" s="14"/>
      <c r="N124" s="14"/>
      <c r="O124" s="14"/>
      <c r="P124" s="14"/>
    </row>
    <row r="125" spans="13:16">
      <c r="M125" s="14"/>
      <c r="N125" s="14"/>
      <c r="O125" s="14"/>
      <c r="P125" s="14"/>
    </row>
    <row r="126" spans="13:16">
      <c r="M126" s="14"/>
      <c r="N126" s="14"/>
      <c r="O126" s="14"/>
      <c r="P126" s="14"/>
    </row>
    <row r="127" spans="13:16">
      <c r="M127" s="14"/>
      <c r="N127" s="14"/>
      <c r="O127" s="14"/>
      <c r="P127" s="14"/>
    </row>
    <row r="128" spans="13:16">
      <c r="M128" s="14"/>
      <c r="N128" s="14"/>
      <c r="O128" s="14"/>
      <c r="P128" s="14"/>
    </row>
    <row r="129" spans="13:16">
      <c r="M129" s="14"/>
      <c r="N129" s="14"/>
      <c r="O129" s="14"/>
      <c r="P129" s="14"/>
    </row>
    <row r="130" spans="13:16">
      <c r="M130" s="14"/>
      <c r="N130" s="14"/>
      <c r="O130" s="14"/>
      <c r="P130" s="14"/>
    </row>
    <row r="131" spans="13:16">
      <c r="M131" s="14"/>
      <c r="N131" s="14"/>
      <c r="O131" s="14"/>
      <c r="P131" s="14"/>
    </row>
    <row r="132" spans="13:16">
      <c r="M132" s="14"/>
      <c r="N132" s="14"/>
      <c r="O132" s="14"/>
      <c r="P132" s="14"/>
    </row>
    <row r="133" spans="13:16">
      <c r="M133" s="14"/>
      <c r="N133" s="14"/>
      <c r="O133" s="14"/>
      <c r="P133" s="14"/>
    </row>
    <row r="134" spans="13:16">
      <c r="M134" s="14"/>
      <c r="N134" s="14"/>
      <c r="O134" s="14"/>
      <c r="P134" s="14"/>
    </row>
    <row r="135" spans="13:16">
      <c r="M135" s="14"/>
      <c r="N135" s="14"/>
      <c r="O135" s="14"/>
      <c r="P135" s="14"/>
    </row>
    <row r="136" spans="13:16">
      <c r="M136" s="14"/>
      <c r="N136" s="14"/>
      <c r="O136" s="14"/>
      <c r="P136" s="14"/>
    </row>
    <row r="137" spans="13:16">
      <c r="M137" s="14"/>
      <c r="N137" s="14"/>
      <c r="O137" s="14"/>
      <c r="P137" s="14"/>
    </row>
    <row r="138" spans="13:16">
      <c r="M138" s="14"/>
      <c r="N138" s="14"/>
      <c r="O138" s="14"/>
      <c r="P138" s="14"/>
    </row>
    <row r="139" spans="13:16">
      <c r="M139" s="14"/>
      <c r="N139" s="14"/>
      <c r="O139" s="14"/>
      <c r="P139" s="14"/>
    </row>
    <row r="140" spans="13:16">
      <c r="M140" s="14"/>
      <c r="N140" s="14"/>
      <c r="O140" s="14"/>
      <c r="P140" s="14"/>
    </row>
    <row r="141" spans="13:16">
      <c r="M141" s="14"/>
      <c r="N141" s="14"/>
      <c r="O141" s="14"/>
      <c r="P141" s="14"/>
    </row>
    <row r="142" spans="13:16">
      <c r="M142" s="14"/>
      <c r="N142" s="14"/>
      <c r="O142" s="14"/>
      <c r="P142" s="14"/>
    </row>
    <row r="143" spans="13:16">
      <c r="M143" s="14"/>
      <c r="N143" s="14"/>
      <c r="O143" s="14"/>
      <c r="P143" s="14"/>
    </row>
    <row r="144" spans="13:16">
      <c r="M144" s="14"/>
      <c r="N144" s="14"/>
      <c r="O144" s="14"/>
      <c r="P144" s="14"/>
    </row>
    <row r="145" spans="13:16">
      <c r="M145" s="14"/>
      <c r="N145" s="14"/>
      <c r="O145" s="14"/>
      <c r="P145" s="14"/>
    </row>
    <row r="146" spans="13:16">
      <c r="M146" s="14"/>
      <c r="N146" s="14"/>
      <c r="O146" s="14"/>
      <c r="P146" s="14"/>
    </row>
    <row r="147" spans="13:16">
      <c r="M147" s="14"/>
      <c r="N147" s="14"/>
      <c r="O147" s="14"/>
      <c r="P147" s="14"/>
    </row>
    <row r="148" spans="13:16">
      <c r="M148" s="14"/>
      <c r="N148" s="14"/>
      <c r="O148" s="14"/>
      <c r="P148" s="14"/>
    </row>
    <row r="149" spans="13:16">
      <c r="M149" s="14"/>
      <c r="N149" s="14"/>
      <c r="O149" s="14"/>
      <c r="P149" s="14"/>
    </row>
    <row r="150" spans="13:16">
      <c r="M150" s="14"/>
      <c r="N150" s="14"/>
      <c r="O150" s="14"/>
      <c r="P150" s="14"/>
    </row>
    <row r="151" spans="13:16">
      <c r="M151" s="14"/>
      <c r="N151" s="14"/>
      <c r="O151" s="14"/>
      <c r="P151" s="14"/>
    </row>
    <row r="152" spans="13:16">
      <c r="M152" s="14"/>
      <c r="N152" s="14"/>
      <c r="O152" s="14"/>
      <c r="P152" s="14"/>
    </row>
    <row r="153" spans="13:16">
      <c r="M153" s="14"/>
      <c r="N153" s="14"/>
      <c r="O153" s="14"/>
      <c r="P153" s="14"/>
    </row>
    <row r="154" spans="13:16">
      <c r="M154" s="14"/>
      <c r="N154" s="14"/>
      <c r="O154" s="14"/>
      <c r="P154" s="14"/>
    </row>
    <row r="155" spans="13:16">
      <c r="M155" s="14"/>
      <c r="N155" s="14"/>
      <c r="O155" s="14"/>
      <c r="P155" s="14"/>
    </row>
    <row r="156" spans="13:16">
      <c r="M156" s="14"/>
      <c r="N156" s="14"/>
      <c r="O156" s="14"/>
      <c r="P156" s="14"/>
    </row>
    <row r="157" spans="13:16">
      <c r="M157" s="14"/>
      <c r="N157" s="14"/>
      <c r="O157" s="14"/>
      <c r="P157" s="14"/>
    </row>
    <row r="158" spans="13:16">
      <c r="M158" s="14"/>
      <c r="N158" s="14"/>
      <c r="O158" s="14"/>
      <c r="P158" s="14"/>
    </row>
    <row r="159" spans="13:16">
      <c r="M159" s="14"/>
      <c r="N159" s="14"/>
      <c r="O159" s="14"/>
      <c r="P159" s="14"/>
    </row>
    <row r="160" spans="13:16">
      <c r="M160" s="14"/>
      <c r="N160" s="14"/>
      <c r="O160" s="14"/>
      <c r="P160" s="14"/>
    </row>
    <row r="161" spans="13:16">
      <c r="M161" s="14"/>
      <c r="N161" s="14"/>
      <c r="O161" s="14"/>
      <c r="P161" s="14"/>
    </row>
    <row r="162" spans="13:16">
      <c r="M162" s="14"/>
      <c r="N162" s="14"/>
      <c r="O162" s="14"/>
      <c r="P162" s="14"/>
    </row>
    <row r="163" spans="13:16">
      <c r="M163" s="14"/>
      <c r="N163" s="14"/>
      <c r="O163" s="14"/>
      <c r="P163" s="14"/>
    </row>
    <row r="164" spans="13:16">
      <c r="M164" s="14"/>
      <c r="N164" s="14"/>
      <c r="O164" s="14"/>
      <c r="P164" s="14"/>
    </row>
    <row r="165" spans="13:16">
      <c r="M165" s="14"/>
      <c r="N165" s="14"/>
      <c r="O165" s="14"/>
      <c r="P165" s="14"/>
    </row>
    <row r="166" spans="13:16">
      <c r="M166" s="14"/>
      <c r="N166" s="14"/>
      <c r="O166" s="14"/>
      <c r="P166" s="14"/>
    </row>
    <row r="167" spans="13:16">
      <c r="M167" s="14"/>
      <c r="N167" s="14"/>
      <c r="O167" s="14"/>
      <c r="P167" s="14"/>
    </row>
    <row r="168" spans="13:16">
      <c r="M168" s="14"/>
      <c r="N168" s="14"/>
      <c r="O168" s="14"/>
      <c r="P168" s="14"/>
    </row>
    <row r="169" spans="13:16">
      <c r="M169" s="14"/>
      <c r="N169" s="14"/>
      <c r="O169" s="14"/>
      <c r="P169" s="14"/>
    </row>
    <row r="170" spans="13:16">
      <c r="M170" s="14"/>
      <c r="N170" s="14"/>
      <c r="O170" s="14"/>
      <c r="P170" s="14"/>
    </row>
    <row r="171" spans="13:16">
      <c r="M171" s="14"/>
      <c r="N171" s="14"/>
      <c r="O171" s="14"/>
      <c r="P171" s="14"/>
    </row>
    <row r="172" spans="13:16">
      <c r="M172" s="14"/>
      <c r="N172" s="14"/>
      <c r="O172" s="14"/>
      <c r="P172" s="14"/>
    </row>
    <row r="173" spans="13:16">
      <c r="M173" s="14"/>
      <c r="N173" s="14"/>
      <c r="O173" s="14"/>
      <c r="P173" s="14"/>
    </row>
    <row r="174" spans="13:16">
      <c r="M174" s="14"/>
      <c r="N174" s="14"/>
      <c r="O174" s="14"/>
      <c r="P174" s="14"/>
    </row>
    <row r="175" spans="13:16">
      <c r="M175" s="14"/>
      <c r="N175" s="14"/>
      <c r="O175" s="14"/>
      <c r="P175" s="14"/>
    </row>
    <row r="176" spans="13:16">
      <c r="M176" s="14"/>
      <c r="N176" s="14"/>
      <c r="O176" s="14"/>
      <c r="P176" s="14"/>
    </row>
    <row r="177" spans="13:16">
      <c r="M177" s="14"/>
      <c r="N177" s="14"/>
      <c r="O177" s="14"/>
      <c r="P177" s="14"/>
    </row>
    <row r="178" spans="13:16">
      <c r="M178" s="14"/>
      <c r="N178" s="14"/>
      <c r="O178" s="14"/>
      <c r="P178" s="14"/>
    </row>
    <row r="179" spans="13:16">
      <c r="M179" s="14"/>
      <c r="N179" s="14"/>
      <c r="O179" s="14"/>
      <c r="P179" s="14"/>
    </row>
    <row r="180" spans="13:16">
      <c r="M180" s="14"/>
      <c r="N180" s="14"/>
      <c r="O180" s="14"/>
      <c r="P180" s="14"/>
    </row>
    <row r="181" spans="13:16">
      <c r="M181" s="14"/>
      <c r="N181" s="14"/>
      <c r="O181" s="14"/>
      <c r="P181" s="14"/>
    </row>
    <row r="182" spans="13:16">
      <c r="M182" s="14"/>
      <c r="N182" s="14"/>
      <c r="O182" s="14"/>
      <c r="P182" s="14"/>
    </row>
    <row r="183" spans="13:16">
      <c r="M183" s="14"/>
      <c r="N183" s="14"/>
      <c r="O183" s="14"/>
      <c r="P183" s="14"/>
    </row>
    <row r="184" spans="13:16">
      <c r="M184" s="14"/>
      <c r="N184" s="14"/>
      <c r="O184" s="14"/>
      <c r="P184" s="14"/>
    </row>
    <row r="185" spans="13:16">
      <c r="M185" s="14"/>
      <c r="N185" s="14"/>
      <c r="O185" s="14"/>
      <c r="P185" s="14"/>
    </row>
    <row r="186" spans="13:16">
      <c r="M186" s="14"/>
      <c r="N186" s="14"/>
      <c r="O186" s="14"/>
      <c r="P186" s="14"/>
    </row>
    <row r="187" spans="13:16">
      <c r="M187" s="14"/>
      <c r="N187" s="14"/>
      <c r="O187" s="14"/>
      <c r="P187" s="14"/>
    </row>
    <row r="188" spans="13:16">
      <c r="M188" s="14"/>
      <c r="N188" s="14"/>
      <c r="O188" s="14"/>
      <c r="P188" s="14"/>
    </row>
    <row r="189" spans="13:16">
      <c r="M189" s="14"/>
      <c r="N189" s="14"/>
      <c r="O189" s="14"/>
      <c r="P189" s="14"/>
    </row>
    <row r="190" spans="13:16">
      <c r="M190" s="14"/>
      <c r="N190" s="14"/>
      <c r="O190" s="14"/>
      <c r="P190" s="14"/>
    </row>
    <row r="191" spans="13:16">
      <c r="M191" s="14"/>
      <c r="N191" s="14"/>
      <c r="O191" s="14"/>
      <c r="P191" s="14"/>
    </row>
    <row r="192" spans="13:16">
      <c r="M192" s="14"/>
      <c r="N192" s="14"/>
      <c r="O192" s="14"/>
      <c r="P192" s="14"/>
    </row>
    <row r="193" spans="13:16">
      <c r="M193" s="14"/>
      <c r="N193" s="14"/>
      <c r="O193" s="14"/>
      <c r="P193" s="14"/>
    </row>
    <row r="194" spans="13:16">
      <c r="M194" s="14"/>
      <c r="N194" s="14"/>
      <c r="O194" s="14"/>
      <c r="P194" s="14"/>
    </row>
  </sheetData>
  <mergeCells count="1">
    <mergeCell ref="A19:Q19"/>
  </mergeCells>
  <phoneticPr fontId="16" type="noConversion"/>
  <conditionalFormatting sqref="I8">
    <cfRule type="cellIs" dxfId="3830" priority="1" stopIfTrue="1" operator="equal">
      <formula>"-"</formula>
    </cfRule>
  </conditionalFormatting>
  <conditionalFormatting sqref="H36:L36 N36:O36">
    <cfRule type="cellIs" dxfId="3829" priority="752" operator="equal">
      <formula>"-"</formula>
    </cfRule>
  </conditionalFormatting>
  <conditionalFormatting sqref="H36:L36 N36:O36">
    <cfRule type="cellIs" dxfId="3828" priority="751" operator="equal">
      <formula>"-"</formula>
    </cfRule>
  </conditionalFormatting>
  <conditionalFormatting sqref="H35">
    <cfRule type="cellIs" dxfId="3827" priority="749" stopIfTrue="1" operator="equal">
      <formula>"-"</formula>
    </cfRule>
    <cfRule type="containsText" dxfId="3826" priority="750" stopIfTrue="1" operator="containsText" text="leer">
      <formula>NOT(ISERROR(SEARCH("leer",H35)))</formula>
    </cfRule>
  </conditionalFormatting>
  <conditionalFormatting sqref="H35">
    <cfRule type="cellIs" dxfId="3825" priority="747" stopIfTrue="1" operator="equal">
      <formula>"-"</formula>
    </cfRule>
    <cfRule type="containsText" dxfId="3824" priority="748" stopIfTrue="1" operator="containsText" text="leer">
      <formula>NOT(ISERROR(SEARCH("leer",H35)))</formula>
    </cfRule>
  </conditionalFormatting>
  <conditionalFormatting sqref="L35 N35:O35">
    <cfRule type="cellIs" dxfId="3823" priority="745" stopIfTrue="1" operator="equal">
      <formula>"-"</formula>
    </cfRule>
    <cfRule type="containsText" dxfId="3822" priority="746" stopIfTrue="1" operator="containsText" text="leer">
      <formula>NOT(ISERROR(SEARCH("leer",L35)))</formula>
    </cfRule>
  </conditionalFormatting>
  <conditionalFormatting sqref="L35 N35:O35">
    <cfRule type="cellIs" dxfId="3821" priority="743" stopIfTrue="1" operator="equal">
      <formula>"-"</formula>
    </cfRule>
    <cfRule type="containsText" dxfId="3820" priority="744" stopIfTrue="1" operator="containsText" text="leer">
      <formula>NOT(ISERROR(SEARCH("leer",L35)))</formula>
    </cfRule>
  </conditionalFormatting>
  <conditionalFormatting sqref="H34">
    <cfRule type="cellIs" dxfId="3819" priority="741" stopIfTrue="1" operator="equal">
      <formula>"-"</formula>
    </cfRule>
    <cfRule type="containsText" dxfId="3818" priority="742" stopIfTrue="1" operator="containsText" text="leer">
      <formula>NOT(ISERROR(SEARCH("leer",H34)))</formula>
    </cfRule>
  </conditionalFormatting>
  <conditionalFormatting sqref="H34">
    <cfRule type="cellIs" dxfId="3817" priority="739" stopIfTrue="1" operator="equal">
      <formula>"-"</formula>
    </cfRule>
    <cfRule type="containsText" dxfId="3816" priority="740" stopIfTrue="1" operator="containsText" text="leer">
      <formula>NOT(ISERROR(SEARCH("leer",H34)))</formula>
    </cfRule>
  </conditionalFormatting>
  <conditionalFormatting sqref="L34 N34:O34">
    <cfRule type="cellIs" dxfId="3815" priority="737" stopIfTrue="1" operator="equal">
      <formula>"-"</formula>
    </cfRule>
    <cfRule type="containsText" dxfId="3814" priority="738" stopIfTrue="1" operator="containsText" text="leer">
      <formula>NOT(ISERROR(SEARCH("leer",L34)))</formula>
    </cfRule>
  </conditionalFormatting>
  <conditionalFormatting sqref="L34 N34:O34">
    <cfRule type="cellIs" dxfId="3813" priority="735" stopIfTrue="1" operator="equal">
      <formula>"-"</formula>
    </cfRule>
    <cfRule type="containsText" dxfId="3812" priority="736" stopIfTrue="1" operator="containsText" text="leer">
      <formula>NOT(ISERROR(SEARCH("leer",L34)))</formula>
    </cfRule>
  </conditionalFormatting>
  <conditionalFormatting sqref="H34">
    <cfRule type="cellIs" dxfId="3811" priority="733" stopIfTrue="1" operator="equal">
      <formula>"-"</formula>
    </cfRule>
    <cfRule type="containsText" dxfId="3810" priority="734" stopIfTrue="1" operator="containsText" text="leer">
      <formula>NOT(ISERROR(SEARCH("leer",H34)))</formula>
    </cfRule>
  </conditionalFormatting>
  <conditionalFormatting sqref="H34">
    <cfRule type="cellIs" dxfId="3809" priority="731" stopIfTrue="1" operator="equal">
      <formula>"-"</formula>
    </cfRule>
    <cfRule type="containsText" dxfId="3808" priority="732" stopIfTrue="1" operator="containsText" text="leer">
      <formula>NOT(ISERROR(SEARCH("leer",H34)))</formula>
    </cfRule>
  </conditionalFormatting>
  <conditionalFormatting sqref="H34">
    <cfRule type="cellIs" dxfId="3807" priority="729" stopIfTrue="1" operator="equal">
      <formula>"-"</formula>
    </cfRule>
    <cfRule type="containsText" dxfId="3806" priority="730" stopIfTrue="1" operator="containsText" text="leer">
      <formula>NOT(ISERROR(SEARCH("leer",H34)))</formula>
    </cfRule>
  </conditionalFormatting>
  <conditionalFormatting sqref="H34">
    <cfRule type="cellIs" dxfId="3805" priority="727" stopIfTrue="1" operator="equal">
      <formula>"-"</formula>
    </cfRule>
    <cfRule type="containsText" dxfId="3804" priority="728" stopIfTrue="1" operator="containsText" text="leer">
      <formula>NOT(ISERROR(SEARCH("leer",H34)))</formula>
    </cfRule>
  </conditionalFormatting>
  <conditionalFormatting sqref="H34">
    <cfRule type="cellIs" dxfId="3803" priority="725" stopIfTrue="1" operator="equal">
      <formula>"-"</formula>
    </cfRule>
    <cfRule type="containsText" dxfId="3802" priority="726" stopIfTrue="1" operator="containsText" text="leer">
      <formula>NOT(ISERROR(SEARCH("leer",H34)))</formula>
    </cfRule>
  </conditionalFormatting>
  <conditionalFormatting sqref="H34">
    <cfRule type="cellIs" dxfId="3801" priority="723" stopIfTrue="1" operator="equal">
      <formula>"-"</formula>
    </cfRule>
    <cfRule type="containsText" dxfId="3800" priority="724" stopIfTrue="1" operator="containsText" text="leer">
      <formula>NOT(ISERROR(SEARCH("leer",H34)))</formula>
    </cfRule>
  </conditionalFormatting>
  <conditionalFormatting sqref="H34">
    <cfRule type="cellIs" dxfId="3799" priority="721" stopIfTrue="1" operator="equal">
      <formula>"-"</formula>
    </cfRule>
    <cfRule type="containsText" dxfId="3798" priority="722" stopIfTrue="1" operator="containsText" text="leer">
      <formula>NOT(ISERROR(SEARCH("leer",H34)))</formula>
    </cfRule>
  </conditionalFormatting>
  <conditionalFormatting sqref="H34">
    <cfRule type="cellIs" dxfId="3797" priority="719" stopIfTrue="1" operator="equal">
      <formula>"-"</formula>
    </cfRule>
    <cfRule type="containsText" dxfId="3796" priority="720" stopIfTrue="1" operator="containsText" text="leer">
      <formula>NOT(ISERROR(SEARCH("leer",H34)))</formula>
    </cfRule>
  </conditionalFormatting>
  <conditionalFormatting sqref="H34">
    <cfRule type="cellIs" dxfId="3795" priority="717" stopIfTrue="1" operator="equal">
      <formula>"-"</formula>
    </cfRule>
    <cfRule type="containsText" dxfId="3794" priority="718" stopIfTrue="1" operator="containsText" text="leer">
      <formula>NOT(ISERROR(SEARCH("leer",H34)))</formula>
    </cfRule>
  </conditionalFormatting>
  <conditionalFormatting sqref="L34 N34:O34">
    <cfRule type="cellIs" dxfId="3793" priority="715" stopIfTrue="1" operator="equal">
      <formula>"-"</formula>
    </cfRule>
    <cfRule type="containsText" dxfId="3792" priority="716" stopIfTrue="1" operator="containsText" text="leer">
      <formula>NOT(ISERROR(SEARCH("leer",L34)))</formula>
    </cfRule>
  </conditionalFormatting>
  <conditionalFormatting sqref="L34 N34:O34">
    <cfRule type="cellIs" dxfId="3791" priority="713" stopIfTrue="1" operator="equal">
      <formula>"-"</formula>
    </cfRule>
    <cfRule type="containsText" dxfId="3790" priority="714" stopIfTrue="1" operator="containsText" text="leer">
      <formula>NOT(ISERROR(SEARCH("leer",L34)))</formula>
    </cfRule>
  </conditionalFormatting>
  <conditionalFormatting sqref="L34 N34:O34">
    <cfRule type="cellIs" dxfId="3789" priority="711" stopIfTrue="1" operator="equal">
      <formula>"-"</formula>
    </cfRule>
    <cfRule type="containsText" dxfId="3788" priority="712" stopIfTrue="1" operator="containsText" text="leer">
      <formula>NOT(ISERROR(SEARCH("leer",L34)))</formula>
    </cfRule>
  </conditionalFormatting>
  <conditionalFormatting sqref="L34 N34:O34">
    <cfRule type="cellIs" dxfId="3787" priority="709" stopIfTrue="1" operator="equal">
      <formula>"-"</formula>
    </cfRule>
    <cfRule type="containsText" dxfId="3786" priority="710" stopIfTrue="1" operator="containsText" text="leer">
      <formula>NOT(ISERROR(SEARCH("leer",L34)))</formula>
    </cfRule>
  </conditionalFormatting>
  <conditionalFormatting sqref="L34 N34:O34">
    <cfRule type="cellIs" dxfId="3785" priority="707" stopIfTrue="1" operator="equal">
      <formula>"-"</formula>
    </cfRule>
    <cfRule type="containsText" dxfId="3784" priority="708" stopIfTrue="1" operator="containsText" text="leer">
      <formula>NOT(ISERROR(SEARCH("leer",L34)))</formula>
    </cfRule>
  </conditionalFormatting>
  <conditionalFormatting sqref="L34 N34:O34">
    <cfRule type="cellIs" dxfId="3783" priority="705" stopIfTrue="1" operator="equal">
      <formula>"-"</formula>
    </cfRule>
    <cfRule type="containsText" dxfId="3782" priority="706" stopIfTrue="1" operator="containsText" text="leer">
      <formula>NOT(ISERROR(SEARCH("leer",L34)))</formula>
    </cfRule>
  </conditionalFormatting>
  <conditionalFormatting sqref="L34 N34:O34">
    <cfRule type="cellIs" dxfId="3781" priority="703" stopIfTrue="1" operator="equal">
      <formula>"-"</formula>
    </cfRule>
    <cfRule type="containsText" dxfId="3780" priority="704" stopIfTrue="1" operator="containsText" text="leer">
      <formula>NOT(ISERROR(SEARCH("leer",L34)))</formula>
    </cfRule>
  </conditionalFormatting>
  <conditionalFormatting sqref="L34 N34:O34">
    <cfRule type="cellIs" dxfId="3779" priority="701" stopIfTrue="1" operator="equal">
      <formula>"-"</formula>
    </cfRule>
    <cfRule type="containsText" dxfId="3778" priority="702" stopIfTrue="1" operator="containsText" text="leer">
      <formula>NOT(ISERROR(SEARCH("leer",L34)))</formula>
    </cfRule>
  </conditionalFormatting>
  <conditionalFormatting sqref="L34 N34:O34">
    <cfRule type="cellIs" dxfId="3777" priority="699" stopIfTrue="1" operator="equal">
      <formula>"-"</formula>
    </cfRule>
    <cfRule type="containsText" dxfId="3776" priority="700" stopIfTrue="1" operator="containsText" text="leer">
      <formula>NOT(ISERROR(SEARCH("leer",L34)))</formula>
    </cfRule>
  </conditionalFormatting>
  <conditionalFormatting sqref="H34">
    <cfRule type="cellIs" dxfId="3775" priority="697" stopIfTrue="1" operator="equal">
      <formula>"-"</formula>
    </cfRule>
    <cfRule type="containsText" dxfId="3774" priority="698" stopIfTrue="1" operator="containsText" text="leer">
      <formula>NOT(ISERROR(SEARCH("leer",H34)))</formula>
    </cfRule>
  </conditionalFormatting>
  <conditionalFormatting sqref="H34">
    <cfRule type="cellIs" dxfId="3773" priority="695" stopIfTrue="1" operator="equal">
      <formula>"-"</formula>
    </cfRule>
    <cfRule type="containsText" dxfId="3772" priority="696" stopIfTrue="1" operator="containsText" text="leer">
      <formula>NOT(ISERROR(SEARCH("leer",H34)))</formula>
    </cfRule>
  </conditionalFormatting>
  <conditionalFormatting sqref="L34 N34:O34">
    <cfRule type="cellIs" dxfId="3771" priority="693" stopIfTrue="1" operator="equal">
      <formula>"-"</formula>
    </cfRule>
    <cfRule type="containsText" dxfId="3770" priority="694" stopIfTrue="1" operator="containsText" text="leer">
      <formula>NOT(ISERROR(SEARCH("leer",L34)))</formula>
    </cfRule>
  </conditionalFormatting>
  <conditionalFormatting sqref="L34 N34:O34">
    <cfRule type="cellIs" dxfId="3769" priority="691" stopIfTrue="1" operator="equal">
      <formula>"-"</formula>
    </cfRule>
    <cfRule type="containsText" dxfId="3768" priority="692" stopIfTrue="1" operator="containsText" text="leer">
      <formula>NOT(ISERROR(SEARCH("leer",L34)))</formula>
    </cfRule>
  </conditionalFormatting>
  <conditionalFormatting sqref="H34">
    <cfRule type="cellIs" dxfId="3767" priority="689" stopIfTrue="1" operator="equal">
      <formula>"-"</formula>
    </cfRule>
    <cfRule type="containsText" dxfId="3766" priority="690" stopIfTrue="1" operator="containsText" text="leer">
      <formula>NOT(ISERROR(SEARCH("leer",H34)))</formula>
    </cfRule>
  </conditionalFormatting>
  <conditionalFormatting sqref="H34">
    <cfRule type="cellIs" dxfId="3765" priority="687" stopIfTrue="1" operator="equal">
      <formula>"-"</formula>
    </cfRule>
    <cfRule type="containsText" dxfId="3764" priority="688" stopIfTrue="1" operator="containsText" text="leer">
      <formula>NOT(ISERROR(SEARCH("leer",H34)))</formula>
    </cfRule>
  </conditionalFormatting>
  <conditionalFormatting sqref="H34">
    <cfRule type="cellIs" dxfId="3763" priority="685" stopIfTrue="1" operator="equal">
      <formula>"-"</formula>
    </cfRule>
    <cfRule type="containsText" dxfId="3762" priority="686" stopIfTrue="1" operator="containsText" text="leer">
      <formula>NOT(ISERROR(SEARCH("leer",H34)))</formula>
    </cfRule>
  </conditionalFormatting>
  <conditionalFormatting sqref="H34">
    <cfRule type="cellIs" dxfId="3761" priority="683" stopIfTrue="1" operator="equal">
      <formula>"-"</formula>
    </cfRule>
    <cfRule type="containsText" dxfId="3760" priority="684" stopIfTrue="1" operator="containsText" text="leer">
      <formula>NOT(ISERROR(SEARCH("leer",H34)))</formula>
    </cfRule>
  </conditionalFormatting>
  <conditionalFormatting sqref="H34">
    <cfRule type="cellIs" dxfId="3759" priority="681" stopIfTrue="1" operator="equal">
      <formula>"-"</formula>
    </cfRule>
    <cfRule type="containsText" dxfId="3758" priority="682" stopIfTrue="1" operator="containsText" text="leer">
      <formula>NOT(ISERROR(SEARCH("leer",H34)))</formula>
    </cfRule>
  </conditionalFormatting>
  <conditionalFormatting sqref="H34">
    <cfRule type="cellIs" dxfId="3757" priority="679" stopIfTrue="1" operator="equal">
      <formula>"-"</formula>
    </cfRule>
    <cfRule type="containsText" dxfId="3756" priority="680" stopIfTrue="1" operator="containsText" text="leer">
      <formula>NOT(ISERROR(SEARCH("leer",H34)))</formula>
    </cfRule>
  </conditionalFormatting>
  <conditionalFormatting sqref="H34">
    <cfRule type="cellIs" dxfId="3755" priority="677" stopIfTrue="1" operator="equal">
      <formula>"-"</formula>
    </cfRule>
    <cfRule type="containsText" dxfId="3754" priority="678" stopIfTrue="1" operator="containsText" text="leer">
      <formula>NOT(ISERROR(SEARCH("leer",H34)))</formula>
    </cfRule>
  </conditionalFormatting>
  <conditionalFormatting sqref="H34">
    <cfRule type="cellIs" dxfId="3753" priority="675" stopIfTrue="1" operator="equal">
      <formula>"-"</formula>
    </cfRule>
    <cfRule type="containsText" dxfId="3752" priority="676" stopIfTrue="1" operator="containsText" text="leer">
      <formula>NOT(ISERROR(SEARCH("leer",H34)))</formula>
    </cfRule>
  </conditionalFormatting>
  <conditionalFormatting sqref="H34">
    <cfRule type="cellIs" dxfId="3751" priority="673" stopIfTrue="1" operator="equal">
      <formula>"-"</formula>
    </cfRule>
    <cfRule type="containsText" dxfId="3750" priority="674" stopIfTrue="1" operator="containsText" text="leer">
      <formula>NOT(ISERROR(SEARCH("leer",H34)))</formula>
    </cfRule>
  </conditionalFormatting>
  <conditionalFormatting sqref="L34 N34:O34">
    <cfRule type="cellIs" dxfId="3749" priority="671" stopIfTrue="1" operator="equal">
      <formula>"-"</formula>
    </cfRule>
    <cfRule type="containsText" dxfId="3748" priority="672" stopIfTrue="1" operator="containsText" text="leer">
      <formula>NOT(ISERROR(SEARCH("leer",L34)))</formula>
    </cfRule>
  </conditionalFormatting>
  <conditionalFormatting sqref="L34 N34:O34">
    <cfRule type="cellIs" dxfId="3747" priority="669" stopIfTrue="1" operator="equal">
      <formula>"-"</formula>
    </cfRule>
    <cfRule type="containsText" dxfId="3746" priority="670" stopIfTrue="1" operator="containsText" text="leer">
      <formula>NOT(ISERROR(SEARCH("leer",L34)))</formula>
    </cfRule>
  </conditionalFormatting>
  <conditionalFormatting sqref="L34 N34:O34">
    <cfRule type="cellIs" dxfId="3745" priority="667" stopIfTrue="1" operator="equal">
      <formula>"-"</formula>
    </cfRule>
    <cfRule type="containsText" dxfId="3744" priority="668" stopIfTrue="1" operator="containsText" text="leer">
      <formula>NOT(ISERROR(SEARCH("leer",L34)))</formula>
    </cfRule>
  </conditionalFormatting>
  <conditionalFormatting sqref="L34 N34:O34">
    <cfRule type="cellIs" dxfId="3743" priority="665" stopIfTrue="1" operator="equal">
      <formula>"-"</formula>
    </cfRule>
    <cfRule type="containsText" dxfId="3742" priority="666" stopIfTrue="1" operator="containsText" text="leer">
      <formula>NOT(ISERROR(SEARCH("leer",L34)))</formula>
    </cfRule>
  </conditionalFormatting>
  <conditionalFormatting sqref="L34 N34:O34">
    <cfRule type="cellIs" dxfId="3741" priority="663" stopIfTrue="1" operator="equal">
      <formula>"-"</formula>
    </cfRule>
    <cfRule type="containsText" dxfId="3740" priority="664" stopIfTrue="1" operator="containsText" text="leer">
      <formula>NOT(ISERROR(SEARCH("leer",L34)))</formula>
    </cfRule>
  </conditionalFormatting>
  <conditionalFormatting sqref="L34 N34:O34">
    <cfRule type="cellIs" dxfId="3739" priority="661" stopIfTrue="1" operator="equal">
      <formula>"-"</formula>
    </cfRule>
    <cfRule type="containsText" dxfId="3738" priority="662" stopIfTrue="1" operator="containsText" text="leer">
      <formula>NOT(ISERROR(SEARCH("leer",L34)))</formula>
    </cfRule>
  </conditionalFormatting>
  <conditionalFormatting sqref="L34 N34:O34">
    <cfRule type="cellIs" dxfId="3737" priority="659" stopIfTrue="1" operator="equal">
      <formula>"-"</formula>
    </cfRule>
    <cfRule type="containsText" dxfId="3736" priority="660" stopIfTrue="1" operator="containsText" text="leer">
      <formula>NOT(ISERROR(SEARCH("leer",L34)))</formula>
    </cfRule>
  </conditionalFormatting>
  <conditionalFormatting sqref="L34 N34:O34">
    <cfRule type="cellIs" dxfId="3735" priority="657" stopIfTrue="1" operator="equal">
      <formula>"-"</formula>
    </cfRule>
    <cfRule type="containsText" dxfId="3734" priority="658" stopIfTrue="1" operator="containsText" text="leer">
      <formula>NOT(ISERROR(SEARCH("leer",L34)))</formula>
    </cfRule>
  </conditionalFormatting>
  <conditionalFormatting sqref="L34 N34:O34">
    <cfRule type="cellIs" dxfId="3733" priority="655" stopIfTrue="1" operator="equal">
      <formula>"-"</formula>
    </cfRule>
    <cfRule type="containsText" dxfId="3732" priority="656" stopIfTrue="1" operator="containsText" text="leer">
      <formula>NOT(ISERROR(SEARCH("leer",L34)))</formula>
    </cfRule>
  </conditionalFormatting>
  <conditionalFormatting sqref="H33">
    <cfRule type="cellIs" dxfId="3731" priority="653" stopIfTrue="1" operator="equal">
      <formula>"-"</formula>
    </cfRule>
    <cfRule type="containsText" dxfId="3730" priority="654" stopIfTrue="1" operator="containsText" text="leer">
      <formula>NOT(ISERROR(SEARCH("leer",H33)))</formula>
    </cfRule>
  </conditionalFormatting>
  <conditionalFormatting sqref="H33">
    <cfRule type="cellIs" dxfId="3729" priority="652" stopIfTrue="1" operator="equal">
      <formula>"-"</formula>
    </cfRule>
  </conditionalFormatting>
  <conditionalFormatting sqref="H33">
    <cfRule type="cellIs" dxfId="3728" priority="650" stopIfTrue="1" operator="equal">
      <formula>"-"</formula>
    </cfRule>
    <cfRule type="containsText" dxfId="3727" priority="651" stopIfTrue="1" operator="containsText" text="leer">
      <formula>NOT(ISERROR(SEARCH("leer",H33)))</formula>
    </cfRule>
  </conditionalFormatting>
  <conditionalFormatting sqref="H33">
    <cfRule type="cellIs" dxfId="3726" priority="649" stopIfTrue="1" operator="equal">
      <formula>"-"</formula>
    </cfRule>
  </conditionalFormatting>
  <conditionalFormatting sqref="L33 N33:O33">
    <cfRule type="cellIs" dxfId="3725" priority="647" stopIfTrue="1" operator="equal">
      <formula>"-"</formula>
    </cfRule>
    <cfRule type="containsText" dxfId="3724" priority="648" stopIfTrue="1" operator="containsText" text="leer">
      <formula>NOT(ISERROR(SEARCH("leer",L33)))</formula>
    </cfRule>
  </conditionalFormatting>
  <conditionalFormatting sqref="L33 N33:O33">
    <cfRule type="cellIs" dxfId="3723" priority="646" stopIfTrue="1" operator="equal">
      <formula>"-"</formula>
    </cfRule>
  </conditionalFormatting>
  <conditionalFormatting sqref="L33 N33:O33">
    <cfRule type="cellIs" dxfId="3722" priority="644" stopIfTrue="1" operator="equal">
      <formula>"-"</formula>
    </cfRule>
    <cfRule type="containsText" dxfId="3721" priority="645" stopIfTrue="1" operator="containsText" text="leer">
      <formula>NOT(ISERROR(SEARCH("leer",L33)))</formula>
    </cfRule>
  </conditionalFormatting>
  <conditionalFormatting sqref="L33 N33:O33">
    <cfRule type="cellIs" dxfId="3720" priority="643" stopIfTrue="1" operator="equal">
      <formula>"-"</formula>
    </cfRule>
  </conditionalFormatting>
  <conditionalFormatting sqref="H33">
    <cfRule type="cellIs" dxfId="3719" priority="641" stopIfTrue="1" operator="equal">
      <formula>"-"</formula>
    </cfRule>
    <cfRule type="containsText" dxfId="3718" priority="642" stopIfTrue="1" operator="containsText" text="leer">
      <formula>NOT(ISERROR(SEARCH("leer",H33)))</formula>
    </cfRule>
  </conditionalFormatting>
  <conditionalFormatting sqref="H33">
    <cfRule type="cellIs" dxfId="3717" priority="640" stopIfTrue="1" operator="equal">
      <formula>"-"</formula>
    </cfRule>
  </conditionalFormatting>
  <conditionalFormatting sqref="H33">
    <cfRule type="cellIs" dxfId="3716" priority="638" stopIfTrue="1" operator="equal">
      <formula>"-"</formula>
    </cfRule>
    <cfRule type="containsText" dxfId="3715" priority="639" stopIfTrue="1" operator="containsText" text="leer">
      <formula>NOT(ISERROR(SEARCH("leer",H33)))</formula>
    </cfRule>
  </conditionalFormatting>
  <conditionalFormatting sqref="H33">
    <cfRule type="cellIs" dxfId="3714" priority="637" stopIfTrue="1" operator="equal">
      <formula>"-"</formula>
    </cfRule>
  </conditionalFormatting>
  <conditionalFormatting sqref="L33 N33:O33">
    <cfRule type="cellIs" dxfId="3713" priority="635" stopIfTrue="1" operator="equal">
      <formula>"-"</formula>
    </cfRule>
    <cfRule type="containsText" dxfId="3712" priority="636" stopIfTrue="1" operator="containsText" text="leer">
      <formula>NOT(ISERROR(SEARCH("leer",L33)))</formula>
    </cfRule>
  </conditionalFormatting>
  <conditionalFormatting sqref="L33 N33:O33">
    <cfRule type="cellIs" dxfId="3711" priority="634" stopIfTrue="1" operator="equal">
      <formula>"-"</formula>
    </cfRule>
  </conditionalFormatting>
  <conditionalFormatting sqref="L33 N33:O33">
    <cfRule type="cellIs" dxfId="3710" priority="632" stopIfTrue="1" operator="equal">
      <formula>"-"</formula>
    </cfRule>
    <cfRule type="containsText" dxfId="3709" priority="633" stopIfTrue="1" operator="containsText" text="leer">
      <formula>NOT(ISERROR(SEARCH("leer",L33)))</formula>
    </cfRule>
  </conditionalFormatting>
  <conditionalFormatting sqref="L33 N33:O33">
    <cfRule type="cellIs" dxfId="3708" priority="631" stopIfTrue="1" operator="equal">
      <formula>"-"</formula>
    </cfRule>
  </conditionalFormatting>
  <conditionalFormatting sqref="K34">
    <cfRule type="cellIs" dxfId="3707" priority="587" stopIfTrue="1" operator="equal">
      <formula>"-"</formula>
    </cfRule>
    <cfRule type="containsText" dxfId="3706" priority="588" stopIfTrue="1" operator="containsText" text="leer">
      <formula>NOT(ISERROR(SEARCH("leer",K34)))</formula>
    </cfRule>
  </conditionalFormatting>
  <conditionalFormatting sqref="K34">
    <cfRule type="cellIs" dxfId="3705" priority="581" stopIfTrue="1" operator="equal">
      <formula>"-"</formula>
    </cfRule>
    <cfRule type="containsText" dxfId="3704" priority="582" stopIfTrue="1" operator="containsText" text="leer">
      <formula>NOT(ISERROR(SEARCH("leer",K34)))</formula>
    </cfRule>
  </conditionalFormatting>
  <conditionalFormatting sqref="K34">
    <cfRule type="cellIs" dxfId="3703" priority="575" stopIfTrue="1" operator="equal">
      <formula>"-"</formula>
    </cfRule>
    <cfRule type="containsText" dxfId="3702" priority="576" stopIfTrue="1" operator="containsText" text="leer">
      <formula>NOT(ISERROR(SEARCH("leer",K34)))</formula>
    </cfRule>
  </conditionalFormatting>
  <conditionalFormatting sqref="K34">
    <cfRule type="cellIs" dxfId="3701" priority="569" stopIfTrue="1" operator="equal">
      <formula>"-"</formula>
    </cfRule>
    <cfRule type="containsText" dxfId="3700" priority="570" stopIfTrue="1" operator="containsText" text="leer">
      <formula>NOT(ISERROR(SEARCH("leer",K34)))</formula>
    </cfRule>
  </conditionalFormatting>
  <conditionalFormatting sqref="J33:K33">
    <cfRule type="cellIs" dxfId="3699" priority="568" stopIfTrue="1" operator="equal">
      <formula>"-"</formula>
    </cfRule>
  </conditionalFormatting>
  <conditionalFormatting sqref="J34">
    <cfRule type="cellIs" dxfId="3698" priority="566" stopIfTrue="1" operator="equal">
      <formula>"-"</formula>
    </cfRule>
    <cfRule type="containsText" dxfId="3697" priority="567" stopIfTrue="1" operator="containsText" text="leer">
      <formula>NOT(ISERROR(SEARCH("leer",J34)))</formula>
    </cfRule>
  </conditionalFormatting>
  <conditionalFormatting sqref="J34">
    <cfRule type="cellIs" dxfId="3696" priority="565" stopIfTrue="1" operator="equal">
      <formula>"-"</formula>
    </cfRule>
  </conditionalFormatting>
  <conditionalFormatting sqref="H32:O32">
    <cfRule type="cellIs" dxfId="3695" priority="629" stopIfTrue="1" operator="equal">
      <formula>"-"</formula>
    </cfRule>
    <cfRule type="containsText" dxfId="3694" priority="630" stopIfTrue="1" operator="containsText" text="leer">
      <formula>NOT(ISERROR(SEARCH("leer",H32)))</formula>
    </cfRule>
  </conditionalFormatting>
  <conditionalFormatting sqref="H32:O32">
    <cfRule type="cellIs" dxfId="3693" priority="628" stopIfTrue="1" operator="equal">
      <formula>"-"</formula>
    </cfRule>
  </conditionalFormatting>
  <conditionalFormatting sqref="H32:O32">
    <cfRule type="cellIs" dxfId="3692" priority="626" stopIfTrue="1" operator="equal">
      <formula>"-"</formula>
    </cfRule>
    <cfRule type="containsText" dxfId="3691" priority="627" stopIfTrue="1" operator="containsText" text="leer">
      <formula>NOT(ISERROR(SEARCH("leer",H32)))</formula>
    </cfRule>
  </conditionalFormatting>
  <conditionalFormatting sqref="H32:O32">
    <cfRule type="cellIs" dxfId="3690" priority="625" stopIfTrue="1" operator="equal">
      <formula>"-"</formula>
    </cfRule>
  </conditionalFormatting>
  <conditionalFormatting sqref="H32:O32">
    <cfRule type="cellIs" dxfId="3689" priority="623" stopIfTrue="1" operator="equal">
      <formula>"-"</formula>
    </cfRule>
    <cfRule type="containsText" dxfId="3688" priority="624" stopIfTrue="1" operator="containsText" text="leer">
      <formula>NOT(ISERROR(SEARCH("leer",H32)))</formula>
    </cfRule>
  </conditionalFormatting>
  <conditionalFormatting sqref="H32:O32">
    <cfRule type="cellIs" dxfId="3687" priority="622" stopIfTrue="1" operator="equal">
      <formula>"-"</formula>
    </cfRule>
  </conditionalFormatting>
  <conditionalFormatting sqref="H32:O32">
    <cfRule type="cellIs" dxfId="3686" priority="620" stopIfTrue="1" operator="equal">
      <formula>"-"</formula>
    </cfRule>
    <cfRule type="containsText" dxfId="3685" priority="621" stopIfTrue="1" operator="containsText" text="leer">
      <formula>NOT(ISERROR(SEARCH("leer",H32)))</formula>
    </cfRule>
  </conditionalFormatting>
  <conditionalFormatting sqref="H32:O32">
    <cfRule type="cellIs" dxfId="3684" priority="619" stopIfTrue="1" operator="equal">
      <formula>"-"</formula>
    </cfRule>
  </conditionalFormatting>
  <conditionalFormatting sqref="J33:K33">
    <cfRule type="cellIs" dxfId="3683" priority="617" stopIfTrue="1" operator="equal">
      <formula>"-"</formula>
    </cfRule>
    <cfRule type="containsText" dxfId="3682" priority="618" stopIfTrue="1" operator="containsText" text="leer">
      <formula>NOT(ISERROR(SEARCH("leer",J33)))</formula>
    </cfRule>
  </conditionalFormatting>
  <conditionalFormatting sqref="J35:K35">
    <cfRule type="cellIs" dxfId="3681" priority="615" stopIfTrue="1" operator="equal">
      <formula>"-"</formula>
    </cfRule>
    <cfRule type="containsText" dxfId="3680" priority="616" stopIfTrue="1" operator="containsText" text="leer">
      <formula>NOT(ISERROR(SEARCH("leer",J35)))</formula>
    </cfRule>
  </conditionalFormatting>
  <conditionalFormatting sqref="J35:K35">
    <cfRule type="cellIs" dxfId="3679" priority="613" stopIfTrue="1" operator="equal">
      <formula>"-"</formula>
    </cfRule>
    <cfRule type="containsText" dxfId="3678" priority="614" stopIfTrue="1" operator="containsText" text="leer">
      <formula>NOT(ISERROR(SEARCH("leer",J35)))</formula>
    </cfRule>
  </conditionalFormatting>
  <conditionalFormatting sqref="K34">
    <cfRule type="cellIs" dxfId="3677" priority="611" stopIfTrue="1" operator="equal">
      <formula>"-"</formula>
    </cfRule>
    <cfRule type="containsText" dxfId="3676" priority="612" stopIfTrue="1" operator="containsText" text="leer">
      <formula>NOT(ISERROR(SEARCH("leer",K34)))</formula>
    </cfRule>
  </conditionalFormatting>
  <conditionalFormatting sqref="K34">
    <cfRule type="cellIs" dxfId="3675" priority="609" stopIfTrue="1" operator="equal">
      <formula>"-"</formula>
    </cfRule>
    <cfRule type="containsText" dxfId="3674" priority="610" stopIfTrue="1" operator="containsText" text="leer">
      <formula>NOT(ISERROR(SEARCH("leer",K34)))</formula>
    </cfRule>
  </conditionalFormatting>
  <conditionalFormatting sqref="K34">
    <cfRule type="cellIs" dxfId="3673" priority="607" stopIfTrue="1" operator="equal">
      <formula>"-"</formula>
    </cfRule>
    <cfRule type="containsText" dxfId="3672" priority="608" stopIfTrue="1" operator="containsText" text="leer">
      <formula>NOT(ISERROR(SEARCH("leer",K34)))</formula>
    </cfRule>
  </conditionalFormatting>
  <conditionalFormatting sqref="K34">
    <cfRule type="cellIs" dxfId="3671" priority="605" stopIfTrue="1" operator="equal">
      <formula>"-"</formula>
    </cfRule>
    <cfRule type="containsText" dxfId="3670" priority="606" stopIfTrue="1" operator="containsText" text="leer">
      <formula>NOT(ISERROR(SEARCH("leer",K34)))</formula>
    </cfRule>
  </conditionalFormatting>
  <conditionalFormatting sqref="K34">
    <cfRule type="cellIs" dxfId="3669" priority="603" stopIfTrue="1" operator="equal">
      <formula>"-"</formula>
    </cfRule>
    <cfRule type="containsText" dxfId="3668" priority="604" stopIfTrue="1" operator="containsText" text="leer">
      <formula>NOT(ISERROR(SEARCH("leer",K34)))</formula>
    </cfRule>
  </conditionalFormatting>
  <conditionalFormatting sqref="K34">
    <cfRule type="cellIs" dxfId="3667" priority="601" stopIfTrue="1" operator="equal">
      <formula>"-"</formula>
    </cfRule>
    <cfRule type="containsText" dxfId="3666" priority="602" stopIfTrue="1" operator="containsText" text="leer">
      <formula>NOT(ISERROR(SEARCH("leer",K34)))</formula>
    </cfRule>
  </conditionalFormatting>
  <conditionalFormatting sqref="K34">
    <cfRule type="cellIs" dxfId="3665" priority="599" stopIfTrue="1" operator="equal">
      <formula>"-"</formula>
    </cfRule>
    <cfRule type="containsText" dxfId="3664" priority="600" stopIfTrue="1" operator="containsText" text="leer">
      <formula>NOT(ISERROR(SEARCH("leer",K34)))</formula>
    </cfRule>
  </conditionalFormatting>
  <conditionalFormatting sqref="K34">
    <cfRule type="cellIs" dxfId="3663" priority="597" stopIfTrue="1" operator="equal">
      <formula>"-"</formula>
    </cfRule>
    <cfRule type="containsText" dxfId="3662" priority="598" stopIfTrue="1" operator="containsText" text="leer">
      <formula>NOT(ISERROR(SEARCH("leer",K34)))</formula>
    </cfRule>
  </conditionalFormatting>
  <conditionalFormatting sqref="K34">
    <cfRule type="cellIs" dxfId="3661" priority="595" stopIfTrue="1" operator="equal">
      <formula>"-"</formula>
    </cfRule>
    <cfRule type="containsText" dxfId="3660" priority="596" stopIfTrue="1" operator="containsText" text="leer">
      <formula>NOT(ISERROR(SEARCH("leer",K34)))</formula>
    </cfRule>
  </conditionalFormatting>
  <conditionalFormatting sqref="K34">
    <cfRule type="cellIs" dxfId="3659" priority="593" stopIfTrue="1" operator="equal">
      <formula>"-"</formula>
    </cfRule>
    <cfRule type="containsText" dxfId="3658" priority="594" stopIfTrue="1" operator="containsText" text="leer">
      <formula>NOT(ISERROR(SEARCH("leer",K34)))</formula>
    </cfRule>
  </conditionalFormatting>
  <conditionalFormatting sqref="K34">
    <cfRule type="cellIs" dxfId="3657" priority="591" stopIfTrue="1" operator="equal">
      <formula>"-"</formula>
    </cfRule>
    <cfRule type="containsText" dxfId="3656" priority="592" stopIfTrue="1" operator="containsText" text="leer">
      <formula>NOT(ISERROR(SEARCH("leer",K34)))</formula>
    </cfRule>
  </conditionalFormatting>
  <conditionalFormatting sqref="K34">
    <cfRule type="cellIs" dxfId="3655" priority="589" stopIfTrue="1" operator="equal">
      <formula>"-"</formula>
    </cfRule>
    <cfRule type="containsText" dxfId="3654" priority="590" stopIfTrue="1" operator="containsText" text="leer">
      <formula>NOT(ISERROR(SEARCH("leer",K34)))</formula>
    </cfRule>
  </conditionalFormatting>
  <conditionalFormatting sqref="K34">
    <cfRule type="cellIs" dxfId="3653" priority="585" stopIfTrue="1" operator="equal">
      <formula>"-"</formula>
    </cfRule>
    <cfRule type="containsText" dxfId="3652" priority="586" stopIfTrue="1" operator="containsText" text="leer">
      <formula>NOT(ISERROR(SEARCH("leer",K34)))</formula>
    </cfRule>
  </conditionalFormatting>
  <conditionalFormatting sqref="K34">
    <cfRule type="cellIs" dxfId="3651" priority="583" stopIfTrue="1" operator="equal">
      <formula>"-"</formula>
    </cfRule>
    <cfRule type="containsText" dxfId="3650" priority="584" stopIfTrue="1" operator="containsText" text="leer">
      <formula>NOT(ISERROR(SEARCH("leer",K34)))</formula>
    </cfRule>
  </conditionalFormatting>
  <conditionalFormatting sqref="K34">
    <cfRule type="cellIs" dxfId="3649" priority="579" stopIfTrue="1" operator="equal">
      <formula>"-"</formula>
    </cfRule>
    <cfRule type="containsText" dxfId="3648" priority="580" stopIfTrue="1" operator="containsText" text="leer">
      <formula>NOT(ISERROR(SEARCH("leer",K34)))</formula>
    </cfRule>
  </conditionalFormatting>
  <conditionalFormatting sqref="K34">
    <cfRule type="cellIs" dxfId="3647" priority="577" stopIfTrue="1" operator="equal">
      <formula>"-"</formula>
    </cfRule>
    <cfRule type="containsText" dxfId="3646" priority="578" stopIfTrue="1" operator="containsText" text="leer">
      <formula>NOT(ISERROR(SEARCH("leer",K34)))</formula>
    </cfRule>
  </conditionalFormatting>
  <conditionalFormatting sqref="K34">
    <cfRule type="cellIs" dxfId="3645" priority="573" stopIfTrue="1" operator="equal">
      <formula>"-"</formula>
    </cfRule>
    <cfRule type="containsText" dxfId="3644" priority="574" stopIfTrue="1" operator="containsText" text="leer">
      <formula>NOT(ISERROR(SEARCH("leer",K34)))</formula>
    </cfRule>
  </conditionalFormatting>
  <conditionalFormatting sqref="K34">
    <cfRule type="cellIs" dxfId="3643" priority="571" stopIfTrue="1" operator="equal">
      <formula>"-"</formula>
    </cfRule>
    <cfRule type="containsText" dxfId="3642" priority="572" stopIfTrue="1" operator="containsText" text="leer">
      <formula>NOT(ISERROR(SEARCH("leer",K34)))</formula>
    </cfRule>
  </conditionalFormatting>
  <conditionalFormatting sqref="K6:K10 K12:K13">
    <cfRule type="cellIs" dxfId="3641" priority="188" operator="equal">
      <formula>"-"</formula>
    </cfRule>
  </conditionalFormatting>
  <conditionalFormatting sqref="K6:K10 K12:K13">
    <cfRule type="cellIs" dxfId="3640" priority="187" operator="equal">
      <formula>"-"</formula>
    </cfRule>
  </conditionalFormatting>
  <conditionalFormatting sqref="J6">
    <cfRule type="cellIs" dxfId="3639" priority="185" stopIfTrue="1" operator="equal">
      <formula>"-"</formula>
    </cfRule>
    <cfRule type="containsText" dxfId="3638" priority="186" stopIfTrue="1" operator="containsText" text="leer">
      <formula>NOT(ISERROR(SEARCH("leer",J6)))</formula>
    </cfRule>
  </conditionalFormatting>
  <conditionalFormatting sqref="J6">
    <cfRule type="cellIs" dxfId="3637" priority="183" stopIfTrue="1" operator="equal">
      <formula>"-"</formula>
    </cfRule>
    <cfRule type="containsText" dxfId="3636" priority="184" stopIfTrue="1" operator="containsText" text="leer">
      <formula>NOT(ISERROR(SEARCH("leer",J6)))</formula>
    </cfRule>
  </conditionalFormatting>
  <conditionalFormatting sqref="J10 J12:J13">
    <cfRule type="cellIs" dxfId="3635" priority="181" stopIfTrue="1" operator="equal">
      <formula>"-"</formula>
    </cfRule>
    <cfRule type="containsText" dxfId="3634" priority="182" stopIfTrue="1" operator="containsText" text="leer">
      <formula>NOT(ISERROR(SEARCH("leer",J10)))</formula>
    </cfRule>
  </conditionalFormatting>
  <conditionalFormatting sqref="J10 J12:J13">
    <cfRule type="cellIs" dxfId="3633" priority="179" stopIfTrue="1" operator="equal">
      <formula>"-"</formula>
    </cfRule>
    <cfRule type="containsText" dxfId="3632" priority="180" stopIfTrue="1" operator="containsText" text="leer">
      <formula>NOT(ISERROR(SEARCH("leer",J10)))</formula>
    </cfRule>
  </conditionalFormatting>
  <conditionalFormatting sqref="I6">
    <cfRule type="cellIs" dxfId="3631" priority="177" stopIfTrue="1" operator="equal">
      <formula>"-"</formula>
    </cfRule>
    <cfRule type="containsText" dxfId="3630" priority="178" stopIfTrue="1" operator="containsText" text="leer">
      <formula>NOT(ISERROR(SEARCH("leer",I6)))</formula>
    </cfRule>
  </conditionalFormatting>
  <conditionalFormatting sqref="I6">
    <cfRule type="cellIs" dxfId="3629" priority="175" stopIfTrue="1" operator="equal">
      <formula>"-"</formula>
    </cfRule>
    <cfRule type="containsText" dxfId="3628" priority="176" stopIfTrue="1" operator="containsText" text="leer">
      <formula>NOT(ISERROR(SEARCH("leer",I6)))</formula>
    </cfRule>
  </conditionalFormatting>
  <conditionalFormatting sqref="I10 I12:I13">
    <cfRule type="cellIs" dxfId="3627" priority="173" stopIfTrue="1" operator="equal">
      <formula>"-"</formula>
    </cfRule>
    <cfRule type="containsText" dxfId="3626" priority="174" stopIfTrue="1" operator="containsText" text="leer">
      <formula>NOT(ISERROR(SEARCH("leer",I10)))</formula>
    </cfRule>
  </conditionalFormatting>
  <conditionalFormatting sqref="I10 I12:I13">
    <cfRule type="cellIs" dxfId="3625" priority="171" stopIfTrue="1" operator="equal">
      <formula>"-"</formula>
    </cfRule>
    <cfRule type="containsText" dxfId="3624" priority="172" stopIfTrue="1" operator="containsText" text="leer">
      <formula>NOT(ISERROR(SEARCH("leer",I10)))</formula>
    </cfRule>
  </conditionalFormatting>
  <conditionalFormatting sqref="I6">
    <cfRule type="cellIs" dxfId="3623" priority="169" stopIfTrue="1" operator="equal">
      <formula>"-"</formula>
    </cfRule>
    <cfRule type="containsText" dxfId="3622" priority="170" stopIfTrue="1" operator="containsText" text="leer">
      <formula>NOT(ISERROR(SEARCH("leer",I6)))</formula>
    </cfRule>
  </conditionalFormatting>
  <conditionalFormatting sqref="I6">
    <cfRule type="cellIs" dxfId="3621" priority="167" stopIfTrue="1" operator="equal">
      <formula>"-"</formula>
    </cfRule>
    <cfRule type="containsText" dxfId="3620" priority="168" stopIfTrue="1" operator="containsText" text="leer">
      <formula>NOT(ISERROR(SEARCH("leer",I6)))</formula>
    </cfRule>
  </conditionalFormatting>
  <conditionalFormatting sqref="I6">
    <cfRule type="cellIs" dxfId="3619" priority="165" stopIfTrue="1" operator="equal">
      <formula>"-"</formula>
    </cfRule>
    <cfRule type="containsText" dxfId="3618" priority="166" stopIfTrue="1" operator="containsText" text="leer">
      <formula>NOT(ISERROR(SEARCH("leer",I6)))</formula>
    </cfRule>
  </conditionalFormatting>
  <conditionalFormatting sqref="I6">
    <cfRule type="cellIs" dxfId="3617" priority="163" stopIfTrue="1" operator="equal">
      <formula>"-"</formula>
    </cfRule>
    <cfRule type="containsText" dxfId="3616" priority="164" stopIfTrue="1" operator="containsText" text="leer">
      <formula>NOT(ISERROR(SEARCH("leer",I6)))</formula>
    </cfRule>
  </conditionalFormatting>
  <conditionalFormatting sqref="I6">
    <cfRule type="cellIs" dxfId="3615" priority="161" stopIfTrue="1" operator="equal">
      <formula>"-"</formula>
    </cfRule>
    <cfRule type="containsText" dxfId="3614" priority="162" stopIfTrue="1" operator="containsText" text="leer">
      <formula>NOT(ISERROR(SEARCH("leer",I6)))</formula>
    </cfRule>
  </conditionalFormatting>
  <conditionalFormatting sqref="I6">
    <cfRule type="cellIs" dxfId="3613" priority="159" stopIfTrue="1" operator="equal">
      <formula>"-"</formula>
    </cfRule>
    <cfRule type="containsText" dxfId="3612" priority="160" stopIfTrue="1" operator="containsText" text="leer">
      <formula>NOT(ISERROR(SEARCH("leer",I6)))</formula>
    </cfRule>
  </conditionalFormatting>
  <conditionalFormatting sqref="I6">
    <cfRule type="cellIs" dxfId="3611" priority="157" stopIfTrue="1" operator="equal">
      <formula>"-"</formula>
    </cfRule>
    <cfRule type="containsText" dxfId="3610" priority="158" stopIfTrue="1" operator="containsText" text="leer">
      <formula>NOT(ISERROR(SEARCH("leer",I6)))</formula>
    </cfRule>
  </conditionalFormatting>
  <conditionalFormatting sqref="I6">
    <cfRule type="cellIs" dxfId="3609" priority="155" stopIfTrue="1" operator="equal">
      <formula>"-"</formula>
    </cfRule>
    <cfRule type="containsText" dxfId="3608" priority="156" stopIfTrue="1" operator="containsText" text="leer">
      <formula>NOT(ISERROR(SEARCH("leer",I6)))</formula>
    </cfRule>
  </conditionalFormatting>
  <conditionalFormatting sqref="I6">
    <cfRule type="cellIs" dxfId="3607" priority="153" stopIfTrue="1" operator="equal">
      <formula>"-"</formula>
    </cfRule>
    <cfRule type="containsText" dxfId="3606" priority="154" stopIfTrue="1" operator="containsText" text="leer">
      <formula>NOT(ISERROR(SEARCH("leer",I6)))</formula>
    </cfRule>
  </conditionalFormatting>
  <conditionalFormatting sqref="I10 I12:I13">
    <cfRule type="cellIs" dxfId="3605" priority="151" stopIfTrue="1" operator="equal">
      <formula>"-"</formula>
    </cfRule>
    <cfRule type="containsText" dxfId="3604" priority="152" stopIfTrue="1" operator="containsText" text="leer">
      <formula>NOT(ISERROR(SEARCH("leer",I10)))</formula>
    </cfRule>
  </conditionalFormatting>
  <conditionalFormatting sqref="I10 I12:I13">
    <cfRule type="cellIs" dxfId="3603" priority="149" stopIfTrue="1" operator="equal">
      <formula>"-"</formula>
    </cfRule>
    <cfRule type="containsText" dxfId="3602" priority="150" stopIfTrue="1" operator="containsText" text="leer">
      <formula>NOT(ISERROR(SEARCH("leer",I10)))</formula>
    </cfRule>
  </conditionalFormatting>
  <conditionalFormatting sqref="I10 I12:I13">
    <cfRule type="cellIs" dxfId="3601" priority="147" stopIfTrue="1" operator="equal">
      <formula>"-"</formula>
    </cfRule>
    <cfRule type="containsText" dxfId="3600" priority="148" stopIfTrue="1" operator="containsText" text="leer">
      <formula>NOT(ISERROR(SEARCH("leer",I10)))</formula>
    </cfRule>
  </conditionalFormatting>
  <conditionalFormatting sqref="I10 I12:I13">
    <cfRule type="cellIs" dxfId="3599" priority="145" stopIfTrue="1" operator="equal">
      <formula>"-"</formula>
    </cfRule>
    <cfRule type="containsText" dxfId="3598" priority="146" stopIfTrue="1" operator="containsText" text="leer">
      <formula>NOT(ISERROR(SEARCH("leer",I10)))</formula>
    </cfRule>
  </conditionalFormatting>
  <conditionalFormatting sqref="I10 I12:I13">
    <cfRule type="cellIs" dxfId="3597" priority="143" stopIfTrue="1" operator="equal">
      <formula>"-"</formula>
    </cfRule>
    <cfRule type="containsText" dxfId="3596" priority="144" stopIfTrue="1" operator="containsText" text="leer">
      <formula>NOT(ISERROR(SEARCH("leer",I10)))</formula>
    </cfRule>
  </conditionalFormatting>
  <conditionalFormatting sqref="I10 I12:I13">
    <cfRule type="cellIs" dxfId="3595" priority="141" stopIfTrue="1" operator="equal">
      <formula>"-"</formula>
    </cfRule>
    <cfRule type="containsText" dxfId="3594" priority="142" stopIfTrue="1" operator="containsText" text="leer">
      <formula>NOT(ISERROR(SEARCH("leer",I10)))</formula>
    </cfRule>
  </conditionalFormatting>
  <conditionalFormatting sqref="I10 I12:I13">
    <cfRule type="cellIs" dxfId="3593" priority="139" stopIfTrue="1" operator="equal">
      <formula>"-"</formula>
    </cfRule>
    <cfRule type="containsText" dxfId="3592" priority="140" stopIfTrue="1" operator="containsText" text="leer">
      <formula>NOT(ISERROR(SEARCH("leer",I10)))</formula>
    </cfRule>
  </conditionalFormatting>
  <conditionalFormatting sqref="I10 I12:I13">
    <cfRule type="cellIs" dxfId="3591" priority="137" stopIfTrue="1" operator="equal">
      <formula>"-"</formula>
    </cfRule>
    <cfRule type="containsText" dxfId="3590" priority="138" stopIfTrue="1" operator="containsText" text="leer">
      <formula>NOT(ISERROR(SEARCH("leer",I10)))</formula>
    </cfRule>
  </conditionalFormatting>
  <conditionalFormatting sqref="I10 I12:I13">
    <cfRule type="cellIs" dxfId="3589" priority="135" stopIfTrue="1" operator="equal">
      <formula>"-"</formula>
    </cfRule>
    <cfRule type="containsText" dxfId="3588" priority="136" stopIfTrue="1" operator="containsText" text="leer">
      <formula>NOT(ISERROR(SEARCH("leer",I10)))</formula>
    </cfRule>
  </conditionalFormatting>
  <conditionalFormatting sqref="I6">
    <cfRule type="cellIs" dxfId="3587" priority="133" stopIfTrue="1" operator="equal">
      <formula>"-"</formula>
    </cfRule>
    <cfRule type="containsText" dxfId="3586" priority="134" stopIfTrue="1" operator="containsText" text="leer">
      <formula>NOT(ISERROR(SEARCH("leer",I6)))</formula>
    </cfRule>
  </conditionalFormatting>
  <conditionalFormatting sqref="I6">
    <cfRule type="cellIs" dxfId="3585" priority="131" stopIfTrue="1" operator="equal">
      <formula>"-"</formula>
    </cfRule>
    <cfRule type="containsText" dxfId="3584" priority="132" stopIfTrue="1" operator="containsText" text="leer">
      <formula>NOT(ISERROR(SEARCH("leer",I6)))</formula>
    </cfRule>
  </conditionalFormatting>
  <conditionalFormatting sqref="I10 I12:I13">
    <cfRule type="cellIs" dxfId="3583" priority="129" stopIfTrue="1" operator="equal">
      <formula>"-"</formula>
    </cfRule>
    <cfRule type="containsText" dxfId="3582" priority="130" stopIfTrue="1" operator="containsText" text="leer">
      <formula>NOT(ISERROR(SEARCH("leer",I10)))</formula>
    </cfRule>
  </conditionalFormatting>
  <conditionalFormatting sqref="I10 I12:I13">
    <cfRule type="cellIs" dxfId="3581" priority="127" stopIfTrue="1" operator="equal">
      <formula>"-"</formula>
    </cfRule>
    <cfRule type="containsText" dxfId="3580" priority="128" stopIfTrue="1" operator="containsText" text="leer">
      <formula>NOT(ISERROR(SEARCH("leer",I10)))</formula>
    </cfRule>
  </conditionalFormatting>
  <conditionalFormatting sqref="I6">
    <cfRule type="cellIs" dxfId="3579" priority="125" stopIfTrue="1" operator="equal">
      <formula>"-"</formula>
    </cfRule>
    <cfRule type="containsText" dxfId="3578" priority="126" stopIfTrue="1" operator="containsText" text="leer">
      <formula>NOT(ISERROR(SEARCH("leer",I6)))</formula>
    </cfRule>
  </conditionalFormatting>
  <conditionalFormatting sqref="I6">
    <cfRule type="cellIs" dxfId="3577" priority="123" stopIfTrue="1" operator="equal">
      <formula>"-"</formula>
    </cfRule>
    <cfRule type="containsText" dxfId="3576" priority="124" stopIfTrue="1" operator="containsText" text="leer">
      <formula>NOT(ISERROR(SEARCH("leer",I6)))</formula>
    </cfRule>
  </conditionalFormatting>
  <conditionalFormatting sqref="I6">
    <cfRule type="cellIs" dxfId="3575" priority="121" stopIfTrue="1" operator="equal">
      <formula>"-"</formula>
    </cfRule>
    <cfRule type="containsText" dxfId="3574" priority="122" stopIfTrue="1" operator="containsText" text="leer">
      <formula>NOT(ISERROR(SEARCH("leer",I6)))</formula>
    </cfRule>
  </conditionalFormatting>
  <conditionalFormatting sqref="I6">
    <cfRule type="cellIs" dxfId="3573" priority="119" stopIfTrue="1" operator="equal">
      <formula>"-"</formula>
    </cfRule>
    <cfRule type="containsText" dxfId="3572" priority="120" stopIfTrue="1" operator="containsText" text="leer">
      <formula>NOT(ISERROR(SEARCH("leer",I6)))</formula>
    </cfRule>
  </conditionalFormatting>
  <conditionalFormatting sqref="I6">
    <cfRule type="cellIs" dxfId="3571" priority="117" stopIfTrue="1" operator="equal">
      <formula>"-"</formula>
    </cfRule>
    <cfRule type="containsText" dxfId="3570" priority="118" stopIfTrue="1" operator="containsText" text="leer">
      <formula>NOT(ISERROR(SEARCH("leer",I6)))</formula>
    </cfRule>
  </conditionalFormatting>
  <conditionalFormatting sqref="I6">
    <cfRule type="cellIs" dxfId="3569" priority="115" stopIfTrue="1" operator="equal">
      <formula>"-"</formula>
    </cfRule>
    <cfRule type="containsText" dxfId="3568" priority="116" stopIfTrue="1" operator="containsText" text="leer">
      <formula>NOT(ISERROR(SEARCH("leer",I6)))</formula>
    </cfRule>
  </conditionalFormatting>
  <conditionalFormatting sqref="I6">
    <cfRule type="cellIs" dxfId="3567" priority="113" stopIfTrue="1" operator="equal">
      <formula>"-"</formula>
    </cfRule>
    <cfRule type="containsText" dxfId="3566" priority="114" stopIfTrue="1" operator="containsText" text="leer">
      <formula>NOT(ISERROR(SEARCH("leer",I6)))</formula>
    </cfRule>
  </conditionalFormatting>
  <conditionalFormatting sqref="I6">
    <cfRule type="cellIs" dxfId="3565" priority="111" stopIfTrue="1" operator="equal">
      <formula>"-"</formula>
    </cfRule>
    <cfRule type="containsText" dxfId="3564" priority="112" stopIfTrue="1" operator="containsText" text="leer">
      <formula>NOT(ISERROR(SEARCH("leer",I6)))</formula>
    </cfRule>
  </conditionalFormatting>
  <conditionalFormatting sqref="I6">
    <cfRule type="cellIs" dxfId="3563" priority="109" stopIfTrue="1" operator="equal">
      <formula>"-"</formula>
    </cfRule>
    <cfRule type="containsText" dxfId="3562" priority="110" stopIfTrue="1" operator="containsText" text="leer">
      <formula>NOT(ISERROR(SEARCH("leer",I6)))</formula>
    </cfRule>
  </conditionalFormatting>
  <conditionalFormatting sqref="I10 I12:I13">
    <cfRule type="cellIs" dxfId="3561" priority="107" stopIfTrue="1" operator="equal">
      <formula>"-"</formula>
    </cfRule>
    <cfRule type="containsText" dxfId="3560" priority="108" stopIfTrue="1" operator="containsText" text="leer">
      <formula>NOT(ISERROR(SEARCH("leer",I10)))</formula>
    </cfRule>
  </conditionalFormatting>
  <conditionalFormatting sqref="I10 I12:I13">
    <cfRule type="cellIs" dxfId="3559" priority="105" stopIfTrue="1" operator="equal">
      <formula>"-"</formula>
    </cfRule>
    <cfRule type="containsText" dxfId="3558" priority="106" stopIfTrue="1" operator="containsText" text="leer">
      <formula>NOT(ISERROR(SEARCH("leer",I10)))</formula>
    </cfRule>
  </conditionalFormatting>
  <conditionalFormatting sqref="I10 I12:I13">
    <cfRule type="cellIs" dxfId="3557" priority="103" stopIfTrue="1" operator="equal">
      <formula>"-"</formula>
    </cfRule>
    <cfRule type="containsText" dxfId="3556" priority="104" stopIfTrue="1" operator="containsText" text="leer">
      <formula>NOT(ISERROR(SEARCH("leer",I10)))</formula>
    </cfRule>
  </conditionalFormatting>
  <conditionalFormatting sqref="I10 I12:I13">
    <cfRule type="cellIs" dxfId="3555" priority="101" stopIfTrue="1" operator="equal">
      <formula>"-"</formula>
    </cfRule>
    <cfRule type="containsText" dxfId="3554" priority="102" stopIfTrue="1" operator="containsText" text="leer">
      <formula>NOT(ISERROR(SEARCH("leer",I10)))</formula>
    </cfRule>
  </conditionalFormatting>
  <conditionalFormatting sqref="I10 I12:I13">
    <cfRule type="cellIs" dxfId="3553" priority="99" stopIfTrue="1" operator="equal">
      <formula>"-"</formula>
    </cfRule>
    <cfRule type="containsText" dxfId="3552" priority="100" stopIfTrue="1" operator="containsText" text="leer">
      <formula>NOT(ISERROR(SEARCH("leer",I10)))</formula>
    </cfRule>
  </conditionalFormatting>
  <conditionalFormatting sqref="I10 I12:I13">
    <cfRule type="cellIs" dxfId="3551" priority="97" stopIfTrue="1" operator="equal">
      <formula>"-"</formula>
    </cfRule>
    <cfRule type="containsText" dxfId="3550" priority="98" stopIfTrue="1" operator="containsText" text="leer">
      <formula>NOT(ISERROR(SEARCH("leer",I10)))</formula>
    </cfRule>
  </conditionalFormatting>
  <conditionalFormatting sqref="I10 I12:I13">
    <cfRule type="cellIs" dxfId="3549" priority="95" stopIfTrue="1" operator="equal">
      <formula>"-"</formula>
    </cfRule>
    <cfRule type="containsText" dxfId="3548" priority="96" stopIfTrue="1" operator="containsText" text="leer">
      <formula>NOT(ISERROR(SEARCH("leer",I10)))</formula>
    </cfRule>
  </conditionalFormatting>
  <conditionalFormatting sqref="I10 I12:I13">
    <cfRule type="cellIs" dxfId="3547" priority="93" stopIfTrue="1" operator="equal">
      <formula>"-"</formula>
    </cfRule>
    <cfRule type="containsText" dxfId="3546" priority="94" stopIfTrue="1" operator="containsText" text="leer">
      <formula>NOT(ISERROR(SEARCH("leer",I10)))</formula>
    </cfRule>
  </conditionalFormatting>
  <conditionalFormatting sqref="I10 I12:I13">
    <cfRule type="cellIs" dxfId="3545" priority="91" stopIfTrue="1" operator="equal">
      <formula>"-"</formula>
    </cfRule>
    <cfRule type="containsText" dxfId="3544" priority="92" stopIfTrue="1" operator="containsText" text="leer">
      <formula>NOT(ISERROR(SEARCH("leer",I10)))</formula>
    </cfRule>
  </conditionalFormatting>
  <conditionalFormatting sqref="H6">
    <cfRule type="cellIs" dxfId="3543" priority="89" stopIfTrue="1" operator="equal">
      <formula>"-"</formula>
    </cfRule>
    <cfRule type="containsText" dxfId="3542" priority="90" stopIfTrue="1" operator="containsText" text="leer">
      <formula>NOT(ISERROR(SEARCH("leer",H6)))</formula>
    </cfRule>
  </conditionalFormatting>
  <conditionalFormatting sqref="H6">
    <cfRule type="cellIs" dxfId="3541" priority="88" stopIfTrue="1" operator="equal">
      <formula>"-"</formula>
    </cfRule>
  </conditionalFormatting>
  <conditionalFormatting sqref="H6">
    <cfRule type="cellIs" dxfId="3540" priority="86" stopIfTrue="1" operator="equal">
      <formula>"-"</formula>
    </cfRule>
    <cfRule type="containsText" dxfId="3539" priority="87" stopIfTrue="1" operator="containsText" text="leer">
      <formula>NOT(ISERROR(SEARCH("leer",H6)))</formula>
    </cfRule>
  </conditionalFormatting>
  <conditionalFormatting sqref="H6">
    <cfRule type="cellIs" dxfId="3538" priority="85" stopIfTrue="1" operator="equal">
      <formula>"-"</formula>
    </cfRule>
  </conditionalFormatting>
  <conditionalFormatting sqref="H10 H12:H13">
    <cfRule type="cellIs" dxfId="3537" priority="83" stopIfTrue="1" operator="equal">
      <formula>"-"</formula>
    </cfRule>
    <cfRule type="containsText" dxfId="3536" priority="84" stopIfTrue="1" operator="containsText" text="leer">
      <formula>NOT(ISERROR(SEARCH("leer",H10)))</formula>
    </cfRule>
  </conditionalFormatting>
  <conditionalFormatting sqref="H10 H12:H13">
    <cfRule type="cellIs" dxfId="3535" priority="82" stopIfTrue="1" operator="equal">
      <formula>"-"</formula>
    </cfRule>
  </conditionalFormatting>
  <conditionalFormatting sqref="H10 H12:H13">
    <cfRule type="cellIs" dxfId="3534" priority="80" stopIfTrue="1" operator="equal">
      <formula>"-"</formula>
    </cfRule>
    <cfRule type="containsText" dxfId="3533" priority="81" stopIfTrue="1" operator="containsText" text="leer">
      <formula>NOT(ISERROR(SEARCH("leer",H10)))</formula>
    </cfRule>
  </conditionalFormatting>
  <conditionalFormatting sqref="H10 H12:H13">
    <cfRule type="cellIs" dxfId="3532" priority="79" stopIfTrue="1" operator="equal">
      <formula>"-"</formula>
    </cfRule>
  </conditionalFormatting>
  <conditionalFormatting sqref="H6">
    <cfRule type="cellIs" dxfId="3531" priority="77" stopIfTrue="1" operator="equal">
      <formula>"-"</formula>
    </cfRule>
    <cfRule type="containsText" dxfId="3530" priority="78" stopIfTrue="1" operator="containsText" text="leer">
      <formula>NOT(ISERROR(SEARCH("leer",H6)))</formula>
    </cfRule>
  </conditionalFormatting>
  <conditionalFormatting sqref="H6">
    <cfRule type="cellIs" dxfId="3529" priority="76" stopIfTrue="1" operator="equal">
      <formula>"-"</formula>
    </cfRule>
  </conditionalFormatting>
  <conditionalFormatting sqref="H6">
    <cfRule type="cellIs" dxfId="3528" priority="74" stopIfTrue="1" operator="equal">
      <formula>"-"</formula>
    </cfRule>
    <cfRule type="containsText" dxfId="3527" priority="75" stopIfTrue="1" operator="containsText" text="leer">
      <formula>NOT(ISERROR(SEARCH("leer",H6)))</formula>
    </cfRule>
  </conditionalFormatting>
  <conditionalFormatting sqref="H6">
    <cfRule type="cellIs" dxfId="3526" priority="73" stopIfTrue="1" operator="equal">
      <formula>"-"</formula>
    </cfRule>
  </conditionalFormatting>
  <conditionalFormatting sqref="H10 H12:H13">
    <cfRule type="cellIs" dxfId="3525" priority="71" stopIfTrue="1" operator="equal">
      <formula>"-"</formula>
    </cfRule>
    <cfRule type="containsText" dxfId="3524" priority="72" stopIfTrue="1" operator="containsText" text="leer">
      <formula>NOT(ISERROR(SEARCH("leer",H10)))</formula>
    </cfRule>
  </conditionalFormatting>
  <conditionalFormatting sqref="H10 H12:H13">
    <cfRule type="cellIs" dxfId="3523" priority="70" stopIfTrue="1" operator="equal">
      <formula>"-"</formula>
    </cfRule>
  </conditionalFormatting>
  <conditionalFormatting sqref="H10 H12:H13">
    <cfRule type="cellIs" dxfId="3522" priority="68" stopIfTrue="1" operator="equal">
      <formula>"-"</formula>
    </cfRule>
    <cfRule type="containsText" dxfId="3521" priority="69" stopIfTrue="1" operator="containsText" text="leer">
      <formula>NOT(ISERROR(SEARCH("leer",H10)))</formula>
    </cfRule>
  </conditionalFormatting>
  <conditionalFormatting sqref="H10 H12:H13">
    <cfRule type="cellIs" dxfId="3520" priority="67" stopIfTrue="1" operator="equal">
      <formula>"-"</formula>
    </cfRule>
  </conditionalFormatting>
  <conditionalFormatting sqref="I9">
    <cfRule type="cellIs" dxfId="3519" priority="23" stopIfTrue="1" operator="equal">
      <formula>"-"</formula>
    </cfRule>
    <cfRule type="containsText" dxfId="3518" priority="24" stopIfTrue="1" operator="containsText" text="leer">
      <formula>NOT(ISERROR(SEARCH("leer",I9)))</formula>
    </cfRule>
  </conditionalFormatting>
  <conditionalFormatting sqref="I9">
    <cfRule type="cellIs" dxfId="3517" priority="17" stopIfTrue="1" operator="equal">
      <formula>"-"</formula>
    </cfRule>
    <cfRule type="containsText" dxfId="3516" priority="18" stopIfTrue="1" operator="containsText" text="leer">
      <formula>NOT(ISERROR(SEARCH("leer",I9)))</formula>
    </cfRule>
  </conditionalFormatting>
  <conditionalFormatting sqref="I9">
    <cfRule type="cellIs" dxfId="3515" priority="11" stopIfTrue="1" operator="equal">
      <formula>"-"</formula>
    </cfRule>
    <cfRule type="containsText" dxfId="3514" priority="12" stopIfTrue="1" operator="containsText" text="leer">
      <formula>NOT(ISERROR(SEARCH("leer",I9)))</formula>
    </cfRule>
  </conditionalFormatting>
  <conditionalFormatting sqref="I9">
    <cfRule type="cellIs" dxfId="3513" priority="5" stopIfTrue="1" operator="equal">
      <formula>"-"</formula>
    </cfRule>
    <cfRule type="containsText" dxfId="3512" priority="6" stopIfTrue="1" operator="containsText" text="leer">
      <formula>NOT(ISERROR(SEARCH("leer",I9)))</formula>
    </cfRule>
  </conditionalFormatting>
  <conditionalFormatting sqref="H8:H9">
    <cfRule type="cellIs" dxfId="3511" priority="4" stopIfTrue="1" operator="equal">
      <formula>"-"</formula>
    </cfRule>
  </conditionalFormatting>
  <conditionalFormatting sqref="I8">
    <cfRule type="cellIs" dxfId="3510" priority="2" stopIfTrue="1" operator="equal">
      <formula>"-"</formula>
    </cfRule>
    <cfRule type="containsText" dxfId="3509" priority="3" stopIfTrue="1" operator="containsText" text="leer">
      <formula>NOT(ISERROR(SEARCH("leer",I8)))</formula>
    </cfRule>
  </conditionalFormatting>
  <conditionalFormatting sqref="G6:G10 G12:G13">
    <cfRule type="cellIs" dxfId="3508" priority="65" stopIfTrue="1" operator="equal">
      <formula>"-"</formula>
    </cfRule>
    <cfRule type="containsText" dxfId="3507" priority="66" stopIfTrue="1" operator="containsText" text="leer">
      <formula>NOT(ISERROR(SEARCH("leer",G6)))</formula>
    </cfRule>
  </conditionalFormatting>
  <conditionalFormatting sqref="G6:G10 G12:G13">
    <cfRule type="cellIs" dxfId="3506" priority="64" stopIfTrue="1" operator="equal">
      <formula>"-"</formula>
    </cfRule>
  </conditionalFormatting>
  <conditionalFormatting sqref="G6:G10 G12:G13">
    <cfRule type="cellIs" dxfId="3505" priority="62" stopIfTrue="1" operator="equal">
      <formula>"-"</formula>
    </cfRule>
    <cfRule type="containsText" dxfId="3504" priority="63" stopIfTrue="1" operator="containsText" text="leer">
      <formula>NOT(ISERROR(SEARCH("leer",G6)))</formula>
    </cfRule>
  </conditionalFormatting>
  <conditionalFormatting sqref="G6:G10 G12:G13">
    <cfRule type="cellIs" dxfId="3503" priority="61" stopIfTrue="1" operator="equal">
      <formula>"-"</formula>
    </cfRule>
  </conditionalFormatting>
  <conditionalFormatting sqref="G6:G10 G12:G13">
    <cfRule type="cellIs" dxfId="3502" priority="59" stopIfTrue="1" operator="equal">
      <formula>"-"</formula>
    </cfRule>
    <cfRule type="containsText" dxfId="3501" priority="60" stopIfTrue="1" operator="containsText" text="leer">
      <formula>NOT(ISERROR(SEARCH("leer",G6)))</formula>
    </cfRule>
  </conditionalFormatting>
  <conditionalFormatting sqref="G6:G10 G12:G13">
    <cfRule type="cellIs" dxfId="3500" priority="58" stopIfTrue="1" operator="equal">
      <formula>"-"</formula>
    </cfRule>
  </conditionalFormatting>
  <conditionalFormatting sqref="G6:G10 G12:G13">
    <cfRule type="cellIs" dxfId="3499" priority="56" stopIfTrue="1" operator="equal">
      <formula>"-"</formula>
    </cfRule>
    <cfRule type="containsText" dxfId="3498" priority="57" stopIfTrue="1" operator="containsText" text="leer">
      <formula>NOT(ISERROR(SEARCH("leer",G6)))</formula>
    </cfRule>
  </conditionalFormatting>
  <conditionalFormatting sqref="G6:G10 G12:G13">
    <cfRule type="cellIs" dxfId="3497" priority="55" stopIfTrue="1" operator="equal">
      <formula>"-"</formula>
    </cfRule>
  </conditionalFormatting>
  <conditionalFormatting sqref="H8:H9">
    <cfRule type="cellIs" dxfId="3496" priority="53" stopIfTrue="1" operator="equal">
      <formula>"-"</formula>
    </cfRule>
    <cfRule type="containsText" dxfId="3495" priority="54" stopIfTrue="1" operator="containsText" text="leer">
      <formula>NOT(ISERROR(SEARCH("leer",H8)))</formula>
    </cfRule>
  </conditionalFormatting>
  <conditionalFormatting sqref="J8:J9">
    <cfRule type="cellIs" dxfId="3494" priority="51" stopIfTrue="1" operator="equal">
      <formula>"-"</formula>
    </cfRule>
    <cfRule type="containsText" dxfId="3493" priority="52" stopIfTrue="1" operator="containsText" text="leer">
      <formula>NOT(ISERROR(SEARCH("leer",J8)))</formula>
    </cfRule>
  </conditionalFormatting>
  <conditionalFormatting sqref="J8:J9">
    <cfRule type="cellIs" dxfId="3492" priority="49" stopIfTrue="1" operator="equal">
      <formula>"-"</formula>
    </cfRule>
    <cfRule type="containsText" dxfId="3491" priority="50" stopIfTrue="1" operator="containsText" text="leer">
      <formula>NOT(ISERROR(SEARCH("leer",J8)))</formula>
    </cfRule>
  </conditionalFormatting>
  <conditionalFormatting sqref="I9">
    <cfRule type="cellIs" dxfId="3490" priority="47" stopIfTrue="1" operator="equal">
      <formula>"-"</formula>
    </cfRule>
    <cfRule type="containsText" dxfId="3489" priority="48" stopIfTrue="1" operator="containsText" text="leer">
      <formula>NOT(ISERROR(SEARCH("leer",I9)))</formula>
    </cfRule>
  </conditionalFormatting>
  <conditionalFormatting sqref="I9">
    <cfRule type="cellIs" dxfId="3488" priority="45" stopIfTrue="1" operator="equal">
      <formula>"-"</formula>
    </cfRule>
    <cfRule type="containsText" dxfId="3487" priority="46" stopIfTrue="1" operator="containsText" text="leer">
      <formula>NOT(ISERROR(SEARCH("leer",I9)))</formula>
    </cfRule>
  </conditionalFormatting>
  <conditionalFormatting sqref="I9">
    <cfRule type="cellIs" dxfId="3486" priority="43" stopIfTrue="1" operator="equal">
      <formula>"-"</formula>
    </cfRule>
    <cfRule type="containsText" dxfId="3485" priority="44" stopIfTrue="1" operator="containsText" text="leer">
      <formula>NOT(ISERROR(SEARCH("leer",I9)))</formula>
    </cfRule>
  </conditionalFormatting>
  <conditionalFormatting sqref="I9">
    <cfRule type="cellIs" dxfId="3484" priority="41" stopIfTrue="1" operator="equal">
      <formula>"-"</formula>
    </cfRule>
    <cfRule type="containsText" dxfId="3483" priority="42" stopIfTrue="1" operator="containsText" text="leer">
      <formula>NOT(ISERROR(SEARCH("leer",I9)))</formula>
    </cfRule>
  </conditionalFormatting>
  <conditionalFormatting sqref="I9">
    <cfRule type="cellIs" dxfId="3482" priority="39" stopIfTrue="1" operator="equal">
      <formula>"-"</formula>
    </cfRule>
    <cfRule type="containsText" dxfId="3481" priority="40" stopIfTrue="1" operator="containsText" text="leer">
      <formula>NOT(ISERROR(SEARCH("leer",I9)))</formula>
    </cfRule>
  </conditionalFormatting>
  <conditionalFormatting sqref="I9">
    <cfRule type="cellIs" dxfId="3480" priority="37" stopIfTrue="1" operator="equal">
      <formula>"-"</formula>
    </cfRule>
    <cfRule type="containsText" dxfId="3479" priority="38" stopIfTrue="1" operator="containsText" text="leer">
      <formula>NOT(ISERROR(SEARCH("leer",I9)))</formula>
    </cfRule>
  </conditionalFormatting>
  <conditionalFormatting sqref="I9">
    <cfRule type="cellIs" dxfId="3478" priority="35" stopIfTrue="1" operator="equal">
      <formula>"-"</formula>
    </cfRule>
    <cfRule type="containsText" dxfId="3477" priority="36" stopIfTrue="1" operator="containsText" text="leer">
      <formula>NOT(ISERROR(SEARCH("leer",I9)))</formula>
    </cfRule>
  </conditionalFormatting>
  <conditionalFormatting sqref="I9">
    <cfRule type="cellIs" dxfId="3476" priority="33" stopIfTrue="1" operator="equal">
      <formula>"-"</formula>
    </cfRule>
    <cfRule type="containsText" dxfId="3475" priority="34" stopIfTrue="1" operator="containsText" text="leer">
      <formula>NOT(ISERROR(SEARCH("leer",I9)))</formula>
    </cfRule>
  </conditionalFormatting>
  <conditionalFormatting sqref="I9">
    <cfRule type="cellIs" dxfId="3474" priority="31" stopIfTrue="1" operator="equal">
      <formula>"-"</formula>
    </cfRule>
    <cfRule type="containsText" dxfId="3473" priority="32" stopIfTrue="1" operator="containsText" text="leer">
      <formula>NOT(ISERROR(SEARCH("leer",I9)))</formula>
    </cfRule>
  </conditionalFormatting>
  <conditionalFormatting sqref="I9">
    <cfRule type="cellIs" dxfId="3472" priority="29" stopIfTrue="1" operator="equal">
      <formula>"-"</formula>
    </cfRule>
    <cfRule type="containsText" dxfId="3471" priority="30" stopIfTrue="1" operator="containsText" text="leer">
      <formula>NOT(ISERROR(SEARCH("leer",I9)))</formula>
    </cfRule>
  </conditionalFormatting>
  <conditionalFormatting sqref="I9">
    <cfRule type="cellIs" dxfId="3470" priority="27" stopIfTrue="1" operator="equal">
      <formula>"-"</formula>
    </cfRule>
    <cfRule type="containsText" dxfId="3469" priority="28" stopIfTrue="1" operator="containsText" text="leer">
      <formula>NOT(ISERROR(SEARCH("leer",I9)))</formula>
    </cfRule>
  </conditionalFormatting>
  <conditionalFormatting sqref="I9">
    <cfRule type="cellIs" dxfId="3468" priority="25" stopIfTrue="1" operator="equal">
      <formula>"-"</formula>
    </cfRule>
    <cfRule type="containsText" dxfId="3467" priority="26" stopIfTrue="1" operator="containsText" text="leer">
      <formula>NOT(ISERROR(SEARCH("leer",I9)))</formula>
    </cfRule>
  </conditionalFormatting>
  <conditionalFormatting sqref="I9">
    <cfRule type="cellIs" dxfId="3466" priority="21" stopIfTrue="1" operator="equal">
      <formula>"-"</formula>
    </cfRule>
    <cfRule type="containsText" dxfId="3465" priority="22" stopIfTrue="1" operator="containsText" text="leer">
      <formula>NOT(ISERROR(SEARCH("leer",I9)))</formula>
    </cfRule>
  </conditionalFormatting>
  <conditionalFormatting sqref="I9">
    <cfRule type="cellIs" dxfId="3464" priority="19" stopIfTrue="1" operator="equal">
      <formula>"-"</formula>
    </cfRule>
    <cfRule type="containsText" dxfId="3463" priority="20" stopIfTrue="1" operator="containsText" text="leer">
      <formula>NOT(ISERROR(SEARCH("leer",I9)))</formula>
    </cfRule>
  </conditionalFormatting>
  <conditionalFormatting sqref="I9">
    <cfRule type="cellIs" dxfId="3462" priority="15" stopIfTrue="1" operator="equal">
      <formula>"-"</formula>
    </cfRule>
    <cfRule type="containsText" dxfId="3461" priority="16" stopIfTrue="1" operator="containsText" text="leer">
      <formula>NOT(ISERROR(SEARCH("leer",I9)))</formula>
    </cfRule>
  </conditionalFormatting>
  <conditionalFormatting sqref="I9">
    <cfRule type="cellIs" dxfId="3460" priority="13" stopIfTrue="1" operator="equal">
      <formula>"-"</formula>
    </cfRule>
    <cfRule type="containsText" dxfId="3459" priority="14" stopIfTrue="1" operator="containsText" text="leer">
      <formula>NOT(ISERROR(SEARCH("leer",I9)))</formula>
    </cfRule>
  </conditionalFormatting>
  <conditionalFormatting sqref="I9">
    <cfRule type="cellIs" dxfId="3458" priority="9" stopIfTrue="1" operator="equal">
      <formula>"-"</formula>
    </cfRule>
    <cfRule type="containsText" dxfId="3457" priority="10" stopIfTrue="1" operator="containsText" text="leer">
      <formula>NOT(ISERROR(SEARCH("leer",I9)))</formula>
    </cfRule>
  </conditionalFormatting>
  <conditionalFormatting sqref="I9">
    <cfRule type="cellIs" dxfId="3456" priority="7" stopIfTrue="1" operator="equal">
      <formula>"-"</formula>
    </cfRule>
    <cfRule type="containsText" dxfId="3455" priority="8" stopIfTrue="1" operator="containsText" text="leer">
      <formula>NOT(ISERROR(SEARCH("leer",I9)))</formula>
    </cfRule>
  </conditionalFormatting>
  <hyperlinks>
    <hyperlink ref="A1" location="Index!A1" display="zurück"/>
  </hyperlinks>
  <pageMargins left="0.79000000000000015" right="0.79000000000000015" top="0.98" bottom="0.98" header="0.51" footer="0.51"/>
  <pageSetup paperSize="9" scale="41" orientation="portrait" horizontalDpi="4294967292" verticalDpi="4294967292" r:id="rId1"/>
  <customProperties>
    <customPr name="_pios_id" r:id="rId2"/>
  </customProperties>
  <ignoredErrors>
    <ignoredError sqref="C9" twoDigitTextYear="1"/>
  </ignoredErrors>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198"/>
  <sheetViews>
    <sheetView showRuler="0" zoomScaleNormal="100" workbookViewId="0"/>
  </sheetViews>
  <sheetFormatPr baseColWidth="10" defaultColWidth="10.7109375" defaultRowHeight="12.75"/>
  <cols>
    <col min="1" max="1" width="82.140625" style="12" customWidth="1"/>
    <col min="2" max="2" width="13.140625" style="5" bestFit="1" customWidth="1"/>
    <col min="3" max="3" width="19" style="8" bestFit="1" customWidth="1"/>
    <col min="4" max="5" width="12.28515625" style="8" customWidth="1"/>
    <col min="6" max="16" width="11.42578125" style="8" customWidth="1"/>
    <col min="17" max="16384" width="10.7109375" style="5"/>
  </cols>
  <sheetData>
    <row r="1" spans="1:17">
      <c r="A1" s="90" t="s">
        <v>1207</v>
      </c>
      <c r="C1" s="5"/>
      <c r="D1" s="5"/>
      <c r="E1" s="5"/>
      <c r="F1" s="5"/>
      <c r="G1" s="5"/>
      <c r="H1" s="5"/>
      <c r="I1" s="5"/>
      <c r="J1" s="5"/>
      <c r="K1" s="5"/>
      <c r="L1" s="5"/>
      <c r="M1" s="5"/>
      <c r="N1" s="5"/>
      <c r="O1" s="5"/>
      <c r="P1" s="5"/>
    </row>
    <row r="2" spans="1:17">
      <c r="A2" s="90"/>
      <c r="C2" s="5"/>
      <c r="D2" s="5"/>
      <c r="E2" s="5"/>
      <c r="F2" s="5"/>
      <c r="G2" s="5"/>
      <c r="H2" s="5"/>
      <c r="I2" s="5"/>
      <c r="J2" s="5"/>
      <c r="K2" s="5"/>
      <c r="L2" s="27"/>
      <c r="M2" s="5"/>
      <c r="N2" s="5"/>
      <c r="O2" s="5"/>
      <c r="P2" s="5"/>
    </row>
    <row r="3" spans="1:17" s="4" customFormat="1">
      <c r="A3" s="84" t="s">
        <v>1208</v>
      </c>
      <c r="C3" t="s">
        <v>1209</v>
      </c>
      <c r="D3" s="5" t="s">
        <v>1210</v>
      </c>
      <c r="E3" s="22">
        <v>2004</v>
      </c>
      <c r="F3" s="22">
        <v>2005</v>
      </c>
      <c r="G3" s="22">
        <v>2006</v>
      </c>
      <c r="H3" s="22">
        <v>2007</v>
      </c>
      <c r="I3" s="22">
        <v>2008</v>
      </c>
      <c r="J3" s="22">
        <v>2009</v>
      </c>
      <c r="K3" s="22">
        <v>2010</v>
      </c>
      <c r="L3" s="22">
        <v>2011</v>
      </c>
      <c r="M3" s="22">
        <v>2012</v>
      </c>
      <c r="N3" s="22">
        <v>2013</v>
      </c>
      <c r="O3" s="4">
        <v>2014</v>
      </c>
      <c r="P3" s="4">
        <v>2015</v>
      </c>
      <c r="Q3" s="356">
        <v>2016</v>
      </c>
    </row>
    <row r="4" spans="1:17">
      <c r="A4" s="5"/>
      <c r="E4" s="5"/>
      <c r="F4" s="5"/>
      <c r="G4" s="5"/>
      <c r="H4" s="5"/>
      <c r="I4" s="67"/>
      <c r="J4" s="67"/>
      <c r="Q4" s="354"/>
    </row>
    <row r="5" spans="1:17">
      <c r="A5" s="12" t="s">
        <v>1211</v>
      </c>
      <c r="B5" s="5" t="s">
        <v>1212</v>
      </c>
      <c r="C5" s="8">
        <v>1</v>
      </c>
      <c r="D5" s="185"/>
      <c r="E5" s="194">
        <v>231750</v>
      </c>
      <c r="F5" s="194">
        <v>251500</v>
      </c>
      <c r="G5" s="194">
        <v>250000</v>
      </c>
      <c r="H5" s="194">
        <v>245000</v>
      </c>
      <c r="I5" s="162">
        <v>248560</v>
      </c>
      <c r="J5" s="162">
        <v>292785</v>
      </c>
      <c r="K5" s="162">
        <v>254859</v>
      </c>
      <c r="L5" s="162">
        <v>252650</v>
      </c>
      <c r="M5" s="202">
        <v>251700</v>
      </c>
      <c r="N5" s="202">
        <v>252000</v>
      </c>
      <c r="O5" s="19">
        <v>252000</v>
      </c>
      <c r="P5" s="19">
        <v>252135</v>
      </c>
      <c r="Q5" s="393">
        <v>253025</v>
      </c>
    </row>
    <row r="6" spans="1:17">
      <c r="A6" s="175" t="s">
        <v>1213</v>
      </c>
      <c r="B6" s="5" t="s">
        <v>1214</v>
      </c>
      <c r="C6" s="8">
        <v>1</v>
      </c>
      <c r="D6" s="185"/>
      <c r="E6" s="194">
        <v>84506</v>
      </c>
      <c r="F6" s="194">
        <v>83106</v>
      </c>
      <c r="G6" s="194">
        <v>80880</v>
      </c>
      <c r="H6" s="194">
        <v>83698</v>
      </c>
      <c r="I6" s="162">
        <v>84525</v>
      </c>
      <c r="J6" s="162">
        <v>100739</v>
      </c>
      <c r="K6" s="162">
        <v>97782</v>
      </c>
      <c r="L6" s="162">
        <v>108456</v>
      </c>
      <c r="M6" s="202">
        <v>99800</v>
      </c>
      <c r="N6" s="202">
        <v>99226</v>
      </c>
      <c r="O6" s="19">
        <v>91858</v>
      </c>
      <c r="P6" s="19">
        <v>89037</v>
      </c>
      <c r="Q6" s="393">
        <v>97325</v>
      </c>
    </row>
    <row r="7" spans="1:17">
      <c r="A7" s="12" t="s">
        <v>1215</v>
      </c>
      <c r="B7" s="5" t="s">
        <v>1216</v>
      </c>
      <c r="C7" s="185" t="s">
        <v>1217</v>
      </c>
      <c r="D7" s="185"/>
      <c r="E7" s="153">
        <v>700000</v>
      </c>
      <c r="F7" s="153">
        <v>689000</v>
      </c>
      <c r="G7" s="162">
        <v>787830</v>
      </c>
      <c r="H7" s="162">
        <v>817138</v>
      </c>
      <c r="I7" s="162">
        <v>829387</v>
      </c>
      <c r="J7" s="162">
        <v>789101</v>
      </c>
      <c r="K7" s="162">
        <v>903384</v>
      </c>
      <c r="L7" s="162">
        <v>924501</v>
      </c>
      <c r="M7" s="202">
        <v>1059476</v>
      </c>
      <c r="N7" s="202">
        <v>766732</v>
      </c>
      <c r="O7" s="19">
        <v>824585</v>
      </c>
      <c r="P7" s="19">
        <v>984521</v>
      </c>
      <c r="Q7" s="393">
        <v>974178</v>
      </c>
    </row>
    <row r="8" spans="1:17" ht="25.5">
      <c r="A8" s="12" t="s">
        <v>1218</v>
      </c>
      <c r="B8" s="5" t="s">
        <v>1219</v>
      </c>
      <c r="C8" s="8">
        <v>1</v>
      </c>
      <c r="D8" s="185"/>
      <c r="E8" s="194">
        <v>374160</v>
      </c>
      <c r="F8" s="194">
        <v>426498</v>
      </c>
      <c r="G8" s="194">
        <v>444187</v>
      </c>
      <c r="H8" s="194">
        <v>487611</v>
      </c>
      <c r="I8" s="428">
        <v>492781</v>
      </c>
      <c r="J8" s="162">
        <v>491200</v>
      </c>
      <c r="K8" s="162">
        <v>495590</v>
      </c>
      <c r="L8" s="162">
        <v>504986</v>
      </c>
      <c r="M8" s="202">
        <v>515441</v>
      </c>
      <c r="N8" s="202">
        <v>499281</v>
      </c>
      <c r="O8" s="19">
        <v>477719</v>
      </c>
      <c r="P8" s="19">
        <v>591574</v>
      </c>
      <c r="Q8" s="393">
        <v>588377</v>
      </c>
    </row>
    <row r="9" spans="1:17">
      <c r="A9" s="175" t="s">
        <v>1220</v>
      </c>
      <c r="B9" s="5" t="s">
        <v>1221</v>
      </c>
      <c r="C9" s="185" t="s">
        <v>1222</v>
      </c>
      <c r="D9" s="185"/>
      <c r="E9" s="194">
        <v>73222</v>
      </c>
      <c r="F9" s="194">
        <v>73593</v>
      </c>
      <c r="G9" s="194">
        <v>75127</v>
      </c>
      <c r="H9" s="194">
        <v>77160</v>
      </c>
      <c r="I9" s="162">
        <v>78141</v>
      </c>
      <c r="J9" s="162">
        <v>80361</v>
      </c>
      <c r="K9" s="162">
        <v>81082</v>
      </c>
      <c r="L9" s="162">
        <v>81293.248463022479</v>
      </c>
      <c r="M9" s="251">
        <v>82554</v>
      </c>
      <c r="N9" s="202">
        <v>82695</v>
      </c>
      <c r="O9" s="19">
        <v>83039</v>
      </c>
      <c r="P9" s="19">
        <v>83472</v>
      </c>
      <c r="Q9" s="393">
        <v>82231</v>
      </c>
    </row>
    <row r="10" spans="1:17">
      <c r="A10" s="12" t="s">
        <v>1223</v>
      </c>
      <c r="B10" s="5" t="s">
        <v>1224</v>
      </c>
      <c r="C10" s="8">
        <v>5</v>
      </c>
      <c r="D10" s="185" t="s">
        <v>1225</v>
      </c>
      <c r="E10" s="194">
        <v>40000</v>
      </c>
      <c r="F10" s="194">
        <v>40400</v>
      </c>
      <c r="G10" s="194">
        <v>41006</v>
      </c>
      <c r="H10" s="194">
        <v>41826</v>
      </c>
      <c r="I10" s="162">
        <v>42746</v>
      </c>
      <c r="J10" s="162">
        <v>44071</v>
      </c>
      <c r="K10" s="162">
        <v>44379</v>
      </c>
      <c r="L10" s="162">
        <v>44823</v>
      </c>
      <c r="M10" s="202">
        <v>45047</v>
      </c>
      <c r="N10" s="202">
        <v>45047</v>
      </c>
      <c r="O10" s="19">
        <v>47620</v>
      </c>
      <c r="P10" s="19">
        <v>47620</v>
      </c>
      <c r="Q10" s="393">
        <v>47620</v>
      </c>
    </row>
    <row r="11" spans="1:17" ht="25.5">
      <c r="A11" s="12" t="s">
        <v>1226</v>
      </c>
      <c r="B11" s="5" t="s">
        <v>1227</v>
      </c>
      <c r="D11" s="185"/>
      <c r="E11" s="5">
        <v>5.0999999999999996</v>
      </c>
      <c r="F11" s="5">
        <v>5.8</v>
      </c>
      <c r="G11" s="5">
        <v>5.9</v>
      </c>
      <c r="H11" s="5">
        <v>6.3</v>
      </c>
      <c r="I11" s="67">
        <v>6.3</v>
      </c>
      <c r="J11" s="87">
        <v>6.1</v>
      </c>
      <c r="K11" s="67">
        <v>6.1</v>
      </c>
      <c r="L11" s="67">
        <v>6.2</v>
      </c>
      <c r="M11" s="185">
        <v>6.2</v>
      </c>
      <c r="N11" s="234">
        <v>6</v>
      </c>
      <c r="O11" s="185">
        <v>5.8</v>
      </c>
      <c r="P11" s="385">
        <v>7.1</v>
      </c>
      <c r="Q11" s="418">
        <v>7.2</v>
      </c>
    </row>
    <row r="12" spans="1:17">
      <c r="L12" s="60"/>
      <c r="M12" s="5"/>
      <c r="N12" s="5"/>
      <c r="O12" s="5"/>
      <c r="P12" s="5"/>
    </row>
    <row r="13" spans="1:17">
      <c r="L13" s="60"/>
      <c r="M13" s="5"/>
      <c r="N13" s="5"/>
      <c r="O13" s="5"/>
      <c r="P13" s="5"/>
    </row>
    <row r="14" spans="1:17" s="208" customFormat="1">
      <c r="A14" s="206" t="s">
        <v>1228</v>
      </c>
      <c r="C14" s="8"/>
      <c r="D14" s="8"/>
      <c r="E14" s="8"/>
      <c r="F14" s="8"/>
      <c r="G14" s="8"/>
      <c r="H14" s="8"/>
      <c r="I14" s="8"/>
      <c r="J14" s="8"/>
      <c r="K14" s="8"/>
      <c r="L14" s="8"/>
    </row>
    <row r="15" spans="1:17" s="208" customFormat="1">
      <c r="A15" s="206" t="s">
        <v>1229</v>
      </c>
      <c r="C15" s="8"/>
      <c r="D15" s="8"/>
      <c r="E15" s="8"/>
      <c r="F15" s="8"/>
      <c r="G15" s="8"/>
      <c r="H15" s="8"/>
      <c r="I15" s="8"/>
      <c r="J15" s="8"/>
      <c r="K15" s="8"/>
      <c r="L15" s="8"/>
    </row>
    <row r="16" spans="1:17" s="302" customFormat="1" ht="27" customHeight="1">
      <c r="A16" s="481" t="s">
        <v>1230</v>
      </c>
      <c r="B16" s="481"/>
      <c r="C16" s="481"/>
      <c r="D16" s="481"/>
      <c r="E16" s="481"/>
      <c r="F16" s="481"/>
      <c r="G16" s="481"/>
      <c r="H16" s="481"/>
      <c r="I16" s="481"/>
      <c r="J16" s="481"/>
      <c r="K16" s="481"/>
      <c r="L16" s="481"/>
      <c r="M16" s="481"/>
      <c r="N16" s="481"/>
      <c r="O16" s="481"/>
      <c r="P16" s="481"/>
      <c r="Q16" s="481"/>
    </row>
    <row r="17" spans="1:16" s="208" customFormat="1">
      <c r="A17" s="206" t="s">
        <v>1231</v>
      </c>
      <c r="C17" s="8"/>
      <c r="D17" s="8"/>
      <c r="E17" s="8"/>
      <c r="F17" s="8"/>
      <c r="G17" s="8"/>
      <c r="H17" s="8"/>
      <c r="I17" s="8"/>
      <c r="J17" s="8"/>
      <c r="K17" s="8"/>
      <c r="L17" s="8"/>
    </row>
    <row r="18" spans="1:16" s="208" customFormat="1">
      <c r="A18" s="206" t="s">
        <v>1232</v>
      </c>
      <c r="C18" s="8"/>
      <c r="D18" s="8"/>
      <c r="E18" s="8"/>
      <c r="F18" s="8"/>
      <c r="G18" s="8"/>
      <c r="H18" s="8"/>
      <c r="I18" s="8"/>
      <c r="J18" s="8"/>
      <c r="K18" s="8"/>
      <c r="L18" s="8"/>
    </row>
    <row r="19" spans="1:16" s="208" customFormat="1">
      <c r="A19" s="206"/>
      <c r="C19" s="8"/>
      <c r="D19" s="8"/>
      <c r="E19" s="8"/>
      <c r="F19" s="8"/>
      <c r="G19" s="8"/>
      <c r="H19" s="8"/>
      <c r="I19" s="8"/>
      <c r="J19" s="8"/>
      <c r="K19" s="8"/>
      <c r="L19" s="8"/>
    </row>
    <row r="20" spans="1:16">
      <c r="M20" s="5"/>
      <c r="N20" s="5"/>
      <c r="O20" s="5"/>
      <c r="P20" s="5"/>
    </row>
    <row r="21" spans="1:16">
      <c r="M21" s="5"/>
      <c r="N21" s="5"/>
      <c r="O21" s="5"/>
      <c r="P21" s="5"/>
    </row>
    <row r="22" spans="1:16">
      <c r="M22" s="5"/>
      <c r="N22" s="5"/>
      <c r="O22" s="5"/>
      <c r="P22" s="5"/>
    </row>
    <row r="23" spans="1:16">
      <c r="M23" s="5"/>
      <c r="N23" s="5"/>
      <c r="O23" s="5"/>
      <c r="P23" s="5"/>
    </row>
    <row r="24" spans="1:16">
      <c r="M24" s="5"/>
      <c r="N24" s="5"/>
      <c r="O24" s="5"/>
      <c r="P24" s="5"/>
    </row>
    <row r="25" spans="1:16">
      <c r="M25" s="5"/>
      <c r="N25" s="5"/>
      <c r="O25" s="5"/>
      <c r="P25" s="5"/>
    </row>
    <row r="26" spans="1:16">
      <c r="M26" s="5"/>
      <c r="N26" s="5"/>
      <c r="O26" s="5"/>
      <c r="P26" s="5"/>
    </row>
    <row r="27" spans="1:16">
      <c r="M27" s="5"/>
      <c r="N27" s="5"/>
      <c r="O27" s="5"/>
      <c r="P27" s="5"/>
    </row>
    <row r="28" spans="1:16">
      <c r="M28" s="5"/>
      <c r="N28" s="5"/>
      <c r="O28" s="5"/>
      <c r="P28" s="5"/>
    </row>
    <row r="29" spans="1:16">
      <c r="M29" s="5"/>
      <c r="N29" s="5"/>
      <c r="O29" s="5"/>
      <c r="P29" s="5"/>
    </row>
    <row r="30" spans="1:16">
      <c r="M30" s="5"/>
      <c r="N30" s="5"/>
      <c r="O30" s="5"/>
      <c r="P30" s="5"/>
    </row>
    <row r="31" spans="1:16">
      <c r="M31" s="5"/>
      <c r="N31" s="5"/>
      <c r="O31" s="5"/>
      <c r="P31" s="5"/>
    </row>
    <row r="32" spans="1:16">
      <c r="M32" s="5"/>
      <c r="N32" s="5"/>
      <c r="O32" s="5"/>
      <c r="P32" s="5"/>
    </row>
    <row r="33" spans="4:16">
      <c r="D33" s="22"/>
      <c r="E33" s="5"/>
      <c r="F33" s="194"/>
      <c r="G33" s="194"/>
      <c r="H33" s="153"/>
      <c r="I33" s="194"/>
      <c r="J33" s="194"/>
      <c r="K33" s="194"/>
      <c r="L33" s="5"/>
      <c r="M33" s="5"/>
      <c r="N33" s="5"/>
      <c r="O33" s="5"/>
      <c r="P33" s="5"/>
    </row>
    <row r="34" spans="4:16">
      <c r="D34" s="22"/>
      <c r="E34" s="5"/>
      <c r="F34" s="194"/>
      <c r="G34" s="194"/>
      <c r="H34" s="153"/>
      <c r="I34" s="194"/>
      <c r="J34" s="194"/>
      <c r="K34" s="194"/>
      <c r="L34" s="5"/>
      <c r="M34" s="5"/>
      <c r="N34" s="5"/>
      <c r="O34" s="5"/>
      <c r="P34" s="5"/>
    </row>
    <row r="35" spans="4:16">
      <c r="D35" s="22"/>
      <c r="E35" s="5"/>
      <c r="F35" s="194"/>
      <c r="G35" s="194"/>
      <c r="H35" s="162"/>
      <c r="I35" s="194"/>
      <c r="J35" s="194"/>
      <c r="K35" s="194"/>
      <c r="L35" s="5"/>
      <c r="M35" s="5"/>
      <c r="N35" s="5"/>
      <c r="O35" s="5"/>
      <c r="P35" s="5"/>
    </row>
    <row r="36" spans="4:16">
      <c r="D36" s="22"/>
      <c r="E36" s="5"/>
      <c r="F36" s="194"/>
      <c r="G36" s="194"/>
      <c r="H36" s="162"/>
      <c r="I36" s="194"/>
      <c r="J36" s="194"/>
      <c r="K36" s="194"/>
      <c r="L36" s="5"/>
      <c r="M36" s="5"/>
      <c r="N36" s="5"/>
      <c r="O36" s="5"/>
      <c r="P36" s="5"/>
    </row>
    <row r="37" spans="4:16">
      <c r="D37" s="22"/>
      <c r="E37" s="60"/>
      <c r="F37" s="237"/>
      <c r="G37" s="237"/>
      <c r="H37" s="162"/>
      <c r="I37" s="365"/>
      <c r="J37" s="237"/>
      <c r="K37" s="237"/>
      <c r="L37" s="60"/>
      <c r="M37" s="5"/>
      <c r="N37" s="5"/>
      <c r="O37" s="5"/>
      <c r="P37" s="5"/>
    </row>
    <row r="38" spans="4:16">
      <c r="D38" s="22"/>
      <c r="E38" s="60"/>
      <c r="F38" s="237"/>
      <c r="G38" s="237"/>
      <c r="H38" s="162"/>
      <c r="I38" s="237"/>
      <c r="J38" s="162"/>
      <c r="K38" s="162"/>
      <c r="L38" s="82"/>
      <c r="M38" s="5"/>
      <c r="N38" s="5"/>
      <c r="O38" s="5"/>
      <c r="P38" s="5"/>
    </row>
    <row r="39" spans="4:16">
      <c r="D39" s="22"/>
      <c r="F39" s="162"/>
      <c r="G39" s="162"/>
      <c r="H39" s="162"/>
      <c r="I39" s="162"/>
      <c r="J39" s="162"/>
      <c r="K39" s="162"/>
      <c r="L39" s="67"/>
      <c r="M39" s="5"/>
      <c r="N39" s="5"/>
      <c r="O39" s="5"/>
      <c r="P39" s="5"/>
    </row>
    <row r="40" spans="4:16">
      <c r="D40" s="22"/>
      <c r="F40" s="162"/>
      <c r="G40" s="162"/>
      <c r="H40" s="162"/>
      <c r="I40" s="162"/>
      <c r="J40" s="162"/>
      <c r="K40" s="162"/>
      <c r="L40" s="67"/>
      <c r="M40" s="5"/>
      <c r="N40" s="5"/>
      <c r="O40" s="5"/>
      <c r="P40" s="5"/>
    </row>
    <row r="41" spans="4:16">
      <c r="D41" s="22"/>
      <c r="F41" s="202"/>
      <c r="G41" s="202"/>
      <c r="H41" s="202"/>
      <c r="I41" s="202"/>
      <c r="J41" s="251"/>
      <c r="K41" s="202"/>
      <c r="L41" s="185"/>
      <c r="M41" s="5"/>
      <c r="N41" s="5"/>
      <c r="O41" s="5"/>
      <c r="P41" s="5"/>
    </row>
    <row r="42" spans="4:16">
      <c r="D42" s="22"/>
      <c r="F42" s="202"/>
      <c r="G42" s="202"/>
      <c r="H42" s="202"/>
      <c r="I42" s="202"/>
      <c r="J42" s="202"/>
      <c r="K42" s="202"/>
      <c r="L42" s="234"/>
      <c r="M42" s="5"/>
      <c r="N42" s="5"/>
      <c r="O42" s="5"/>
      <c r="P42" s="5"/>
    </row>
    <row r="43" spans="4:16">
      <c r="D43" s="4"/>
      <c r="F43" s="19"/>
      <c r="G43" s="19"/>
      <c r="H43" s="19"/>
      <c r="I43" s="19"/>
      <c r="J43" s="19"/>
      <c r="K43" s="19"/>
      <c r="L43" s="185"/>
      <c r="M43" s="5"/>
      <c r="N43" s="5"/>
      <c r="O43" s="5"/>
      <c r="P43" s="5"/>
    </row>
    <row r="44" spans="4:16">
      <c r="D44" s="4"/>
      <c r="F44" s="185"/>
      <c r="G44" s="185"/>
      <c r="H44" s="185"/>
      <c r="I44" s="185"/>
      <c r="J44" s="19"/>
      <c r="K44" s="19"/>
      <c r="L44" s="185"/>
      <c r="M44" s="5"/>
      <c r="N44" s="5"/>
      <c r="O44" s="5"/>
      <c r="P44" s="5"/>
    </row>
    <row r="45" spans="4:16">
      <c r="M45" s="5"/>
      <c r="N45" s="5"/>
      <c r="O45" s="5"/>
      <c r="P45" s="5"/>
    </row>
    <row r="46" spans="4:16">
      <c r="M46" s="5"/>
      <c r="N46" s="5"/>
      <c r="O46" s="5"/>
      <c r="P46" s="5"/>
    </row>
    <row r="47" spans="4:16">
      <c r="M47" s="5"/>
      <c r="N47" s="5"/>
      <c r="O47" s="5"/>
      <c r="P47" s="5"/>
    </row>
    <row r="48" spans="4:16">
      <c r="M48" s="5"/>
      <c r="N48" s="5"/>
      <c r="O48" s="5"/>
      <c r="P48" s="5"/>
    </row>
    <row r="49" spans="13:16">
      <c r="M49" s="5"/>
      <c r="N49" s="5"/>
      <c r="O49" s="5"/>
      <c r="P49" s="5"/>
    </row>
    <row r="50" spans="13:16">
      <c r="M50" s="5"/>
      <c r="N50" s="5"/>
      <c r="O50" s="5"/>
      <c r="P50" s="5"/>
    </row>
    <row r="51" spans="13:16">
      <c r="M51" s="5"/>
      <c r="N51" s="5"/>
      <c r="O51" s="5"/>
      <c r="P51" s="5"/>
    </row>
    <row r="52" spans="13:16">
      <c r="P52" s="5"/>
    </row>
    <row r="53" spans="13:16">
      <c r="P53" s="5"/>
    </row>
    <row r="54" spans="13:16">
      <c r="P54" s="5"/>
    </row>
    <row r="55" spans="13:16">
      <c r="P55" s="5"/>
    </row>
    <row r="56" spans="13:16">
      <c r="P56" s="5"/>
    </row>
    <row r="57" spans="13:16">
      <c r="P57" s="5"/>
    </row>
    <row r="58" spans="13:16">
      <c r="P58" s="5"/>
    </row>
    <row r="59" spans="13:16">
      <c r="P59" s="5"/>
    </row>
    <row r="60" spans="13:16">
      <c r="P60" s="5"/>
    </row>
    <row r="61" spans="13:16">
      <c r="M61" s="5"/>
      <c r="N61" s="5"/>
      <c r="O61" s="5"/>
      <c r="P61" s="5"/>
    </row>
    <row r="62" spans="13:16">
      <c r="M62" s="5"/>
      <c r="N62" s="5"/>
      <c r="O62" s="5"/>
      <c r="P62" s="5"/>
    </row>
    <row r="63" spans="13:16">
      <c r="M63" s="5"/>
      <c r="N63" s="5"/>
      <c r="O63" s="5"/>
      <c r="P63" s="5"/>
    </row>
    <row r="64" spans="13:16">
      <c r="M64" s="5"/>
      <c r="N64" s="5"/>
      <c r="O64" s="5"/>
      <c r="P64" s="5"/>
    </row>
    <row r="65" spans="13:16">
      <c r="M65" s="5"/>
      <c r="N65" s="5"/>
      <c r="O65" s="5"/>
      <c r="P65" s="5"/>
    </row>
    <row r="66" spans="13:16">
      <c r="M66" s="5"/>
      <c r="N66" s="5"/>
      <c r="O66" s="5"/>
      <c r="P66" s="5"/>
    </row>
    <row r="67" spans="13:16">
      <c r="M67" s="5"/>
      <c r="N67" s="5"/>
      <c r="O67" s="5"/>
      <c r="P67" s="5"/>
    </row>
    <row r="68" spans="13:16">
      <c r="M68" s="5"/>
      <c r="N68" s="5"/>
      <c r="O68" s="5"/>
      <c r="P68" s="5"/>
    </row>
    <row r="69" spans="13:16">
      <c r="M69" s="5"/>
      <c r="N69" s="5"/>
      <c r="O69" s="5"/>
      <c r="P69" s="5"/>
    </row>
    <row r="70" spans="13:16">
      <c r="M70" s="5"/>
      <c r="N70" s="5"/>
      <c r="O70" s="5"/>
      <c r="P70" s="5"/>
    </row>
    <row r="71" spans="13:16">
      <c r="M71" s="5"/>
      <c r="N71" s="5"/>
      <c r="O71" s="5"/>
      <c r="P71" s="5"/>
    </row>
    <row r="72" spans="13:16">
      <c r="M72" s="5"/>
      <c r="N72" s="5"/>
      <c r="O72" s="5"/>
      <c r="P72" s="5"/>
    </row>
    <row r="73" spans="13:16">
      <c r="M73" s="5"/>
      <c r="N73" s="5"/>
      <c r="O73" s="5"/>
      <c r="P73" s="5"/>
    </row>
    <row r="74" spans="13:16">
      <c r="M74" s="5"/>
      <c r="N74" s="5"/>
      <c r="O74" s="5"/>
      <c r="P74" s="5"/>
    </row>
    <row r="75" spans="13:16">
      <c r="M75" s="5"/>
      <c r="N75" s="5"/>
      <c r="O75" s="5"/>
      <c r="P75" s="5"/>
    </row>
    <row r="76" spans="13:16">
      <c r="M76" s="5"/>
      <c r="N76" s="5"/>
      <c r="O76" s="5"/>
      <c r="P76" s="5"/>
    </row>
    <row r="77" spans="13:16">
      <c r="M77" s="5"/>
      <c r="N77" s="5"/>
      <c r="O77" s="5"/>
      <c r="P77" s="5"/>
    </row>
    <row r="78" spans="13:16">
      <c r="M78" s="5"/>
      <c r="N78" s="5"/>
      <c r="O78" s="5"/>
      <c r="P78" s="5"/>
    </row>
    <row r="79" spans="13:16">
      <c r="M79" s="5"/>
      <c r="N79" s="5"/>
      <c r="O79" s="5"/>
      <c r="P79" s="5"/>
    </row>
    <row r="80" spans="13:16">
      <c r="M80" s="5"/>
      <c r="N80" s="5"/>
      <c r="O80" s="5"/>
      <c r="P80" s="5"/>
    </row>
    <row r="81" spans="13:16">
      <c r="M81" s="5"/>
      <c r="N81" s="5"/>
      <c r="O81" s="5"/>
      <c r="P81" s="5"/>
    </row>
    <row r="82" spans="13:16">
      <c r="M82" s="5"/>
      <c r="N82" s="5"/>
      <c r="O82" s="5"/>
      <c r="P82" s="5"/>
    </row>
    <row r="83" spans="13:16">
      <c r="M83" s="5"/>
      <c r="N83" s="5"/>
      <c r="O83" s="5"/>
      <c r="P83" s="5"/>
    </row>
    <row r="84" spans="13:16">
      <c r="M84" s="5"/>
      <c r="N84" s="5"/>
      <c r="O84" s="5"/>
      <c r="P84" s="5"/>
    </row>
    <row r="85" spans="13:16">
      <c r="M85" s="5"/>
      <c r="N85" s="5"/>
      <c r="O85" s="5"/>
      <c r="P85" s="5"/>
    </row>
    <row r="86" spans="13:16">
      <c r="M86" s="5"/>
      <c r="N86" s="5"/>
      <c r="O86" s="5"/>
      <c r="P86" s="5"/>
    </row>
    <row r="87" spans="13:16">
      <c r="M87" s="5"/>
      <c r="N87" s="5"/>
      <c r="O87" s="5"/>
      <c r="P87" s="5"/>
    </row>
    <row r="88" spans="13:16">
      <c r="M88" s="5"/>
      <c r="N88" s="5"/>
      <c r="O88" s="5"/>
      <c r="P88" s="5"/>
    </row>
    <row r="89" spans="13:16">
      <c r="M89" s="5"/>
      <c r="N89" s="5"/>
      <c r="O89" s="5"/>
      <c r="P89" s="5"/>
    </row>
    <row r="90" spans="13:16">
      <c r="M90" s="5"/>
      <c r="N90" s="5"/>
      <c r="O90" s="5"/>
      <c r="P90" s="5"/>
    </row>
    <row r="91" spans="13:16">
      <c r="M91" s="5"/>
      <c r="N91" s="5"/>
      <c r="O91" s="5"/>
      <c r="P91" s="5"/>
    </row>
    <row r="92" spans="13:16">
      <c r="M92" s="5"/>
      <c r="N92" s="5"/>
      <c r="O92" s="5"/>
      <c r="P92" s="5"/>
    </row>
    <row r="93" spans="13:16">
      <c r="M93" s="5"/>
      <c r="N93" s="5"/>
      <c r="O93" s="5"/>
      <c r="P93" s="5"/>
    </row>
    <row r="94" spans="13:16">
      <c r="M94" s="5"/>
      <c r="N94" s="5"/>
      <c r="O94" s="5"/>
      <c r="P94" s="5"/>
    </row>
    <row r="95" spans="13:16">
      <c r="M95" s="5"/>
      <c r="N95" s="5"/>
      <c r="O95" s="5"/>
      <c r="P95" s="5"/>
    </row>
    <row r="96" spans="13:16">
      <c r="M96" s="5"/>
      <c r="N96" s="5"/>
      <c r="O96" s="5"/>
      <c r="P96" s="5"/>
    </row>
    <row r="97" spans="13:16">
      <c r="M97" s="5"/>
      <c r="N97" s="5"/>
      <c r="O97" s="5"/>
      <c r="P97" s="5"/>
    </row>
    <row r="98" spans="13:16">
      <c r="M98" s="5"/>
      <c r="N98" s="5"/>
      <c r="O98" s="5"/>
      <c r="P98" s="5"/>
    </row>
    <row r="99" spans="13:16">
      <c r="M99" s="5"/>
      <c r="N99" s="5"/>
      <c r="O99" s="5"/>
      <c r="P99" s="5"/>
    </row>
    <row r="100" spans="13:16">
      <c r="M100" s="5"/>
      <c r="N100" s="5"/>
      <c r="O100" s="5"/>
      <c r="P100" s="5"/>
    </row>
    <row r="101" spans="13:16">
      <c r="M101" s="5"/>
      <c r="N101" s="5"/>
      <c r="O101" s="5"/>
      <c r="P101" s="5"/>
    </row>
    <row r="102" spans="13:16">
      <c r="M102" s="5"/>
      <c r="N102" s="5"/>
      <c r="O102" s="5"/>
      <c r="P102" s="5"/>
    </row>
    <row r="103" spans="13:16">
      <c r="M103" s="5"/>
      <c r="N103" s="5"/>
      <c r="O103" s="5"/>
      <c r="P103" s="5"/>
    </row>
    <row r="104" spans="13:16">
      <c r="M104" s="5"/>
      <c r="N104" s="5"/>
      <c r="O104" s="5"/>
      <c r="P104" s="5"/>
    </row>
    <row r="105" spans="13:16">
      <c r="M105" s="5"/>
      <c r="N105" s="5"/>
      <c r="O105" s="5"/>
      <c r="P105" s="5"/>
    </row>
    <row r="106" spans="13:16">
      <c r="M106" s="5"/>
      <c r="N106" s="5"/>
      <c r="O106" s="5"/>
      <c r="P106" s="5"/>
    </row>
    <row r="107" spans="13:16">
      <c r="M107" s="5"/>
      <c r="N107" s="5"/>
      <c r="O107" s="5"/>
      <c r="P107" s="5"/>
    </row>
    <row r="108" spans="13:16">
      <c r="M108" s="5"/>
      <c r="N108" s="5"/>
      <c r="O108" s="5"/>
      <c r="P108" s="5"/>
    </row>
    <row r="109" spans="13:16">
      <c r="M109" s="5"/>
      <c r="N109" s="5"/>
      <c r="O109" s="5"/>
      <c r="P109" s="5"/>
    </row>
    <row r="110" spans="13:16">
      <c r="M110" s="5"/>
      <c r="N110" s="5"/>
      <c r="O110" s="5"/>
      <c r="P110" s="5"/>
    </row>
    <row r="111" spans="13:16">
      <c r="M111" s="5"/>
      <c r="N111" s="5"/>
      <c r="O111" s="5"/>
      <c r="P111" s="5"/>
    </row>
    <row r="112" spans="13:16">
      <c r="M112" s="5"/>
      <c r="N112" s="5"/>
      <c r="O112" s="5"/>
      <c r="P112" s="5"/>
    </row>
    <row r="113" spans="13:16">
      <c r="M113" s="5"/>
      <c r="N113" s="5"/>
      <c r="O113" s="5"/>
      <c r="P113" s="5"/>
    </row>
    <row r="114" spans="13:16">
      <c r="M114" s="5"/>
      <c r="N114" s="5"/>
      <c r="O114" s="5"/>
      <c r="P114" s="5"/>
    </row>
    <row r="115" spans="13:16">
      <c r="M115" s="5"/>
      <c r="N115" s="5"/>
      <c r="O115" s="5"/>
      <c r="P115" s="5"/>
    </row>
    <row r="116" spans="13:16">
      <c r="M116" s="5"/>
      <c r="N116" s="5"/>
      <c r="O116" s="5"/>
      <c r="P116" s="5"/>
    </row>
    <row r="117" spans="13:16">
      <c r="M117" s="5"/>
      <c r="N117" s="5"/>
      <c r="O117" s="5"/>
      <c r="P117" s="5"/>
    </row>
    <row r="118" spans="13:16">
      <c r="M118" s="5"/>
      <c r="N118" s="5"/>
      <c r="O118" s="5"/>
      <c r="P118" s="5"/>
    </row>
    <row r="119" spans="13:16">
      <c r="M119" s="5"/>
      <c r="N119" s="5"/>
      <c r="O119" s="5"/>
      <c r="P119" s="5"/>
    </row>
    <row r="120" spans="13:16">
      <c r="M120" s="5"/>
      <c r="N120" s="5"/>
      <c r="O120" s="5"/>
      <c r="P120" s="5"/>
    </row>
    <row r="121" spans="13:16">
      <c r="M121" s="5"/>
      <c r="N121" s="5"/>
      <c r="O121" s="5"/>
      <c r="P121" s="5"/>
    </row>
    <row r="122" spans="13:16">
      <c r="M122" s="5"/>
      <c r="N122" s="5"/>
      <c r="O122" s="5"/>
      <c r="P122" s="5"/>
    </row>
    <row r="123" spans="13:16">
      <c r="M123" s="5"/>
      <c r="N123" s="5"/>
      <c r="O123" s="5"/>
      <c r="P123" s="5"/>
    </row>
    <row r="124" spans="13:16">
      <c r="M124" s="5"/>
      <c r="N124" s="5"/>
      <c r="O124" s="5"/>
      <c r="P124" s="5"/>
    </row>
    <row r="125" spans="13:16">
      <c r="M125" s="5"/>
      <c r="N125" s="5"/>
      <c r="O125" s="5"/>
      <c r="P125" s="5"/>
    </row>
    <row r="126" spans="13:16">
      <c r="M126" s="5"/>
      <c r="N126" s="5"/>
      <c r="O126" s="5"/>
      <c r="P126" s="5"/>
    </row>
    <row r="127" spans="13:16">
      <c r="M127" s="5"/>
      <c r="N127" s="5"/>
      <c r="O127" s="5"/>
      <c r="P127" s="5"/>
    </row>
    <row r="128" spans="13:16">
      <c r="M128" s="5"/>
      <c r="N128" s="5"/>
      <c r="O128" s="5"/>
      <c r="P128" s="5"/>
    </row>
    <row r="129" spans="13:16">
      <c r="M129" s="5"/>
      <c r="N129" s="5"/>
      <c r="O129" s="5"/>
      <c r="P129" s="5"/>
    </row>
    <row r="130" spans="13:16">
      <c r="M130" s="5"/>
      <c r="N130" s="5"/>
      <c r="O130" s="5"/>
      <c r="P130" s="5"/>
    </row>
    <row r="131" spans="13:16">
      <c r="M131" s="5"/>
      <c r="N131" s="5"/>
      <c r="O131" s="5"/>
      <c r="P131" s="5"/>
    </row>
    <row r="132" spans="13:16">
      <c r="M132" s="5"/>
      <c r="N132" s="5"/>
      <c r="O132" s="5"/>
      <c r="P132" s="5"/>
    </row>
    <row r="133" spans="13:16">
      <c r="M133" s="5"/>
      <c r="N133" s="5"/>
      <c r="O133" s="5"/>
      <c r="P133" s="5"/>
    </row>
    <row r="134" spans="13:16">
      <c r="M134" s="5"/>
      <c r="N134" s="5"/>
      <c r="O134" s="5"/>
      <c r="P134" s="5"/>
    </row>
    <row r="135" spans="13:16">
      <c r="M135" s="5"/>
      <c r="N135" s="5"/>
      <c r="O135" s="5"/>
      <c r="P135" s="5"/>
    </row>
    <row r="136" spans="13:16">
      <c r="M136" s="5"/>
      <c r="N136" s="5"/>
      <c r="O136" s="5"/>
      <c r="P136" s="5"/>
    </row>
    <row r="137" spans="13:16">
      <c r="M137" s="5"/>
      <c r="N137" s="5"/>
      <c r="O137" s="5"/>
      <c r="P137" s="5"/>
    </row>
    <row r="138" spans="13:16">
      <c r="M138" s="5"/>
      <c r="N138" s="5"/>
      <c r="O138" s="5"/>
      <c r="P138" s="5"/>
    </row>
    <row r="139" spans="13:16">
      <c r="M139" s="5"/>
      <c r="N139" s="5"/>
      <c r="O139" s="5"/>
      <c r="P139" s="5"/>
    </row>
    <row r="140" spans="13:16">
      <c r="M140" s="5"/>
      <c r="N140" s="5"/>
      <c r="O140" s="5"/>
      <c r="P140" s="5"/>
    </row>
    <row r="141" spans="13:16">
      <c r="M141" s="5"/>
      <c r="N141" s="5"/>
      <c r="O141" s="5"/>
      <c r="P141" s="5"/>
    </row>
    <row r="142" spans="13:16">
      <c r="M142" s="5"/>
      <c r="N142" s="5"/>
      <c r="O142" s="5"/>
      <c r="P142" s="5"/>
    </row>
    <row r="143" spans="13:16">
      <c r="M143" s="5"/>
      <c r="N143" s="5"/>
      <c r="O143" s="5"/>
      <c r="P143" s="5"/>
    </row>
    <row r="144" spans="13:16">
      <c r="M144" s="5"/>
      <c r="N144" s="5"/>
      <c r="O144" s="5"/>
      <c r="P144" s="5"/>
    </row>
    <row r="145" spans="13:16">
      <c r="M145" s="5"/>
      <c r="N145" s="5"/>
      <c r="O145" s="5"/>
      <c r="P145" s="5"/>
    </row>
    <row r="146" spans="13:16">
      <c r="M146" s="5"/>
      <c r="N146" s="5"/>
      <c r="O146" s="5"/>
      <c r="P146" s="5"/>
    </row>
    <row r="147" spans="13:16">
      <c r="M147" s="5"/>
      <c r="N147" s="5"/>
      <c r="O147" s="5"/>
      <c r="P147" s="5"/>
    </row>
    <row r="148" spans="13:16">
      <c r="M148" s="5"/>
      <c r="N148" s="5"/>
      <c r="O148" s="5"/>
      <c r="P148" s="5"/>
    </row>
    <row r="149" spans="13:16">
      <c r="M149" s="5"/>
      <c r="N149" s="5"/>
      <c r="O149" s="5"/>
      <c r="P149" s="5"/>
    </row>
    <row r="150" spans="13:16">
      <c r="M150" s="5"/>
      <c r="N150" s="5"/>
      <c r="O150" s="5"/>
      <c r="P150" s="5"/>
    </row>
    <row r="151" spans="13:16">
      <c r="M151" s="5"/>
      <c r="N151" s="5"/>
      <c r="O151" s="5"/>
      <c r="P151" s="5"/>
    </row>
    <row r="152" spans="13:16">
      <c r="M152" s="5"/>
      <c r="N152" s="5"/>
      <c r="O152" s="5"/>
      <c r="P152" s="5"/>
    </row>
    <row r="153" spans="13:16">
      <c r="M153" s="5"/>
      <c r="N153" s="5"/>
      <c r="O153" s="5"/>
      <c r="P153" s="5"/>
    </row>
    <row r="154" spans="13:16">
      <c r="M154" s="5"/>
      <c r="N154" s="5"/>
      <c r="O154" s="5"/>
      <c r="P154" s="5"/>
    </row>
    <row r="155" spans="13:16">
      <c r="M155" s="5"/>
      <c r="N155" s="5"/>
      <c r="O155" s="5"/>
      <c r="P155" s="5"/>
    </row>
    <row r="156" spans="13:16">
      <c r="M156" s="5"/>
      <c r="N156" s="5"/>
      <c r="O156" s="5"/>
      <c r="P156" s="5"/>
    </row>
    <row r="157" spans="13:16">
      <c r="M157" s="5"/>
      <c r="N157" s="5"/>
      <c r="O157" s="5"/>
      <c r="P157" s="5"/>
    </row>
    <row r="158" spans="13:16">
      <c r="M158" s="5"/>
      <c r="N158" s="5"/>
      <c r="O158" s="5"/>
      <c r="P158" s="5"/>
    </row>
    <row r="159" spans="13:16">
      <c r="M159" s="5"/>
      <c r="N159" s="5"/>
      <c r="O159" s="5"/>
      <c r="P159" s="5"/>
    </row>
    <row r="160" spans="13:16">
      <c r="M160" s="5"/>
      <c r="N160" s="5"/>
      <c r="O160" s="5"/>
      <c r="P160" s="5"/>
    </row>
    <row r="161" spans="13:16">
      <c r="M161" s="5"/>
      <c r="N161" s="5"/>
      <c r="O161" s="5"/>
      <c r="P161" s="5"/>
    </row>
    <row r="162" spans="13:16">
      <c r="M162" s="5"/>
      <c r="N162" s="5"/>
      <c r="O162" s="5"/>
      <c r="P162" s="5"/>
    </row>
    <row r="163" spans="13:16">
      <c r="M163" s="5"/>
      <c r="N163" s="5"/>
      <c r="O163" s="5"/>
      <c r="P163" s="5"/>
    </row>
    <row r="164" spans="13:16">
      <c r="M164" s="5"/>
      <c r="N164" s="5"/>
      <c r="O164" s="5"/>
      <c r="P164" s="5"/>
    </row>
    <row r="165" spans="13:16">
      <c r="M165" s="5"/>
      <c r="N165" s="5"/>
      <c r="O165" s="5"/>
      <c r="P165" s="5"/>
    </row>
    <row r="166" spans="13:16">
      <c r="M166" s="5"/>
      <c r="N166" s="5"/>
      <c r="O166" s="5"/>
      <c r="P166" s="5"/>
    </row>
    <row r="167" spans="13:16">
      <c r="M167" s="5"/>
      <c r="N167" s="5"/>
      <c r="O167" s="5"/>
      <c r="P167" s="5"/>
    </row>
    <row r="168" spans="13:16">
      <c r="M168" s="5"/>
      <c r="N168" s="5"/>
      <c r="O168" s="5"/>
      <c r="P168" s="5"/>
    </row>
    <row r="169" spans="13:16">
      <c r="M169" s="5"/>
      <c r="N169" s="5"/>
      <c r="O169" s="5"/>
      <c r="P169" s="5"/>
    </row>
    <row r="170" spans="13:16">
      <c r="M170" s="5"/>
      <c r="N170" s="5"/>
      <c r="O170" s="5"/>
      <c r="P170" s="5"/>
    </row>
    <row r="171" spans="13:16">
      <c r="M171" s="5"/>
      <c r="N171" s="5"/>
      <c r="O171" s="5"/>
      <c r="P171" s="5"/>
    </row>
    <row r="172" spans="13:16">
      <c r="M172" s="5"/>
      <c r="N172" s="5"/>
      <c r="O172" s="5"/>
      <c r="P172" s="5"/>
    </row>
    <row r="173" spans="13:16">
      <c r="M173" s="5"/>
      <c r="N173" s="5"/>
      <c r="O173" s="5"/>
      <c r="P173" s="5"/>
    </row>
    <row r="174" spans="13:16">
      <c r="M174" s="5"/>
      <c r="N174" s="5"/>
      <c r="O174" s="5"/>
      <c r="P174" s="5"/>
    </row>
    <row r="175" spans="13:16">
      <c r="M175" s="5"/>
      <c r="N175" s="5"/>
      <c r="O175" s="5"/>
      <c r="P175" s="5"/>
    </row>
    <row r="176" spans="13:16">
      <c r="M176" s="5"/>
      <c r="N176" s="5"/>
      <c r="O176" s="5"/>
      <c r="P176" s="5"/>
    </row>
    <row r="177" spans="13:16">
      <c r="M177" s="5"/>
      <c r="N177" s="5"/>
      <c r="O177" s="5"/>
      <c r="P177" s="5"/>
    </row>
    <row r="178" spans="13:16">
      <c r="M178" s="5"/>
      <c r="N178" s="5"/>
      <c r="O178" s="5"/>
      <c r="P178" s="5"/>
    </row>
    <row r="179" spans="13:16">
      <c r="M179" s="5"/>
      <c r="N179" s="5"/>
      <c r="O179" s="5"/>
      <c r="P179" s="5"/>
    </row>
    <row r="180" spans="13:16">
      <c r="M180" s="5"/>
      <c r="N180" s="5"/>
      <c r="O180" s="5"/>
      <c r="P180" s="5"/>
    </row>
    <row r="181" spans="13:16">
      <c r="M181" s="5"/>
      <c r="N181" s="5"/>
      <c r="O181" s="5"/>
      <c r="P181" s="5"/>
    </row>
    <row r="182" spans="13:16">
      <c r="M182" s="5"/>
      <c r="N182" s="5"/>
      <c r="O182" s="5"/>
      <c r="P182" s="5"/>
    </row>
    <row r="183" spans="13:16">
      <c r="M183" s="5"/>
      <c r="N183" s="5"/>
      <c r="O183" s="5"/>
      <c r="P183" s="5"/>
    </row>
    <row r="184" spans="13:16">
      <c r="M184" s="5"/>
      <c r="N184" s="5"/>
      <c r="O184" s="5"/>
      <c r="P184" s="5"/>
    </row>
    <row r="185" spans="13:16">
      <c r="M185" s="5"/>
      <c r="N185" s="5"/>
      <c r="O185" s="5"/>
      <c r="P185" s="5"/>
    </row>
    <row r="186" spans="13:16">
      <c r="M186" s="5"/>
      <c r="N186" s="5"/>
      <c r="O186" s="5"/>
      <c r="P186" s="5"/>
    </row>
    <row r="187" spans="13:16">
      <c r="M187" s="5"/>
      <c r="N187" s="5"/>
      <c r="O187" s="5"/>
      <c r="P187" s="5"/>
    </row>
    <row r="188" spans="13:16">
      <c r="M188" s="5"/>
      <c r="N188" s="5"/>
      <c r="O188" s="5"/>
      <c r="P188" s="5"/>
    </row>
    <row r="189" spans="13:16">
      <c r="M189" s="5"/>
      <c r="N189" s="5"/>
      <c r="O189" s="5"/>
      <c r="P189" s="5"/>
    </row>
    <row r="190" spans="13:16">
      <c r="M190" s="5"/>
      <c r="N190" s="5"/>
      <c r="O190" s="5"/>
      <c r="P190" s="5"/>
    </row>
    <row r="191" spans="13:16">
      <c r="M191" s="5"/>
      <c r="N191" s="5"/>
      <c r="O191" s="5"/>
      <c r="P191" s="5"/>
    </row>
    <row r="192" spans="13:16">
      <c r="M192" s="5"/>
      <c r="N192" s="5"/>
      <c r="O192" s="5"/>
      <c r="P192" s="5"/>
    </row>
    <row r="193" spans="13:16">
      <c r="M193" s="5"/>
      <c r="N193" s="5"/>
      <c r="O193" s="5"/>
      <c r="P193" s="5"/>
    </row>
    <row r="194" spans="13:16">
      <c r="M194" s="5"/>
      <c r="N194" s="5"/>
      <c r="O194" s="5"/>
      <c r="P194" s="5"/>
    </row>
    <row r="195" spans="13:16">
      <c r="M195" s="5"/>
      <c r="N195" s="5"/>
      <c r="O195" s="5"/>
      <c r="P195" s="5"/>
    </row>
    <row r="196" spans="13:16">
      <c r="M196" s="5"/>
      <c r="N196" s="5"/>
      <c r="O196" s="5"/>
      <c r="P196" s="5"/>
    </row>
    <row r="197" spans="13:16">
      <c r="M197" s="5"/>
      <c r="N197" s="5"/>
      <c r="O197" s="5"/>
      <c r="P197" s="5"/>
    </row>
    <row r="198" spans="13:16">
      <c r="M198" s="5"/>
      <c r="N198" s="5"/>
      <c r="O198" s="5"/>
      <c r="P198" s="5"/>
    </row>
  </sheetData>
  <customSheetViews>
    <customSheetView guid="{F0335B52-931C-4173-85AE-87F3D6604B59}" showPageBreaks="1" showRuler="0" topLeftCell="A37">
      <selection activeCell="D36" sqref="D36"/>
      <pageMargins left="0.7" right="0.7" top="0.78740157499999996" bottom="0.78740157499999996" header="0.3" footer="0.3"/>
      <headerFooter alignWithMargins="0"/>
    </customSheetView>
    <customSheetView guid="{A4328FE7-0B36-4A96-9E82-0C2C10ECE34E}" fitToPage="1" showRuler="0" topLeftCell="A67">
      <selection activeCell="G76" sqref="G76"/>
      <pageMargins left="0.7" right="0.7" top="0.78740157499999996" bottom="0.78740157499999996" header="0.3" footer="0.3"/>
      <headerFooter alignWithMargins="0"/>
    </customSheetView>
    <customSheetView guid="{09D980A6-7F22-44D6-B957-3B1FFC43B461}" scale="85" fitToPage="1" showRuler="0" topLeftCell="A37">
      <selection activeCell="D29" sqref="D29"/>
      <pageMargins left="0.7" right="0.7" top="0.78740157499999996" bottom="0.78740157499999996" header="0.3" footer="0.3"/>
      <headerFooter alignWithMargins="0"/>
    </customSheetView>
    <customSheetView guid="{34161360-80E4-4153-B1A5-19E7BBEDD5ED}" scale="95" fitToPage="1" showRuler="0" topLeftCell="A46">
      <selection activeCell="D71" sqref="D71:D80"/>
      <pageMargins left="0.7" right="0.7" top="0.78740157499999996" bottom="0.78740157499999996" header="0.3" footer="0.3"/>
      <headerFooter alignWithMargins="0"/>
    </customSheetView>
    <customSheetView guid="{F90AD2DC-6F63-4FE7-9F4E-99C162A8727E}" fitToPage="1" showRuler="0">
      <selection activeCell="E85" sqref="E85"/>
      <pageMargins left="0.7" right="0.7" top="0.78740157499999996" bottom="0.78740157499999996" header="0.3" footer="0.3"/>
      <headerFooter alignWithMargins="0"/>
    </customSheetView>
    <customSheetView guid="{A8A9853C-301B-405A-92F6-9DCC8EB91B52}" fitToPage="1" showRuler="0">
      <selection activeCell="D34" sqref="D34"/>
      <pageMargins left="0.7" right="0.7" top="0.78740157499999996" bottom="0.78740157499999996" header="0.3" footer="0.3"/>
      <headerFooter alignWithMargins="0"/>
    </customSheetView>
    <customSheetView guid="{8144D8E7-8996-490F-8ACB-C7957A150DAC}" fitToPage="1" showRuler="0">
      <selection activeCell="E85" sqref="E85"/>
      <pageMargins left="0.7" right="0.7" top="0.78740157499999996" bottom="0.78740157499999996" header="0.3" footer="0.3"/>
      <headerFooter alignWithMargins="0"/>
    </customSheetView>
    <customSheetView guid="{4221DF2B-D9E6-40BE-9C37-8B5A92E46F7B}" scale="85" showPageBreaks="1" fitToPage="1" showRuler="0" topLeftCell="A37">
      <selection activeCell="A87" sqref="A87:A92"/>
      <pageMargins left="0.7" right="0.7" top="0.78740157499999996" bottom="0.78740157499999996" header="0.3" footer="0.3"/>
      <headerFooter alignWithMargins="0"/>
    </customSheetView>
    <customSheetView guid="{595D07C0-E761-11DC-9357-001B6391840E}" scale="95" fitToPage="1" topLeftCell="A46">
      <selection activeCell="D71" sqref="D71:D80"/>
      <pageMargins left="0.7" right="0.7" top="0.78740157499999996" bottom="0.78740157499999996" header="0.3" footer="0.3"/>
      <headerFooter alignWithMargins="0"/>
    </customSheetView>
  </customSheetViews>
  <mergeCells count="1">
    <mergeCell ref="A16:Q16"/>
  </mergeCells>
  <phoneticPr fontId="13" type="noConversion"/>
  <conditionalFormatting sqref="G5:G8">
    <cfRule type="cellIs" dxfId="3454" priority="1" stopIfTrue="1" operator="equal">
      <formula>"-"</formula>
    </cfRule>
  </conditionalFormatting>
  <conditionalFormatting sqref="F39:G39 J39:L39">
    <cfRule type="cellIs" dxfId="3453" priority="318" operator="equal">
      <formula>"-"</formula>
    </cfRule>
  </conditionalFormatting>
  <conditionalFormatting sqref="J39:K39">
    <cfRule type="cellIs" dxfId="3452" priority="317" operator="equal">
      <formula>"-"</formula>
    </cfRule>
  </conditionalFormatting>
  <conditionalFormatting sqref="F38:L38">
    <cfRule type="cellIs" dxfId="3451" priority="315" stopIfTrue="1" operator="equal">
      <formula>"-"</formula>
    </cfRule>
    <cfRule type="containsText" dxfId="3450" priority="316" stopIfTrue="1" operator="containsText" text="leer">
      <formula>NOT(ISERROR(SEARCH("leer",F38)))</formula>
    </cfRule>
  </conditionalFormatting>
  <conditionalFormatting sqref="F38:L38">
    <cfRule type="cellIs" dxfId="3449" priority="313" stopIfTrue="1" operator="equal">
      <formula>"-"</formula>
    </cfRule>
    <cfRule type="containsText" dxfId="3448" priority="314" stopIfTrue="1" operator="containsText" text="leer">
      <formula>NOT(ISERROR(SEARCH("leer",F38)))</formula>
    </cfRule>
  </conditionalFormatting>
  <conditionalFormatting sqref="F37:L37">
    <cfRule type="cellIs" dxfId="3447" priority="311" stopIfTrue="1" operator="equal">
      <formula>"-"</formula>
    </cfRule>
    <cfRule type="containsText" dxfId="3446" priority="312" stopIfTrue="1" operator="containsText" text="leer">
      <formula>NOT(ISERROR(SEARCH("leer",F37)))</formula>
    </cfRule>
  </conditionalFormatting>
  <conditionalFormatting sqref="F37:L37">
    <cfRule type="cellIs" dxfId="3445" priority="309" stopIfTrue="1" operator="equal">
      <formula>"-"</formula>
    </cfRule>
    <cfRule type="containsText" dxfId="3444" priority="310" stopIfTrue="1" operator="containsText" text="leer">
      <formula>NOT(ISERROR(SEARCH("leer",F37)))</formula>
    </cfRule>
  </conditionalFormatting>
  <conditionalFormatting sqref="F37:L37">
    <cfRule type="cellIs" dxfId="3443" priority="307" stopIfTrue="1" operator="equal">
      <formula>"-"</formula>
    </cfRule>
    <cfRule type="containsText" dxfId="3442" priority="308" stopIfTrue="1" operator="containsText" text="leer">
      <formula>NOT(ISERROR(SEARCH("leer",F37)))</formula>
    </cfRule>
  </conditionalFormatting>
  <conditionalFormatting sqref="F37:L37">
    <cfRule type="cellIs" dxfId="3441" priority="305" stopIfTrue="1" operator="equal">
      <formula>"-"</formula>
    </cfRule>
    <cfRule type="containsText" dxfId="3440" priority="306" stopIfTrue="1" operator="containsText" text="leer">
      <formula>NOT(ISERROR(SEARCH("leer",F37)))</formula>
    </cfRule>
  </conditionalFormatting>
  <conditionalFormatting sqref="F37:L37">
    <cfRule type="cellIs" dxfId="3439" priority="303" stopIfTrue="1" operator="equal">
      <formula>"-"</formula>
    </cfRule>
    <cfRule type="containsText" dxfId="3438" priority="304" stopIfTrue="1" operator="containsText" text="leer">
      <formula>NOT(ISERROR(SEARCH("leer",F37)))</formula>
    </cfRule>
  </conditionalFormatting>
  <conditionalFormatting sqref="F37:L37">
    <cfRule type="cellIs" dxfId="3437" priority="301" stopIfTrue="1" operator="equal">
      <formula>"-"</formula>
    </cfRule>
    <cfRule type="containsText" dxfId="3436" priority="302" stopIfTrue="1" operator="containsText" text="leer">
      <formula>NOT(ISERROR(SEARCH("leer",F37)))</formula>
    </cfRule>
  </conditionalFormatting>
  <conditionalFormatting sqref="F37:L37">
    <cfRule type="cellIs" dxfId="3435" priority="299" stopIfTrue="1" operator="equal">
      <formula>"-"</formula>
    </cfRule>
    <cfRule type="containsText" dxfId="3434" priority="300" stopIfTrue="1" operator="containsText" text="leer">
      <formula>NOT(ISERROR(SEARCH("leer",F37)))</formula>
    </cfRule>
  </conditionalFormatting>
  <conditionalFormatting sqref="J37:K37">
    <cfRule type="cellIs" dxfId="3433" priority="297" stopIfTrue="1" operator="equal">
      <formula>"-"</formula>
    </cfRule>
    <cfRule type="containsText" dxfId="3432" priority="298" stopIfTrue="1" operator="containsText" text="leer">
      <formula>NOT(ISERROR(SEARCH("leer",J37)))</formula>
    </cfRule>
  </conditionalFormatting>
  <conditionalFormatting sqref="J37:K37">
    <cfRule type="cellIs" dxfId="3431" priority="295" stopIfTrue="1" operator="equal">
      <formula>"-"</formula>
    </cfRule>
    <cfRule type="containsText" dxfId="3430" priority="296" stopIfTrue="1" operator="containsText" text="leer">
      <formula>NOT(ISERROR(SEARCH("leer",J37)))</formula>
    </cfRule>
  </conditionalFormatting>
  <conditionalFormatting sqref="J37:K37">
    <cfRule type="cellIs" dxfId="3429" priority="293" stopIfTrue="1" operator="equal">
      <formula>"-"</formula>
    </cfRule>
    <cfRule type="containsText" dxfId="3428" priority="294" stopIfTrue="1" operator="containsText" text="leer">
      <formula>NOT(ISERROR(SEARCH("leer",J37)))</formula>
    </cfRule>
  </conditionalFormatting>
  <conditionalFormatting sqref="J37:K37">
    <cfRule type="cellIs" dxfId="3427" priority="291" stopIfTrue="1" operator="equal">
      <formula>"-"</formula>
    </cfRule>
    <cfRule type="containsText" dxfId="3426" priority="292" stopIfTrue="1" operator="containsText" text="leer">
      <formula>NOT(ISERROR(SEARCH("leer",J37)))</formula>
    </cfRule>
  </conditionalFormatting>
  <conditionalFormatting sqref="J37:K37">
    <cfRule type="cellIs" dxfId="3425" priority="289" stopIfTrue="1" operator="equal">
      <formula>"-"</formula>
    </cfRule>
    <cfRule type="containsText" dxfId="3424" priority="290" stopIfTrue="1" operator="containsText" text="leer">
      <formula>NOT(ISERROR(SEARCH("leer",J37)))</formula>
    </cfRule>
  </conditionalFormatting>
  <conditionalFormatting sqref="J37:K37">
    <cfRule type="cellIs" dxfId="3423" priority="287" stopIfTrue="1" operator="equal">
      <formula>"-"</formula>
    </cfRule>
    <cfRule type="containsText" dxfId="3422" priority="288" stopIfTrue="1" operator="containsText" text="leer">
      <formula>NOT(ISERROR(SEARCH("leer",J37)))</formula>
    </cfRule>
  </conditionalFormatting>
  <conditionalFormatting sqref="J37:K37">
    <cfRule type="cellIs" dxfId="3421" priority="285" stopIfTrue="1" operator="equal">
      <formula>"-"</formula>
    </cfRule>
    <cfRule type="containsText" dxfId="3420" priority="286" stopIfTrue="1" operator="containsText" text="leer">
      <formula>NOT(ISERROR(SEARCH("leer",J37)))</formula>
    </cfRule>
  </conditionalFormatting>
  <conditionalFormatting sqref="J37">
    <cfRule type="cellIs" dxfId="3419" priority="283" stopIfTrue="1" operator="equal">
      <formula>"-"</formula>
    </cfRule>
    <cfRule type="containsText" dxfId="3418" priority="284" stopIfTrue="1" operator="containsText" text="leer">
      <formula>NOT(ISERROR(SEARCH("leer",J37)))</formula>
    </cfRule>
  </conditionalFormatting>
  <conditionalFormatting sqref="J37">
    <cfRule type="cellIs" dxfId="3417" priority="281" stopIfTrue="1" operator="equal">
      <formula>"-"</formula>
    </cfRule>
    <cfRule type="containsText" dxfId="3416" priority="282" stopIfTrue="1" operator="containsText" text="leer">
      <formula>NOT(ISERROR(SEARCH("leer",J37)))</formula>
    </cfRule>
  </conditionalFormatting>
  <conditionalFormatting sqref="F37:L37">
    <cfRule type="cellIs" dxfId="3415" priority="279" stopIfTrue="1" operator="equal">
      <formula>"-"</formula>
    </cfRule>
    <cfRule type="containsText" dxfId="3414" priority="280" stopIfTrue="1" operator="containsText" text="leer">
      <formula>NOT(ISERROR(SEARCH("leer",F37)))</formula>
    </cfRule>
  </conditionalFormatting>
  <conditionalFormatting sqref="F37:L37">
    <cfRule type="cellIs" dxfId="3413" priority="277" stopIfTrue="1" operator="equal">
      <formula>"-"</formula>
    </cfRule>
    <cfRule type="containsText" dxfId="3412" priority="278" stopIfTrue="1" operator="containsText" text="leer">
      <formula>NOT(ISERROR(SEARCH("leer",F37)))</formula>
    </cfRule>
  </conditionalFormatting>
  <conditionalFormatting sqref="F37:L37">
    <cfRule type="cellIs" dxfId="3411" priority="275" stopIfTrue="1" operator="equal">
      <formula>"-"</formula>
    </cfRule>
    <cfRule type="containsText" dxfId="3410" priority="276" stopIfTrue="1" operator="containsText" text="leer">
      <formula>NOT(ISERROR(SEARCH("leer",F37)))</formula>
    </cfRule>
  </conditionalFormatting>
  <conditionalFormatting sqref="F37:L37">
    <cfRule type="cellIs" dxfId="3409" priority="273" stopIfTrue="1" operator="equal">
      <formula>"-"</formula>
    </cfRule>
    <cfRule type="containsText" dxfId="3408" priority="274" stopIfTrue="1" operator="containsText" text="leer">
      <formula>NOT(ISERROR(SEARCH("leer",F37)))</formula>
    </cfRule>
  </conditionalFormatting>
  <conditionalFormatting sqref="F37:L37">
    <cfRule type="cellIs" dxfId="3407" priority="271" stopIfTrue="1" operator="equal">
      <formula>"-"</formula>
    </cfRule>
    <cfRule type="containsText" dxfId="3406" priority="272" stopIfTrue="1" operator="containsText" text="leer">
      <formula>NOT(ISERROR(SEARCH("leer",F37)))</formula>
    </cfRule>
  </conditionalFormatting>
  <conditionalFormatting sqref="F37:L37">
    <cfRule type="cellIs" dxfId="3405" priority="269" stopIfTrue="1" operator="equal">
      <formula>"-"</formula>
    </cfRule>
    <cfRule type="containsText" dxfId="3404" priority="270" stopIfTrue="1" operator="containsText" text="leer">
      <formula>NOT(ISERROR(SEARCH("leer",F37)))</formula>
    </cfRule>
  </conditionalFormatting>
  <conditionalFormatting sqref="F37:L37">
    <cfRule type="cellIs" dxfId="3403" priority="267" stopIfTrue="1" operator="equal">
      <formula>"-"</formula>
    </cfRule>
    <cfRule type="containsText" dxfId="3402" priority="268" stopIfTrue="1" operator="containsText" text="leer">
      <formula>NOT(ISERROR(SEARCH("leer",F37)))</formula>
    </cfRule>
  </conditionalFormatting>
  <conditionalFormatting sqref="J37:K37">
    <cfRule type="cellIs" dxfId="3401" priority="265" stopIfTrue="1" operator="equal">
      <formula>"-"</formula>
    </cfRule>
    <cfRule type="containsText" dxfId="3400" priority="266" stopIfTrue="1" operator="containsText" text="leer">
      <formula>NOT(ISERROR(SEARCH("leer",J37)))</formula>
    </cfRule>
  </conditionalFormatting>
  <conditionalFormatting sqref="J37:K37">
    <cfRule type="cellIs" dxfId="3399" priority="263" stopIfTrue="1" operator="equal">
      <formula>"-"</formula>
    </cfRule>
    <cfRule type="containsText" dxfId="3398" priority="264" stopIfTrue="1" operator="containsText" text="leer">
      <formula>NOT(ISERROR(SEARCH("leer",J37)))</formula>
    </cfRule>
  </conditionalFormatting>
  <conditionalFormatting sqref="J37:K37">
    <cfRule type="cellIs" dxfId="3397" priority="261" stopIfTrue="1" operator="equal">
      <formula>"-"</formula>
    </cfRule>
    <cfRule type="containsText" dxfId="3396" priority="262" stopIfTrue="1" operator="containsText" text="leer">
      <formula>NOT(ISERROR(SEARCH("leer",J37)))</formula>
    </cfRule>
  </conditionalFormatting>
  <conditionalFormatting sqref="J37:K37">
    <cfRule type="cellIs" dxfId="3395" priority="259" stopIfTrue="1" operator="equal">
      <formula>"-"</formula>
    </cfRule>
    <cfRule type="containsText" dxfId="3394" priority="260" stopIfTrue="1" operator="containsText" text="leer">
      <formula>NOT(ISERROR(SEARCH("leer",J37)))</formula>
    </cfRule>
  </conditionalFormatting>
  <conditionalFormatting sqref="J37:K37">
    <cfRule type="cellIs" dxfId="3393" priority="257" stopIfTrue="1" operator="equal">
      <formula>"-"</formula>
    </cfRule>
    <cfRule type="containsText" dxfId="3392" priority="258" stopIfTrue="1" operator="containsText" text="leer">
      <formula>NOT(ISERROR(SEARCH("leer",J37)))</formula>
    </cfRule>
  </conditionalFormatting>
  <conditionalFormatting sqref="J37:K37">
    <cfRule type="cellIs" dxfId="3391" priority="255" stopIfTrue="1" operator="equal">
      <formula>"-"</formula>
    </cfRule>
    <cfRule type="containsText" dxfId="3390" priority="256" stopIfTrue="1" operator="containsText" text="leer">
      <formula>NOT(ISERROR(SEARCH("leer",J37)))</formula>
    </cfRule>
  </conditionalFormatting>
  <conditionalFormatting sqref="J37:K37">
    <cfRule type="cellIs" dxfId="3389" priority="253" stopIfTrue="1" operator="equal">
      <formula>"-"</formula>
    </cfRule>
    <cfRule type="containsText" dxfId="3388" priority="254" stopIfTrue="1" operator="containsText" text="leer">
      <formula>NOT(ISERROR(SEARCH("leer",J37)))</formula>
    </cfRule>
  </conditionalFormatting>
  <conditionalFormatting sqref="J37">
    <cfRule type="cellIs" dxfId="3387" priority="251" stopIfTrue="1" operator="equal">
      <formula>"-"</formula>
    </cfRule>
    <cfRule type="containsText" dxfId="3386" priority="252" stopIfTrue="1" operator="containsText" text="leer">
      <formula>NOT(ISERROR(SEARCH("leer",J37)))</formula>
    </cfRule>
  </conditionalFormatting>
  <conditionalFormatting sqref="J37">
    <cfRule type="cellIs" dxfId="3385" priority="249" stopIfTrue="1" operator="equal">
      <formula>"-"</formula>
    </cfRule>
    <cfRule type="containsText" dxfId="3384" priority="250" stopIfTrue="1" operator="containsText" text="leer">
      <formula>NOT(ISERROR(SEARCH("leer",J37)))</formula>
    </cfRule>
  </conditionalFormatting>
  <conditionalFormatting sqref="H38">
    <cfRule type="cellIs" dxfId="3383" priority="247" stopIfTrue="1" operator="equal">
      <formula>"-"</formula>
    </cfRule>
    <cfRule type="containsText" dxfId="3382" priority="248" stopIfTrue="1" operator="containsText" text="leer">
      <formula>NOT(ISERROR(SEARCH("leer",H38)))</formula>
    </cfRule>
  </conditionalFormatting>
  <conditionalFormatting sqref="H38">
    <cfRule type="cellIs" dxfId="3381" priority="245" stopIfTrue="1" operator="equal">
      <formula>"-"</formula>
    </cfRule>
    <cfRule type="containsText" dxfId="3380" priority="246" stopIfTrue="1" operator="containsText" text="leer">
      <formula>NOT(ISERROR(SEARCH("leer",H38)))</formula>
    </cfRule>
  </conditionalFormatting>
  <conditionalFormatting sqref="H37">
    <cfRule type="cellIs" dxfId="3379" priority="243" stopIfTrue="1" operator="equal">
      <formula>"-"</formula>
    </cfRule>
    <cfRule type="containsText" dxfId="3378" priority="244" stopIfTrue="1" operator="containsText" text="leer">
      <formula>NOT(ISERROR(SEARCH("leer",H37)))</formula>
    </cfRule>
  </conditionalFormatting>
  <conditionalFormatting sqref="H37">
    <cfRule type="cellIs" dxfId="3377" priority="241" stopIfTrue="1" operator="equal">
      <formula>"-"</formula>
    </cfRule>
    <cfRule type="containsText" dxfId="3376" priority="242" stopIfTrue="1" operator="containsText" text="leer">
      <formula>NOT(ISERROR(SEARCH("leer",H37)))</formula>
    </cfRule>
  </conditionalFormatting>
  <conditionalFormatting sqref="H37">
    <cfRule type="cellIs" dxfId="3375" priority="239" stopIfTrue="1" operator="equal">
      <formula>"-"</formula>
    </cfRule>
    <cfRule type="containsText" dxfId="3374" priority="240" stopIfTrue="1" operator="containsText" text="leer">
      <formula>NOT(ISERROR(SEARCH("leer",H37)))</formula>
    </cfRule>
  </conditionalFormatting>
  <conditionalFormatting sqref="H37">
    <cfRule type="cellIs" dxfId="3373" priority="237" stopIfTrue="1" operator="equal">
      <formula>"-"</formula>
    </cfRule>
    <cfRule type="containsText" dxfId="3372" priority="238" stopIfTrue="1" operator="containsText" text="leer">
      <formula>NOT(ISERROR(SEARCH("leer",H37)))</formula>
    </cfRule>
  </conditionalFormatting>
  <conditionalFormatting sqref="H37">
    <cfRule type="cellIs" dxfId="3371" priority="235" stopIfTrue="1" operator="equal">
      <formula>"-"</formula>
    </cfRule>
    <cfRule type="containsText" dxfId="3370" priority="236" stopIfTrue="1" operator="containsText" text="leer">
      <formula>NOT(ISERROR(SEARCH("leer",H37)))</formula>
    </cfRule>
  </conditionalFormatting>
  <conditionalFormatting sqref="H37">
    <cfRule type="cellIs" dxfId="3369" priority="233" stopIfTrue="1" operator="equal">
      <formula>"-"</formula>
    </cfRule>
    <cfRule type="containsText" dxfId="3368" priority="234" stopIfTrue="1" operator="containsText" text="leer">
      <formula>NOT(ISERROR(SEARCH("leer",H37)))</formula>
    </cfRule>
  </conditionalFormatting>
  <conditionalFormatting sqref="H37">
    <cfRule type="cellIs" dxfId="3367" priority="231" stopIfTrue="1" operator="equal">
      <formula>"-"</formula>
    </cfRule>
    <cfRule type="containsText" dxfId="3366" priority="232" stopIfTrue="1" operator="containsText" text="leer">
      <formula>NOT(ISERROR(SEARCH("leer",H37)))</formula>
    </cfRule>
  </conditionalFormatting>
  <conditionalFormatting sqref="F36:L36">
    <cfRule type="cellIs" dxfId="3365" priority="229" stopIfTrue="1" operator="equal">
      <formula>"-"</formula>
    </cfRule>
    <cfRule type="containsText" dxfId="3364" priority="230" stopIfTrue="1" operator="containsText" text="leer">
      <formula>NOT(ISERROR(SEARCH("leer",F36)))</formula>
    </cfRule>
  </conditionalFormatting>
  <conditionalFormatting sqref="F36:L36">
    <cfRule type="cellIs" dxfId="3363" priority="228" stopIfTrue="1" operator="equal">
      <formula>"-"</formula>
    </cfRule>
  </conditionalFormatting>
  <conditionalFormatting sqref="F36:L36">
    <cfRule type="cellIs" dxfId="3362" priority="226" stopIfTrue="1" operator="equal">
      <formula>"-"</formula>
    </cfRule>
    <cfRule type="containsText" dxfId="3361" priority="227" stopIfTrue="1" operator="containsText" text="leer">
      <formula>NOT(ISERROR(SEARCH("leer",F36)))</formula>
    </cfRule>
  </conditionalFormatting>
  <conditionalFormatting sqref="F36:L36">
    <cfRule type="cellIs" dxfId="3360" priority="225" stopIfTrue="1" operator="equal">
      <formula>"-"</formula>
    </cfRule>
  </conditionalFormatting>
  <conditionalFormatting sqref="J36:K36">
    <cfRule type="cellIs" dxfId="3359" priority="223" stopIfTrue="1" operator="equal">
      <formula>"-"</formula>
    </cfRule>
    <cfRule type="containsText" dxfId="3358" priority="224" stopIfTrue="1" operator="containsText" text="leer">
      <formula>NOT(ISERROR(SEARCH("leer",J36)))</formula>
    </cfRule>
  </conditionalFormatting>
  <conditionalFormatting sqref="J36:K36">
    <cfRule type="cellIs" dxfId="3357" priority="222" stopIfTrue="1" operator="equal">
      <formula>"-"</formula>
    </cfRule>
  </conditionalFormatting>
  <conditionalFormatting sqref="J36:K36">
    <cfRule type="cellIs" dxfId="3356" priority="220" stopIfTrue="1" operator="equal">
      <formula>"-"</formula>
    </cfRule>
    <cfRule type="containsText" dxfId="3355" priority="221" stopIfTrue="1" operator="containsText" text="leer">
      <formula>NOT(ISERROR(SEARCH("leer",J36)))</formula>
    </cfRule>
  </conditionalFormatting>
  <conditionalFormatting sqref="J36:K36">
    <cfRule type="cellIs" dxfId="3354" priority="219" stopIfTrue="1" operator="equal">
      <formula>"-"</formula>
    </cfRule>
  </conditionalFormatting>
  <conditionalFormatting sqref="F35:I35">
    <cfRule type="cellIs" dxfId="3353" priority="217" stopIfTrue="1" operator="equal">
      <formula>"-"</formula>
    </cfRule>
    <cfRule type="containsText" dxfId="3352" priority="218" stopIfTrue="1" operator="containsText" text="leer">
      <formula>NOT(ISERROR(SEARCH("leer",F35)))</formula>
    </cfRule>
  </conditionalFormatting>
  <conditionalFormatting sqref="F35:I35">
    <cfRule type="cellIs" dxfId="3351" priority="216" stopIfTrue="1" operator="equal">
      <formula>"-"</formula>
    </cfRule>
  </conditionalFormatting>
  <conditionalFormatting sqref="F35:I35">
    <cfRule type="cellIs" dxfId="3350" priority="214" stopIfTrue="1" operator="equal">
      <formula>"-"</formula>
    </cfRule>
    <cfRule type="containsText" dxfId="3349" priority="215" stopIfTrue="1" operator="containsText" text="leer">
      <formula>NOT(ISERROR(SEARCH("leer",F35)))</formula>
    </cfRule>
  </conditionalFormatting>
  <conditionalFormatting sqref="F35:I35">
    <cfRule type="cellIs" dxfId="3348" priority="213" stopIfTrue="1" operator="equal">
      <formula>"-"</formula>
    </cfRule>
  </conditionalFormatting>
  <conditionalFormatting sqref="K5:K6 K9:K11">
    <cfRule type="cellIs" dxfId="3347" priority="106" operator="equal">
      <formula>"-"</formula>
    </cfRule>
  </conditionalFormatting>
  <conditionalFormatting sqref="K9:K10">
    <cfRule type="cellIs" dxfId="3346" priority="105" operator="equal">
      <formula>"-"</formula>
    </cfRule>
  </conditionalFormatting>
  <conditionalFormatting sqref="J5:J11">
    <cfRule type="cellIs" dxfId="3345" priority="103" stopIfTrue="1" operator="equal">
      <formula>"-"</formula>
    </cfRule>
    <cfRule type="containsText" dxfId="3344" priority="104" stopIfTrue="1" operator="containsText" text="leer">
      <formula>NOT(ISERROR(SEARCH("leer",J5)))</formula>
    </cfRule>
  </conditionalFormatting>
  <conditionalFormatting sqref="J5:J11">
    <cfRule type="cellIs" dxfId="3343" priority="101" stopIfTrue="1" operator="equal">
      <formula>"-"</formula>
    </cfRule>
    <cfRule type="containsText" dxfId="3342" priority="102" stopIfTrue="1" operator="containsText" text="leer">
      <formula>NOT(ISERROR(SEARCH("leer",J5)))</formula>
    </cfRule>
  </conditionalFormatting>
  <conditionalFormatting sqref="I5:I11">
    <cfRule type="cellIs" dxfId="3341" priority="99" stopIfTrue="1" operator="equal">
      <formula>"-"</formula>
    </cfRule>
    <cfRule type="containsText" dxfId="3340" priority="100" stopIfTrue="1" operator="containsText" text="leer">
      <formula>NOT(ISERROR(SEARCH("leer",I5)))</formula>
    </cfRule>
  </conditionalFormatting>
  <conditionalFormatting sqref="I5:I11">
    <cfRule type="cellIs" dxfId="3339" priority="97" stopIfTrue="1" operator="equal">
      <formula>"-"</formula>
    </cfRule>
    <cfRule type="containsText" dxfId="3338" priority="98" stopIfTrue="1" operator="containsText" text="leer">
      <formula>NOT(ISERROR(SEARCH("leer",I5)))</formula>
    </cfRule>
  </conditionalFormatting>
  <conditionalFormatting sqref="I5:I11">
    <cfRule type="cellIs" dxfId="3337" priority="95" stopIfTrue="1" operator="equal">
      <formula>"-"</formula>
    </cfRule>
    <cfRule type="containsText" dxfId="3336" priority="96" stopIfTrue="1" operator="containsText" text="leer">
      <formula>NOT(ISERROR(SEARCH("leer",I5)))</formula>
    </cfRule>
  </conditionalFormatting>
  <conditionalFormatting sqref="I5:I11">
    <cfRule type="cellIs" dxfId="3335" priority="93" stopIfTrue="1" operator="equal">
      <formula>"-"</formula>
    </cfRule>
    <cfRule type="containsText" dxfId="3334" priority="94" stopIfTrue="1" operator="containsText" text="leer">
      <formula>NOT(ISERROR(SEARCH("leer",I5)))</formula>
    </cfRule>
  </conditionalFormatting>
  <conditionalFormatting sqref="I5:I11">
    <cfRule type="cellIs" dxfId="3333" priority="91" stopIfTrue="1" operator="equal">
      <formula>"-"</formula>
    </cfRule>
    <cfRule type="containsText" dxfId="3332" priority="92" stopIfTrue="1" operator="containsText" text="leer">
      <formula>NOT(ISERROR(SEARCH("leer",I5)))</formula>
    </cfRule>
  </conditionalFormatting>
  <conditionalFormatting sqref="I5:I11">
    <cfRule type="cellIs" dxfId="3331" priority="89" stopIfTrue="1" operator="equal">
      <formula>"-"</formula>
    </cfRule>
    <cfRule type="containsText" dxfId="3330" priority="90" stopIfTrue="1" operator="containsText" text="leer">
      <formula>NOT(ISERROR(SEARCH("leer",I5)))</formula>
    </cfRule>
  </conditionalFormatting>
  <conditionalFormatting sqref="I5:I11">
    <cfRule type="cellIs" dxfId="3329" priority="87" stopIfTrue="1" operator="equal">
      <formula>"-"</formula>
    </cfRule>
    <cfRule type="containsText" dxfId="3328" priority="88" stopIfTrue="1" operator="containsText" text="leer">
      <formula>NOT(ISERROR(SEARCH("leer",I5)))</formula>
    </cfRule>
  </conditionalFormatting>
  <conditionalFormatting sqref="I9:I10">
    <cfRule type="cellIs" dxfId="3327" priority="85" stopIfTrue="1" operator="equal">
      <formula>"-"</formula>
    </cfRule>
    <cfRule type="containsText" dxfId="3326" priority="86" stopIfTrue="1" operator="containsText" text="leer">
      <formula>NOT(ISERROR(SEARCH("leer",I9)))</formula>
    </cfRule>
  </conditionalFormatting>
  <conditionalFormatting sqref="I9:I10">
    <cfRule type="cellIs" dxfId="3325" priority="83" stopIfTrue="1" operator="equal">
      <formula>"-"</formula>
    </cfRule>
    <cfRule type="containsText" dxfId="3324" priority="84" stopIfTrue="1" operator="containsText" text="leer">
      <formula>NOT(ISERROR(SEARCH("leer",I9)))</formula>
    </cfRule>
  </conditionalFormatting>
  <conditionalFormatting sqref="I9:I10">
    <cfRule type="cellIs" dxfId="3323" priority="81" stopIfTrue="1" operator="equal">
      <formula>"-"</formula>
    </cfRule>
    <cfRule type="containsText" dxfId="3322" priority="82" stopIfTrue="1" operator="containsText" text="leer">
      <formula>NOT(ISERROR(SEARCH("leer",I9)))</formula>
    </cfRule>
  </conditionalFormatting>
  <conditionalFormatting sqref="I9:I10">
    <cfRule type="cellIs" dxfId="3321" priority="79" stopIfTrue="1" operator="equal">
      <formula>"-"</formula>
    </cfRule>
    <cfRule type="containsText" dxfId="3320" priority="80" stopIfTrue="1" operator="containsText" text="leer">
      <formula>NOT(ISERROR(SEARCH("leer",I9)))</formula>
    </cfRule>
  </conditionalFormatting>
  <conditionalFormatting sqref="I9:I10">
    <cfRule type="cellIs" dxfId="3319" priority="77" stopIfTrue="1" operator="equal">
      <formula>"-"</formula>
    </cfRule>
    <cfRule type="containsText" dxfId="3318" priority="78" stopIfTrue="1" operator="containsText" text="leer">
      <formula>NOT(ISERROR(SEARCH("leer",I9)))</formula>
    </cfRule>
  </conditionalFormatting>
  <conditionalFormatting sqref="I9:I10">
    <cfRule type="cellIs" dxfId="3317" priority="75" stopIfTrue="1" operator="equal">
      <formula>"-"</formula>
    </cfRule>
    <cfRule type="containsText" dxfId="3316" priority="76" stopIfTrue="1" operator="containsText" text="leer">
      <formula>NOT(ISERROR(SEARCH("leer",I9)))</formula>
    </cfRule>
  </conditionalFormatting>
  <conditionalFormatting sqref="I9:I10">
    <cfRule type="cellIs" dxfId="3315" priority="73" stopIfTrue="1" operator="equal">
      <formula>"-"</formula>
    </cfRule>
    <cfRule type="containsText" dxfId="3314" priority="74" stopIfTrue="1" operator="containsText" text="leer">
      <formula>NOT(ISERROR(SEARCH("leer",I9)))</formula>
    </cfRule>
  </conditionalFormatting>
  <conditionalFormatting sqref="I9">
    <cfRule type="cellIs" dxfId="3313" priority="71" stopIfTrue="1" operator="equal">
      <formula>"-"</formula>
    </cfRule>
    <cfRule type="containsText" dxfId="3312" priority="72" stopIfTrue="1" operator="containsText" text="leer">
      <formula>NOT(ISERROR(SEARCH("leer",I9)))</formula>
    </cfRule>
  </conditionalFormatting>
  <conditionalFormatting sqref="I9">
    <cfRule type="cellIs" dxfId="3311" priority="69" stopIfTrue="1" operator="equal">
      <formula>"-"</formula>
    </cfRule>
    <cfRule type="containsText" dxfId="3310" priority="70" stopIfTrue="1" operator="containsText" text="leer">
      <formula>NOT(ISERROR(SEARCH("leer",I9)))</formula>
    </cfRule>
  </conditionalFormatting>
  <conditionalFormatting sqref="I5:I11">
    <cfRule type="cellIs" dxfId="3309" priority="67" stopIfTrue="1" operator="equal">
      <formula>"-"</formula>
    </cfRule>
    <cfRule type="containsText" dxfId="3308" priority="68" stopIfTrue="1" operator="containsText" text="leer">
      <formula>NOT(ISERROR(SEARCH("leer",I5)))</formula>
    </cfRule>
  </conditionalFormatting>
  <conditionalFormatting sqref="I5:I11">
    <cfRule type="cellIs" dxfId="3307" priority="65" stopIfTrue="1" operator="equal">
      <formula>"-"</formula>
    </cfRule>
    <cfRule type="containsText" dxfId="3306" priority="66" stopIfTrue="1" operator="containsText" text="leer">
      <formula>NOT(ISERROR(SEARCH("leer",I5)))</formula>
    </cfRule>
  </conditionalFormatting>
  <conditionalFormatting sqref="I5:I11">
    <cfRule type="cellIs" dxfId="3305" priority="63" stopIfTrue="1" operator="equal">
      <formula>"-"</formula>
    </cfRule>
    <cfRule type="containsText" dxfId="3304" priority="64" stopIfTrue="1" operator="containsText" text="leer">
      <formula>NOT(ISERROR(SEARCH("leer",I5)))</formula>
    </cfRule>
  </conditionalFormatting>
  <conditionalFormatting sqref="I5:I11">
    <cfRule type="cellIs" dxfId="3303" priority="61" stopIfTrue="1" operator="equal">
      <formula>"-"</formula>
    </cfRule>
    <cfRule type="containsText" dxfId="3302" priority="62" stopIfTrue="1" operator="containsText" text="leer">
      <formula>NOT(ISERROR(SEARCH("leer",I5)))</formula>
    </cfRule>
  </conditionalFormatting>
  <conditionalFormatting sqref="I5:I11">
    <cfRule type="cellIs" dxfId="3301" priority="59" stopIfTrue="1" operator="equal">
      <formula>"-"</formula>
    </cfRule>
    <cfRule type="containsText" dxfId="3300" priority="60" stopIfTrue="1" operator="containsText" text="leer">
      <formula>NOT(ISERROR(SEARCH("leer",I5)))</formula>
    </cfRule>
  </conditionalFormatting>
  <conditionalFormatting sqref="I5:I11">
    <cfRule type="cellIs" dxfId="3299" priority="57" stopIfTrue="1" operator="equal">
      <formula>"-"</formula>
    </cfRule>
    <cfRule type="containsText" dxfId="3298" priority="58" stopIfTrue="1" operator="containsText" text="leer">
      <formula>NOT(ISERROR(SEARCH("leer",I5)))</formula>
    </cfRule>
  </conditionalFormatting>
  <conditionalFormatting sqref="I5:I11">
    <cfRule type="cellIs" dxfId="3297" priority="55" stopIfTrue="1" operator="equal">
      <formula>"-"</formula>
    </cfRule>
    <cfRule type="containsText" dxfId="3296" priority="56" stopIfTrue="1" operator="containsText" text="leer">
      <formula>NOT(ISERROR(SEARCH("leer",I5)))</formula>
    </cfRule>
  </conditionalFormatting>
  <conditionalFormatting sqref="I9:I10">
    <cfRule type="cellIs" dxfId="3295" priority="53" stopIfTrue="1" operator="equal">
      <formula>"-"</formula>
    </cfRule>
    <cfRule type="containsText" dxfId="3294" priority="54" stopIfTrue="1" operator="containsText" text="leer">
      <formula>NOT(ISERROR(SEARCH("leer",I9)))</formula>
    </cfRule>
  </conditionalFormatting>
  <conditionalFormatting sqref="I9:I10">
    <cfRule type="cellIs" dxfId="3293" priority="51" stopIfTrue="1" operator="equal">
      <formula>"-"</formula>
    </cfRule>
    <cfRule type="containsText" dxfId="3292" priority="52" stopIfTrue="1" operator="containsText" text="leer">
      <formula>NOT(ISERROR(SEARCH("leer",I9)))</formula>
    </cfRule>
  </conditionalFormatting>
  <conditionalFormatting sqref="I9:I10">
    <cfRule type="cellIs" dxfId="3291" priority="49" stopIfTrue="1" operator="equal">
      <formula>"-"</formula>
    </cfRule>
    <cfRule type="containsText" dxfId="3290" priority="50" stopIfTrue="1" operator="containsText" text="leer">
      <formula>NOT(ISERROR(SEARCH("leer",I9)))</formula>
    </cfRule>
  </conditionalFormatting>
  <conditionalFormatting sqref="I9:I10">
    <cfRule type="cellIs" dxfId="3289" priority="47" stopIfTrue="1" operator="equal">
      <formula>"-"</formula>
    </cfRule>
    <cfRule type="containsText" dxfId="3288" priority="48" stopIfTrue="1" operator="containsText" text="leer">
      <formula>NOT(ISERROR(SEARCH("leer",I9)))</formula>
    </cfRule>
  </conditionalFormatting>
  <conditionalFormatting sqref="I9:I10">
    <cfRule type="cellIs" dxfId="3287" priority="45" stopIfTrue="1" operator="equal">
      <formula>"-"</formula>
    </cfRule>
    <cfRule type="containsText" dxfId="3286" priority="46" stopIfTrue="1" operator="containsText" text="leer">
      <formula>NOT(ISERROR(SEARCH("leer",I9)))</formula>
    </cfRule>
  </conditionalFormatting>
  <conditionalFormatting sqref="I9:I10">
    <cfRule type="cellIs" dxfId="3285" priority="43" stopIfTrue="1" operator="equal">
      <formula>"-"</formula>
    </cfRule>
    <cfRule type="containsText" dxfId="3284" priority="44" stopIfTrue="1" operator="containsText" text="leer">
      <formula>NOT(ISERROR(SEARCH("leer",I9)))</formula>
    </cfRule>
  </conditionalFormatting>
  <conditionalFormatting sqref="I9:I10">
    <cfRule type="cellIs" dxfId="3283" priority="41" stopIfTrue="1" operator="equal">
      <formula>"-"</formula>
    </cfRule>
    <cfRule type="containsText" dxfId="3282" priority="42" stopIfTrue="1" operator="containsText" text="leer">
      <formula>NOT(ISERROR(SEARCH("leer",I9)))</formula>
    </cfRule>
  </conditionalFormatting>
  <conditionalFormatting sqref="I9">
    <cfRule type="cellIs" dxfId="3281" priority="39" stopIfTrue="1" operator="equal">
      <formula>"-"</formula>
    </cfRule>
    <cfRule type="containsText" dxfId="3280" priority="40" stopIfTrue="1" operator="containsText" text="leer">
      <formula>NOT(ISERROR(SEARCH("leer",I9)))</formula>
    </cfRule>
  </conditionalFormatting>
  <conditionalFormatting sqref="I9">
    <cfRule type="cellIs" dxfId="3279" priority="37" stopIfTrue="1" operator="equal">
      <formula>"-"</formula>
    </cfRule>
    <cfRule type="containsText" dxfId="3278" priority="38" stopIfTrue="1" operator="containsText" text="leer">
      <formula>NOT(ISERROR(SEARCH("leer",I9)))</formula>
    </cfRule>
  </conditionalFormatting>
  <conditionalFormatting sqref="J7">
    <cfRule type="cellIs" dxfId="3277" priority="35" stopIfTrue="1" operator="equal">
      <formula>"-"</formula>
    </cfRule>
    <cfRule type="containsText" dxfId="3276" priority="36" stopIfTrue="1" operator="containsText" text="leer">
      <formula>NOT(ISERROR(SEARCH("leer",J7)))</formula>
    </cfRule>
  </conditionalFormatting>
  <conditionalFormatting sqref="J7">
    <cfRule type="cellIs" dxfId="3275" priority="33" stopIfTrue="1" operator="equal">
      <formula>"-"</formula>
    </cfRule>
    <cfRule type="containsText" dxfId="3274" priority="34" stopIfTrue="1" operator="containsText" text="leer">
      <formula>NOT(ISERROR(SEARCH("leer",J7)))</formula>
    </cfRule>
  </conditionalFormatting>
  <conditionalFormatting sqref="I7">
    <cfRule type="cellIs" dxfId="3273" priority="31" stopIfTrue="1" operator="equal">
      <formula>"-"</formula>
    </cfRule>
    <cfRule type="containsText" dxfId="3272" priority="32" stopIfTrue="1" operator="containsText" text="leer">
      <formula>NOT(ISERROR(SEARCH("leer",I7)))</formula>
    </cfRule>
  </conditionalFormatting>
  <conditionalFormatting sqref="I7">
    <cfRule type="cellIs" dxfId="3271" priority="29" stopIfTrue="1" operator="equal">
      <formula>"-"</formula>
    </cfRule>
    <cfRule type="containsText" dxfId="3270" priority="30" stopIfTrue="1" operator="containsText" text="leer">
      <formula>NOT(ISERROR(SEARCH("leer",I7)))</formula>
    </cfRule>
  </conditionalFormatting>
  <conditionalFormatting sqref="I7">
    <cfRule type="cellIs" dxfId="3269" priority="27" stopIfTrue="1" operator="equal">
      <formula>"-"</formula>
    </cfRule>
    <cfRule type="containsText" dxfId="3268" priority="28" stopIfTrue="1" operator="containsText" text="leer">
      <formula>NOT(ISERROR(SEARCH("leer",I7)))</formula>
    </cfRule>
  </conditionalFormatting>
  <conditionalFormatting sqref="I7">
    <cfRule type="cellIs" dxfId="3267" priority="25" stopIfTrue="1" operator="equal">
      <formula>"-"</formula>
    </cfRule>
    <cfRule type="containsText" dxfId="3266" priority="26" stopIfTrue="1" operator="containsText" text="leer">
      <formula>NOT(ISERROR(SEARCH("leer",I7)))</formula>
    </cfRule>
  </conditionalFormatting>
  <conditionalFormatting sqref="I7">
    <cfRule type="cellIs" dxfId="3265" priority="23" stopIfTrue="1" operator="equal">
      <formula>"-"</formula>
    </cfRule>
    <cfRule type="containsText" dxfId="3264" priority="24" stopIfTrue="1" operator="containsText" text="leer">
      <formula>NOT(ISERROR(SEARCH("leer",I7)))</formula>
    </cfRule>
  </conditionalFormatting>
  <conditionalFormatting sqref="I7">
    <cfRule type="cellIs" dxfId="3263" priority="21" stopIfTrue="1" operator="equal">
      <formula>"-"</formula>
    </cfRule>
    <cfRule type="containsText" dxfId="3262" priority="22" stopIfTrue="1" operator="containsText" text="leer">
      <formula>NOT(ISERROR(SEARCH("leer",I7)))</formula>
    </cfRule>
  </conditionalFormatting>
  <conditionalFormatting sqref="I7">
    <cfRule type="cellIs" dxfId="3261" priority="19" stopIfTrue="1" operator="equal">
      <formula>"-"</formula>
    </cfRule>
    <cfRule type="containsText" dxfId="3260" priority="20" stopIfTrue="1" operator="containsText" text="leer">
      <formula>NOT(ISERROR(SEARCH("leer",I7)))</formula>
    </cfRule>
  </conditionalFormatting>
  <conditionalFormatting sqref="H5:H11">
    <cfRule type="cellIs" dxfId="3259" priority="17" stopIfTrue="1" operator="equal">
      <formula>"-"</formula>
    </cfRule>
    <cfRule type="containsText" dxfId="3258" priority="18" stopIfTrue="1" operator="containsText" text="leer">
      <formula>NOT(ISERROR(SEARCH("leer",H5)))</formula>
    </cfRule>
  </conditionalFormatting>
  <conditionalFormatting sqref="H5:H11">
    <cfRule type="cellIs" dxfId="3257" priority="16" stopIfTrue="1" operator="equal">
      <formula>"-"</formula>
    </cfRule>
  </conditionalFormatting>
  <conditionalFormatting sqref="H5:H11">
    <cfRule type="cellIs" dxfId="3256" priority="14" stopIfTrue="1" operator="equal">
      <formula>"-"</formula>
    </cfRule>
    <cfRule type="containsText" dxfId="3255" priority="15" stopIfTrue="1" operator="containsText" text="leer">
      <formula>NOT(ISERROR(SEARCH("leer",H5)))</formula>
    </cfRule>
  </conditionalFormatting>
  <conditionalFormatting sqref="H5:H11">
    <cfRule type="cellIs" dxfId="3254" priority="13" stopIfTrue="1" operator="equal">
      <formula>"-"</formula>
    </cfRule>
  </conditionalFormatting>
  <conditionalFormatting sqref="H9:H10">
    <cfRule type="cellIs" dxfId="3253" priority="11" stopIfTrue="1" operator="equal">
      <formula>"-"</formula>
    </cfRule>
    <cfRule type="containsText" dxfId="3252" priority="12" stopIfTrue="1" operator="containsText" text="leer">
      <formula>NOT(ISERROR(SEARCH("leer",H9)))</formula>
    </cfRule>
  </conditionalFormatting>
  <conditionalFormatting sqref="H9:H10">
    <cfRule type="cellIs" dxfId="3251" priority="10" stopIfTrue="1" operator="equal">
      <formula>"-"</formula>
    </cfRule>
  </conditionalFormatting>
  <conditionalFormatting sqref="H9:H10">
    <cfRule type="cellIs" dxfId="3250" priority="8" stopIfTrue="1" operator="equal">
      <formula>"-"</formula>
    </cfRule>
    <cfRule type="containsText" dxfId="3249" priority="9" stopIfTrue="1" operator="containsText" text="leer">
      <formula>NOT(ISERROR(SEARCH("leer",H9)))</formula>
    </cfRule>
  </conditionalFormatting>
  <conditionalFormatting sqref="H9:H10">
    <cfRule type="cellIs" dxfId="3248" priority="7" stopIfTrue="1" operator="equal">
      <formula>"-"</formula>
    </cfRule>
  </conditionalFormatting>
  <conditionalFormatting sqref="G5:G8">
    <cfRule type="cellIs" dxfId="3247" priority="5" stopIfTrue="1" operator="equal">
      <formula>"-"</formula>
    </cfRule>
    <cfRule type="containsText" dxfId="3246" priority="6" stopIfTrue="1" operator="containsText" text="leer">
      <formula>NOT(ISERROR(SEARCH("leer",G5)))</formula>
    </cfRule>
  </conditionalFormatting>
  <conditionalFormatting sqref="G5:G8">
    <cfRule type="cellIs" dxfId="3245" priority="4" stopIfTrue="1" operator="equal">
      <formula>"-"</formula>
    </cfRule>
  </conditionalFormatting>
  <conditionalFormatting sqref="G5:G8">
    <cfRule type="cellIs" dxfId="3244" priority="2" stopIfTrue="1" operator="equal">
      <formula>"-"</formula>
    </cfRule>
    <cfRule type="containsText" dxfId="3243" priority="3" stopIfTrue="1" operator="containsText" text="leer">
      <formula>NOT(ISERROR(SEARCH("leer",G5)))</formula>
    </cfRule>
  </conditionalFormatting>
  <hyperlinks>
    <hyperlink ref="A1" location="Index!A1" display="zurück"/>
  </hyperlinks>
  <pageMargins left="0.79000000000000015" right="0.79000000000000015" top="0.98" bottom="0.98" header="0.51" footer="0.51"/>
  <pageSetup paperSize="9" scale="54" orientation="landscape" horizontalDpi="1200" verticalDpi="1200" r:id="rId1"/>
  <customProperties>
    <customPr name="_pios_id" r:id="rId2"/>
  </customProperties>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E192"/>
  <sheetViews>
    <sheetView showRuler="0" zoomScaleNormal="100" workbookViewId="0"/>
  </sheetViews>
  <sheetFormatPr baseColWidth="10" defaultColWidth="10.7109375" defaultRowHeight="12.75"/>
  <cols>
    <col min="1" max="1" width="45.42578125" style="65" customWidth="1"/>
    <col min="2" max="2" width="13.7109375" style="44" bestFit="1" customWidth="1"/>
    <col min="3" max="3" width="19" style="60" bestFit="1" customWidth="1"/>
    <col min="4" max="4" width="12.28515625" style="8" customWidth="1"/>
    <col min="5" max="12" width="11.42578125" style="60" customWidth="1"/>
    <col min="13" max="15" width="11.42578125" style="8" customWidth="1"/>
    <col min="16" max="16" width="12.28515625" style="8" customWidth="1"/>
    <col min="18" max="18" width="2.5703125" customWidth="1"/>
    <col min="32" max="16384" width="10.7109375" style="44"/>
  </cols>
  <sheetData>
    <row r="1" spans="1:18" s="5" customFormat="1">
      <c r="A1" s="90" t="s">
        <v>1233</v>
      </c>
    </row>
    <row r="2" spans="1:18" s="5" customFormat="1">
      <c r="A2" s="90"/>
    </row>
    <row r="3" spans="1:18" s="4" customFormat="1">
      <c r="A3" s="84" t="s">
        <v>1234</v>
      </c>
      <c r="C3" s="5" t="s">
        <v>1235</v>
      </c>
      <c r="D3" s="5" t="s">
        <v>1236</v>
      </c>
      <c r="E3" s="22">
        <v>2004</v>
      </c>
      <c r="F3" s="22">
        <v>2005</v>
      </c>
      <c r="G3" s="22">
        <v>2006</v>
      </c>
      <c r="H3" s="22">
        <v>2007</v>
      </c>
      <c r="I3" s="22">
        <v>2008</v>
      </c>
      <c r="J3" s="22">
        <v>2009</v>
      </c>
      <c r="K3" s="22">
        <v>2010</v>
      </c>
      <c r="L3" s="22">
        <v>2011</v>
      </c>
      <c r="M3" s="22">
        <v>2012</v>
      </c>
      <c r="N3" s="22">
        <v>2013</v>
      </c>
      <c r="O3" s="4">
        <v>2014</v>
      </c>
      <c r="P3" s="4">
        <v>2015</v>
      </c>
      <c r="Q3" s="356">
        <v>2016</v>
      </c>
      <c r="R3" s="354"/>
    </row>
    <row r="4" spans="1:18">
      <c r="A4" s="84"/>
      <c r="E4" s="99"/>
      <c r="F4" s="99"/>
      <c r="G4" s="99"/>
      <c r="H4" s="99"/>
      <c r="I4" s="67"/>
      <c r="J4" s="67"/>
      <c r="K4" s="67"/>
      <c r="L4" s="67"/>
      <c r="Q4" s="350"/>
      <c r="R4" s="350"/>
    </row>
    <row r="5" spans="1:18" ht="25.5">
      <c r="A5" s="65" t="s">
        <v>1237</v>
      </c>
      <c r="B5" s="44" t="s">
        <v>1238</v>
      </c>
      <c r="C5" s="60">
        <v>1</v>
      </c>
      <c r="D5" s="8" t="s">
        <v>1239</v>
      </c>
      <c r="E5" s="32">
        <v>3153</v>
      </c>
      <c r="F5" s="32">
        <v>2876</v>
      </c>
      <c r="G5" s="32">
        <v>2021</v>
      </c>
      <c r="H5" s="32">
        <v>1642</v>
      </c>
      <c r="I5" s="195">
        <v>3541</v>
      </c>
      <c r="J5" s="195">
        <v>2221</v>
      </c>
      <c r="K5" s="195">
        <v>2555</v>
      </c>
      <c r="L5" s="195">
        <v>2980</v>
      </c>
      <c r="M5" s="19">
        <v>2991</v>
      </c>
      <c r="N5" s="19">
        <v>2042</v>
      </c>
      <c r="O5" s="19">
        <v>3489</v>
      </c>
      <c r="P5" s="19">
        <v>4847</v>
      </c>
      <c r="Q5" s="351">
        <v>5080</v>
      </c>
      <c r="R5" s="350"/>
    </row>
    <row r="6" spans="1:18" ht="25.5">
      <c r="A6" s="65" t="s">
        <v>1240</v>
      </c>
      <c r="B6" s="44" t="s">
        <v>1241</v>
      </c>
      <c r="C6" s="60">
        <v>2</v>
      </c>
      <c r="D6" s="8" t="s">
        <v>1242</v>
      </c>
      <c r="E6" s="346">
        <v>94.5</v>
      </c>
      <c r="F6" s="346">
        <v>101.1</v>
      </c>
      <c r="G6" s="346">
        <v>103.9</v>
      </c>
      <c r="H6" s="346">
        <v>102.1</v>
      </c>
      <c r="I6" s="324">
        <v>88.1</v>
      </c>
      <c r="J6" s="324">
        <v>95.7</v>
      </c>
      <c r="K6" s="324">
        <v>98.9</v>
      </c>
      <c r="L6" s="324">
        <v>96.7</v>
      </c>
      <c r="M6" s="37">
        <v>98.8</v>
      </c>
      <c r="N6" s="37">
        <v>101.4</v>
      </c>
      <c r="O6" s="37">
        <v>101.4</v>
      </c>
      <c r="P6" s="37">
        <v>99.4</v>
      </c>
      <c r="Q6" s="396">
        <v>102.2</v>
      </c>
      <c r="R6" s="350" t="s">
        <v>2276</v>
      </c>
    </row>
    <row r="7" spans="1:18">
      <c r="E7" s="44"/>
      <c r="F7" s="44"/>
      <c r="G7" s="44"/>
      <c r="H7" s="44"/>
      <c r="L7" s="67"/>
    </row>
    <row r="8" spans="1:18">
      <c r="E8" s="44"/>
      <c r="F8" s="44"/>
      <c r="G8" s="44"/>
      <c r="H8" s="44"/>
      <c r="L8" s="67"/>
    </row>
    <row r="9" spans="1:18">
      <c r="E9" s="44"/>
      <c r="F9" s="44"/>
      <c r="G9" s="44"/>
      <c r="H9" s="44"/>
    </row>
    <row r="10" spans="1:18">
      <c r="A10" s="159"/>
      <c r="E10" s="44"/>
      <c r="F10" s="44"/>
      <c r="G10" s="44"/>
      <c r="H10" s="44"/>
    </row>
    <row r="11" spans="1:18">
      <c r="A11" s="479" t="s">
        <v>1243</v>
      </c>
      <c r="B11" s="479"/>
      <c r="C11" s="479"/>
      <c r="D11" s="479"/>
      <c r="E11" s="479"/>
      <c r="F11" s="479"/>
      <c r="G11" s="479"/>
      <c r="H11" s="479"/>
      <c r="I11" s="479"/>
      <c r="J11" s="479"/>
      <c r="K11" s="479"/>
      <c r="L11" s="479"/>
      <c r="M11" s="479"/>
      <c r="N11" s="479"/>
      <c r="O11" s="479"/>
      <c r="P11" s="479"/>
      <c r="Q11" s="479"/>
      <c r="R11" s="479"/>
    </row>
    <row r="12" spans="1:18">
      <c r="A12" s="479" t="s">
        <v>1244</v>
      </c>
      <c r="B12" s="479"/>
      <c r="C12" s="479"/>
      <c r="D12" s="479"/>
      <c r="E12" s="479"/>
      <c r="F12" s="479"/>
      <c r="G12" s="479"/>
      <c r="H12" s="479"/>
      <c r="I12" s="479"/>
      <c r="J12" s="479"/>
      <c r="K12" s="479"/>
      <c r="L12" s="479"/>
      <c r="M12" s="479"/>
      <c r="N12" s="479"/>
      <c r="O12" s="479"/>
      <c r="P12" s="479"/>
      <c r="Q12" s="479"/>
      <c r="R12" s="479"/>
    </row>
    <row r="13" spans="1:18">
      <c r="A13" s="479" t="s">
        <v>1245</v>
      </c>
      <c r="B13" s="479"/>
      <c r="C13" s="479"/>
      <c r="D13" s="479"/>
      <c r="E13" s="479"/>
      <c r="F13" s="479"/>
      <c r="G13" s="479"/>
      <c r="H13" s="479"/>
      <c r="I13" s="479"/>
      <c r="J13" s="479"/>
      <c r="K13" s="479"/>
      <c r="L13" s="479"/>
      <c r="M13" s="479"/>
      <c r="N13" s="479"/>
      <c r="O13" s="479"/>
      <c r="P13" s="479"/>
      <c r="Q13" s="479"/>
      <c r="R13" s="479"/>
    </row>
    <row r="14" spans="1:18">
      <c r="E14" s="44"/>
      <c r="F14" s="44"/>
      <c r="G14" s="44"/>
      <c r="H14" s="44"/>
    </row>
    <row r="15" spans="1:18">
      <c r="E15" s="44"/>
      <c r="F15" s="44"/>
      <c r="G15" s="44"/>
      <c r="H15" s="44"/>
    </row>
    <row r="16" spans="1:18">
      <c r="E16" s="44"/>
      <c r="F16" s="44"/>
      <c r="G16" s="44"/>
      <c r="H16" s="44"/>
    </row>
    <row r="17" spans="1:8">
      <c r="A17" s="175"/>
      <c r="E17" s="44"/>
      <c r="F17" s="44"/>
      <c r="G17" s="44"/>
      <c r="H17" s="44"/>
    </row>
    <row r="18" spans="1:8">
      <c r="E18" s="44"/>
      <c r="F18" s="44"/>
      <c r="G18" s="44"/>
      <c r="H18" s="44"/>
    </row>
    <row r="19" spans="1:8">
      <c r="E19" s="44"/>
      <c r="F19" s="44"/>
      <c r="G19" s="44"/>
      <c r="H19" s="44"/>
    </row>
    <row r="20" spans="1:8">
      <c r="E20" s="44"/>
      <c r="F20" s="44"/>
      <c r="G20" s="44"/>
      <c r="H20" s="44"/>
    </row>
    <row r="21" spans="1:8">
      <c r="E21" s="44"/>
      <c r="F21" s="44"/>
      <c r="G21" s="44"/>
      <c r="H21" s="44"/>
    </row>
    <row r="22" spans="1:8">
      <c r="E22" s="44"/>
      <c r="F22" s="44"/>
      <c r="G22" s="44"/>
      <c r="H22" s="44"/>
    </row>
    <row r="23" spans="1:8">
      <c r="E23" s="44"/>
      <c r="F23" s="44"/>
      <c r="G23" s="44"/>
      <c r="H23" s="44"/>
    </row>
    <row r="24" spans="1:8">
      <c r="E24" s="44"/>
      <c r="F24" s="44"/>
      <c r="G24" s="44"/>
      <c r="H24" s="44"/>
    </row>
    <row r="25" spans="1:8">
      <c r="E25" s="44"/>
      <c r="F25" s="44"/>
      <c r="G25" s="44"/>
      <c r="H25" s="44"/>
    </row>
    <row r="26" spans="1:8">
      <c r="E26" s="44"/>
      <c r="F26" s="44"/>
      <c r="G26" s="44"/>
      <c r="H26" s="44"/>
    </row>
    <row r="27" spans="1:8">
      <c r="E27" s="44"/>
      <c r="F27" s="44"/>
      <c r="G27" s="44"/>
      <c r="H27" s="44"/>
    </row>
    <row r="28" spans="1:8">
      <c r="E28" s="44"/>
      <c r="F28" s="44"/>
      <c r="G28" s="44"/>
      <c r="H28" s="44"/>
    </row>
    <row r="29" spans="1:8">
      <c r="E29" s="44"/>
      <c r="F29" s="44"/>
      <c r="G29" s="44"/>
      <c r="H29" s="44"/>
    </row>
    <row r="30" spans="1:8">
      <c r="E30" s="44"/>
      <c r="F30" s="44"/>
      <c r="G30" s="44"/>
      <c r="H30" s="44"/>
    </row>
    <row r="31" spans="1:8">
      <c r="E31" s="44"/>
      <c r="F31" s="44"/>
      <c r="G31" s="44"/>
      <c r="H31" s="44"/>
    </row>
    <row r="32" spans="1:8">
      <c r="E32" s="44"/>
      <c r="F32" s="44"/>
      <c r="G32" s="44"/>
      <c r="H32" s="44"/>
    </row>
    <row r="33" spans="5:8">
      <c r="E33" s="44"/>
      <c r="F33" s="44"/>
      <c r="G33" s="44"/>
      <c r="H33" s="44"/>
    </row>
    <row r="34" spans="5:8">
      <c r="E34" s="44"/>
      <c r="F34" s="44"/>
      <c r="G34" s="44"/>
      <c r="H34" s="44"/>
    </row>
    <row r="35" spans="5:8">
      <c r="E35" s="44"/>
      <c r="F35" s="44"/>
      <c r="G35" s="44"/>
      <c r="H35" s="44"/>
    </row>
    <row r="36" spans="5:8">
      <c r="E36" s="44"/>
      <c r="F36" s="44"/>
      <c r="G36" s="44"/>
      <c r="H36" s="44"/>
    </row>
    <row r="37" spans="5:8">
      <c r="E37" s="44"/>
      <c r="F37" s="44"/>
      <c r="G37" s="44"/>
      <c r="H37" s="44"/>
    </row>
    <row r="38" spans="5:8">
      <c r="E38" s="44"/>
      <c r="F38" s="44"/>
      <c r="G38" s="44"/>
      <c r="H38" s="44"/>
    </row>
    <row r="39" spans="5:8">
      <c r="E39" s="44"/>
      <c r="F39" s="44"/>
      <c r="G39" s="44"/>
      <c r="H39" s="44"/>
    </row>
    <row r="40" spans="5:8">
      <c r="E40" s="44"/>
      <c r="F40" s="44"/>
      <c r="G40" s="44"/>
      <c r="H40" s="44"/>
    </row>
    <row r="41" spans="5:8">
      <c r="E41" s="44"/>
      <c r="F41" s="44"/>
      <c r="G41" s="44"/>
      <c r="H41" s="44"/>
    </row>
    <row r="42" spans="5:8">
      <c r="E42" s="44"/>
      <c r="F42" s="44"/>
      <c r="G42" s="44"/>
      <c r="H42" s="44"/>
    </row>
    <row r="43" spans="5:8">
      <c r="E43" s="44"/>
      <c r="F43" s="44"/>
      <c r="G43" s="44"/>
      <c r="H43" s="44"/>
    </row>
    <row r="44" spans="5:8">
      <c r="E44" s="44"/>
      <c r="F44" s="44"/>
      <c r="G44" s="44"/>
      <c r="H44" s="44"/>
    </row>
    <row r="45" spans="5:8">
      <c r="E45" s="44"/>
      <c r="F45" s="44"/>
      <c r="G45" s="44"/>
      <c r="H45" s="44"/>
    </row>
    <row r="46" spans="5:8">
      <c r="E46" s="44"/>
      <c r="F46" s="44"/>
      <c r="G46" s="44"/>
      <c r="H46" s="44"/>
    </row>
    <row r="47" spans="5:8">
      <c r="E47" s="44"/>
      <c r="F47" s="44"/>
      <c r="G47" s="44"/>
      <c r="H47" s="44"/>
    </row>
    <row r="48" spans="5:8">
      <c r="E48" s="44"/>
      <c r="F48" s="44"/>
      <c r="G48" s="44"/>
      <c r="H48" s="44"/>
    </row>
    <row r="49" spans="5:8">
      <c r="E49" s="44"/>
      <c r="F49" s="44"/>
      <c r="G49" s="44"/>
      <c r="H49" s="44"/>
    </row>
    <row r="50" spans="5:8">
      <c r="E50" s="44"/>
      <c r="F50" s="44"/>
      <c r="G50" s="44"/>
      <c r="H50" s="44"/>
    </row>
    <row r="51" spans="5:8">
      <c r="E51" s="44"/>
      <c r="F51" s="44"/>
      <c r="G51" s="44"/>
      <c r="H51" s="44"/>
    </row>
    <row r="52" spans="5:8">
      <c r="E52" s="44"/>
      <c r="F52" s="44"/>
      <c r="G52" s="44"/>
      <c r="H52" s="44"/>
    </row>
    <row r="53" spans="5:8">
      <c r="E53" s="44"/>
      <c r="F53" s="44"/>
      <c r="G53" s="44"/>
      <c r="H53" s="44"/>
    </row>
    <row r="54" spans="5:8">
      <c r="E54" s="44"/>
      <c r="F54" s="44"/>
      <c r="G54" s="44"/>
      <c r="H54" s="44"/>
    </row>
    <row r="55" spans="5:8">
      <c r="E55" s="44"/>
      <c r="F55" s="44"/>
      <c r="G55" s="44"/>
      <c r="H55" s="44"/>
    </row>
    <row r="56" spans="5:8">
      <c r="E56" s="44"/>
      <c r="F56" s="44"/>
      <c r="G56" s="44"/>
      <c r="H56" s="44"/>
    </row>
    <row r="57" spans="5:8">
      <c r="E57" s="44"/>
      <c r="F57" s="44"/>
      <c r="G57" s="44"/>
      <c r="H57" s="44"/>
    </row>
    <row r="58" spans="5:8">
      <c r="E58" s="44"/>
      <c r="F58" s="44"/>
      <c r="G58" s="44"/>
      <c r="H58" s="44"/>
    </row>
    <row r="59" spans="5:8">
      <c r="E59" s="44"/>
      <c r="F59" s="44"/>
      <c r="G59" s="44"/>
      <c r="H59" s="44"/>
    </row>
    <row r="60" spans="5:8">
      <c r="E60" s="44"/>
      <c r="F60" s="44"/>
      <c r="G60" s="44"/>
      <c r="H60" s="44"/>
    </row>
    <row r="61" spans="5:8">
      <c r="E61" s="44"/>
      <c r="F61" s="44"/>
      <c r="G61" s="44"/>
      <c r="H61" s="44"/>
    </row>
    <row r="62" spans="5:8">
      <c r="E62" s="44"/>
      <c r="F62" s="44"/>
      <c r="G62" s="44"/>
      <c r="H62" s="44"/>
    </row>
    <row r="63" spans="5:8">
      <c r="E63" s="44"/>
      <c r="F63" s="44"/>
      <c r="G63" s="44"/>
      <c r="H63" s="44"/>
    </row>
    <row r="64" spans="5:8">
      <c r="E64" s="44"/>
      <c r="F64" s="44"/>
      <c r="G64" s="44"/>
      <c r="H64" s="44"/>
    </row>
    <row r="65" spans="5:8">
      <c r="E65" s="44"/>
      <c r="F65" s="44"/>
      <c r="G65" s="44"/>
      <c r="H65" s="44"/>
    </row>
    <row r="66" spans="5:8">
      <c r="E66" s="44"/>
      <c r="F66" s="44"/>
      <c r="G66" s="44"/>
      <c r="H66" s="44"/>
    </row>
    <row r="67" spans="5:8">
      <c r="E67" s="44"/>
      <c r="F67" s="44"/>
      <c r="G67" s="44"/>
      <c r="H67" s="44"/>
    </row>
    <row r="68" spans="5:8">
      <c r="E68" s="44"/>
      <c r="F68" s="44"/>
      <c r="G68" s="44"/>
      <c r="H68" s="44"/>
    </row>
    <row r="69" spans="5:8">
      <c r="E69" s="44"/>
      <c r="F69" s="44"/>
      <c r="G69" s="44"/>
      <c r="H69" s="44"/>
    </row>
    <row r="70" spans="5:8">
      <c r="E70" s="44"/>
      <c r="F70" s="44"/>
      <c r="G70" s="44"/>
      <c r="H70" s="44"/>
    </row>
    <row r="71" spans="5:8">
      <c r="E71" s="44"/>
      <c r="F71" s="44"/>
      <c r="G71" s="44"/>
      <c r="H71" s="44"/>
    </row>
    <row r="72" spans="5:8">
      <c r="E72" s="44"/>
      <c r="F72" s="44"/>
      <c r="G72" s="44"/>
      <c r="H72" s="44"/>
    </row>
    <row r="73" spans="5:8">
      <c r="E73" s="44"/>
      <c r="F73" s="44"/>
      <c r="G73" s="44"/>
      <c r="H73" s="44"/>
    </row>
    <row r="74" spans="5:8">
      <c r="E74" s="44"/>
      <c r="F74" s="44"/>
      <c r="G74" s="44"/>
      <c r="H74" s="44"/>
    </row>
    <row r="75" spans="5:8">
      <c r="E75" s="44"/>
      <c r="F75" s="44"/>
      <c r="G75" s="44"/>
      <c r="H75" s="44"/>
    </row>
    <row r="76" spans="5:8">
      <c r="E76" s="44"/>
      <c r="F76" s="44"/>
      <c r="G76" s="44"/>
      <c r="H76" s="44"/>
    </row>
    <row r="77" spans="5:8">
      <c r="E77" s="44"/>
      <c r="F77" s="44"/>
      <c r="G77" s="44"/>
      <c r="H77" s="44"/>
    </row>
    <row r="78" spans="5:8">
      <c r="E78" s="44"/>
      <c r="F78" s="44"/>
      <c r="G78" s="44"/>
      <c r="H78" s="44"/>
    </row>
    <row r="79" spans="5:8">
      <c r="E79" s="44"/>
      <c r="F79" s="44"/>
      <c r="G79" s="44"/>
      <c r="H79" s="44"/>
    </row>
    <row r="80" spans="5:8">
      <c r="E80" s="44"/>
      <c r="F80" s="44"/>
      <c r="G80" s="44"/>
      <c r="H80" s="44"/>
    </row>
    <row r="81" spans="5:8">
      <c r="E81" s="44"/>
      <c r="F81" s="44"/>
      <c r="G81" s="44"/>
      <c r="H81" s="44"/>
    </row>
    <row r="82" spans="5:8">
      <c r="E82" s="44"/>
      <c r="F82" s="44"/>
      <c r="G82" s="44"/>
      <c r="H82" s="44"/>
    </row>
    <row r="83" spans="5:8">
      <c r="E83" s="44"/>
      <c r="F83" s="44"/>
      <c r="G83" s="44"/>
      <c r="H83" s="44"/>
    </row>
    <row r="84" spans="5:8">
      <c r="E84" s="44"/>
      <c r="F84" s="44"/>
      <c r="G84" s="44"/>
      <c r="H84" s="44"/>
    </row>
    <row r="85" spans="5:8">
      <c r="E85" s="44"/>
      <c r="F85" s="44"/>
      <c r="G85" s="44"/>
      <c r="H85" s="44"/>
    </row>
    <row r="86" spans="5:8">
      <c r="E86" s="44"/>
      <c r="F86" s="44"/>
      <c r="G86" s="44"/>
      <c r="H86" s="44"/>
    </row>
    <row r="87" spans="5:8">
      <c r="E87" s="44"/>
      <c r="F87" s="44"/>
      <c r="G87" s="44"/>
      <c r="H87" s="44"/>
    </row>
    <row r="88" spans="5:8">
      <c r="E88" s="44"/>
      <c r="F88" s="44"/>
      <c r="G88" s="44"/>
      <c r="H88" s="44"/>
    </row>
    <row r="89" spans="5:8">
      <c r="E89" s="44"/>
      <c r="F89" s="44"/>
      <c r="G89" s="44"/>
      <c r="H89" s="44"/>
    </row>
    <row r="90" spans="5:8">
      <c r="E90" s="44"/>
      <c r="F90" s="44"/>
      <c r="G90" s="44"/>
      <c r="H90" s="44"/>
    </row>
    <row r="91" spans="5:8">
      <c r="E91" s="44"/>
      <c r="F91" s="44"/>
      <c r="G91" s="44"/>
      <c r="H91" s="44"/>
    </row>
    <row r="92" spans="5:8">
      <c r="E92" s="44"/>
      <c r="F92" s="44"/>
      <c r="G92" s="44"/>
      <c r="H92" s="44"/>
    </row>
    <row r="93" spans="5:8">
      <c r="E93" s="44"/>
      <c r="F93" s="44"/>
      <c r="G93" s="44"/>
      <c r="H93" s="44"/>
    </row>
    <row r="94" spans="5:8">
      <c r="E94" s="44"/>
      <c r="F94" s="44"/>
      <c r="G94" s="44"/>
      <c r="H94" s="44"/>
    </row>
    <row r="95" spans="5:8">
      <c r="E95" s="44"/>
      <c r="F95" s="44"/>
      <c r="G95" s="44"/>
      <c r="H95" s="44"/>
    </row>
    <row r="96" spans="5:8">
      <c r="E96" s="44"/>
      <c r="F96" s="44"/>
      <c r="G96" s="44"/>
      <c r="H96" s="44"/>
    </row>
    <row r="97" spans="5:8">
      <c r="E97" s="44"/>
      <c r="F97" s="44"/>
      <c r="G97" s="44"/>
      <c r="H97" s="44"/>
    </row>
    <row r="98" spans="5:8">
      <c r="E98" s="44"/>
      <c r="F98" s="44"/>
      <c r="G98" s="44"/>
      <c r="H98" s="44"/>
    </row>
    <row r="99" spans="5:8">
      <c r="E99" s="44"/>
      <c r="F99" s="44"/>
      <c r="G99" s="44"/>
      <c r="H99" s="44"/>
    </row>
    <row r="100" spans="5:8">
      <c r="E100" s="44"/>
      <c r="F100" s="44"/>
      <c r="G100" s="44"/>
      <c r="H100" s="44"/>
    </row>
    <row r="101" spans="5:8">
      <c r="E101" s="44"/>
      <c r="F101" s="44"/>
      <c r="G101" s="44"/>
      <c r="H101" s="44"/>
    </row>
    <row r="102" spans="5:8">
      <c r="E102" s="44"/>
      <c r="F102" s="44"/>
      <c r="G102" s="44"/>
      <c r="H102" s="44"/>
    </row>
    <row r="103" spans="5:8">
      <c r="E103" s="44"/>
      <c r="F103" s="44"/>
      <c r="G103" s="44"/>
      <c r="H103" s="44"/>
    </row>
    <row r="104" spans="5:8">
      <c r="E104" s="44"/>
      <c r="F104" s="44"/>
      <c r="G104" s="44"/>
      <c r="H104" s="44"/>
    </row>
    <row r="105" spans="5:8">
      <c r="E105" s="44"/>
      <c r="F105" s="44"/>
      <c r="G105" s="44"/>
      <c r="H105" s="44"/>
    </row>
    <row r="106" spans="5:8">
      <c r="E106" s="44"/>
      <c r="F106" s="44"/>
      <c r="G106" s="44"/>
      <c r="H106" s="44"/>
    </row>
    <row r="107" spans="5:8">
      <c r="E107" s="44"/>
      <c r="F107" s="44"/>
      <c r="G107" s="44"/>
      <c r="H107" s="44"/>
    </row>
    <row r="108" spans="5:8">
      <c r="E108" s="44"/>
      <c r="F108" s="44"/>
      <c r="G108" s="44"/>
      <c r="H108" s="44"/>
    </row>
    <row r="109" spans="5:8">
      <c r="E109" s="44"/>
      <c r="F109" s="44"/>
      <c r="G109" s="44"/>
      <c r="H109" s="44"/>
    </row>
    <row r="110" spans="5:8">
      <c r="E110" s="44"/>
      <c r="F110" s="44"/>
      <c r="G110" s="44"/>
      <c r="H110" s="44"/>
    </row>
    <row r="111" spans="5:8">
      <c r="E111" s="44"/>
      <c r="F111" s="44"/>
      <c r="G111" s="44"/>
      <c r="H111" s="44"/>
    </row>
    <row r="112" spans="5:8">
      <c r="E112" s="44"/>
      <c r="F112" s="44"/>
      <c r="G112" s="44"/>
      <c r="H112" s="44"/>
    </row>
    <row r="113" spans="5:8">
      <c r="E113" s="44"/>
      <c r="F113" s="44"/>
      <c r="G113" s="44"/>
      <c r="H113" s="44"/>
    </row>
    <row r="114" spans="5:8">
      <c r="E114" s="44"/>
      <c r="F114" s="44"/>
      <c r="G114" s="44"/>
      <c r="H114" s="44"/>
    </row>
    <row r="115" spans="5:8">
      <c r="E115" s="44"/>
      <c r="F115" s="44"/>
      <c r="G115" s="44"/>
      <c r="H115" s="44"/>
    </row>
    <row r="116" spans="5:8">
      <c r="E116" s="44"/>
      <c r="F116" s="44"/>
      <c r="G116" s="44"/>
      <c r="H116" s="44"/>
    </row>
    <row r="117" spans="5:8">
      <c r="E117" s="44"/>
      <c r="F117" s="44"/>
      <c r="G117" s="44"/>
      <c r="H117" s="44"/>
    </row>
    <row r="118" spans="5:8">
      <c r="E118" s="44"/>
      <c r="F118" s="44"/>
      <c r="G118" s="44"/>
      <c r="H118" s="44"/>
    </row>
    <row r="119" spans="5:8">
      <c r="E119" s="44"/>
      <c r="F119" s="44"/>
      <c r="G119" s="44"/>
      <c r="H119" s="44"/>
    </row>
    <row r="120" spans="5:8">
      <c r="E120" s="44"/>
      <c r="F120" s="44"/>
      <c r="G120" s="44"/>
      <c r="H120" s="44"/>
    </row>
    <row r="121" spans="5:8">
      <c r="E121" s="44"/>
      <c r="F121" s="44"/>
      <c r="G121" s="44"/>
      <c r="H121" s="44"/>
    </row>
    <row r="122" spans="5:8">
      <c r="E122" s="44"/>
      <c r="F122" s="44"/>
      <c r="G122" s="44"/>
      <c r="H122" s="44"/>
    </row>
    <row r="123" spans="5:8">
      <c r="E123" s="44"/>
      <c r="F123" s="44"/>
      <c r="G123" s="44"/>
      <c r="H123" s="44"/>
    </row>
    <row r="124" spans="5:8">
      <c r="E124" s="44"/>
      <c r="F124" s="44"/>
      <c r="G124" s="44"/>
      <c r="H124" s="44"/>
    </row>
    <row r="125" spans="5:8">
      <c r="E125" s="44"/>
      <c r="F125" s="44"/>
      <c r="G125" s="44"/>
      <c r="H125" s="44"/>
    </row>
    <row r="126" spans="5:8">
      <c r="E126" s="44"/>
      <c r="F126" s="44"/>
      <c r="G126" s="44"/>
      <c r="H126" s="44"/>
    </row>
    <row r="127" spans="5:8">
      <c r="E127" s="44"/>
      <c r="F127" s="44"/>
      <c r="G127" s="44"/>
      <c r="H127" s="44"/>
    </row>
    <row r="128" spans="5:8">
      <c r="E128" s="44"/>
      <c r="F128" s="44"/>
      <c r="G128" s="44"/>
      <c r="H128" s="44"/>
    </row>
    <row r="129" spans="5:8">
      <c r="E129" s="44"/>
      <c r="F129" s="44"/>
      <c r="G129" s="44"/>
      <c r="H129" s="44"/>
    </row>
    <row r="130" spans="5:8">
      <c r="E130" s="44"/>
      <c r="F130" s="44"/>
      <c r="G130" s="44"/>
      <c r="H130" s="44"/>
    </row>
    <row r="131" spans="5:8">
      <c r="E131" s="44"/>
      <c r="F131" s="44"/>
      <c r="G131" s="44"/>
      <c r="H131" s="44"/>
    </row>
    <row r="132" spans="5:8">
      <c r="E132" s="44"/>
      <c r="F132" s="44"/>
      <c r="G132" s="44"/>
      <c r="H132" s="44"/>
    </row>
    <row r="133" spans="5:8">
      <c r="E133" s="44"/>
      <c r="F133" s="44"/>
      <c r="G133" s="44"/>
      <c r="H133" s="44"/>
    </row>
    <row r="134" spans="5:8">
      <c r="E134" s="44"/>
      <c r="F134" s="44"/>
      <c r="G134" s="44"/>
      <c r="H134" s="44"/>
    </row>
    <row r="135" spans="5:8">
      <c r="E135" s="44"/>
      <c r="F135" s="44"/>
      <c r="G135" s="44"/>
      <c r="H135" s="44"/>
    </row>
    <row r="136" spans="5:8">
      <c r="E136" s="44"/>
      <c r="F136" s="44"/>
      <c r="G136" s="44"/>
      <c r="H136" s="44"/>
    </row>
    <row r="137" spans="5:8">
      <c r="E137" s="44"/>
      <c r="F137" s="44"/>
      <c r="G137" s="44"/>
      <c r="H137" s="44"/>
    </row>
    <row r="138" spans="5:8">
      <c r="E138" s="44"/>
      <c r="F138" s="44"/>
      <c r="G138" s="44"/>
      <c r="H138" s="44"/>
    </row>
    <row r="139" spans="5:8">
      <c r="E139" s="44"/>
      <c r="F139" s="44"/>
      <c r="G139" s="44"/>
      <c r="H139" s="44"/>
    </row>
    <row r="140" spans="5:8">
      <c r="E140" s="44"/>
      <c r="F140" s="44"/>
      <c r="G140" s="44"/>
      <c r="H140" s="44"/>
    </row>
    <row r="141" spans="5:8">
      <c r="E141" s="44"/>
      <c r="F141" s="44"/>
      <c r="G141" s="44"/>
      <c r="H141" s="44"/>
    </row>
    <row r="142" spans="5:8">
      <c r="E142" s="44"/>
      <c r="F142" s="44"/>
      <c r="G142" s="44"/>
      <c r="H142" s="44"/>
    </row>
    <row r="143" spans="5:8">
      <c r="E143" s="44"/>
      <c r="F143" s="44"/>
      <c r="G143" s="44"/>
      <c r="H143" s="44"/>
    </row>
    <row r="144" spans="5:8">
      <c r="E144" s="44"/>
      <c r="F144" s="44"/>
      <c r="G144" s="44"/>
      <c r="H144" s="44"/>
    </row>
    <row r="145" spans="5:8">
      <c r="E145" s="44"/>
      <c r="F145" s="44"/>
      <c r="G145" s="44"/>
      <c r="H145" s="44"/>
    </row>
    <row r="146" spans="5:8">
      <c r="E146" s="44"/>
      <c r="F146" s="44"/>
      <c r="G146" s="44"/>
      <c r="H146" s="44"/>
    </row>
    <row r="147" spans="5:8">
      <c r="E147" s="44"/>
      <c r="F147" s="44"/>
      <c r="G147" s="44"/>
      <c r="H147" s="44"/>
    </row>
    <row r="148" spans="5:8">
      <c r="E148" s="44"/>
      <c r="F148" s="44"/>
      <c r="G148" s="44"/>
      <c r="H148" s="44"/>
    </row>
    <row r="149" spans="5:8">
      <c r="E149" s="44"/>
      <c r="F149" s="44"/>
      <c r="G149" s="44"/>
      <c r="H149" s="44"/>
    </row>
    <row r="150" spans="5:8">
      <c r="E150" s="44"/>
      <c r="F150" s="44"/>
      <c r="G150" s="44"/>
      <c r="H150" s="44"/>
    </row>
    <row r="151" spans="5:8">
      <c r="E151" s="44"/>
      <c r="F151" s="44"/>
      <c r="G151" s="44"/>
      <c r="H151" s="44"/>
    </row>
    <row r="152" spans="5:8">
      <c r="E152" s="44"/>
      <c r="F152" s="44"/>
      <c r="G152" s="44"/>
      <c r="H152" s="44"/>
    </row>
    <row r="153" spans="5:8">
      <c r="E153" s="44"/>
      <c r="F153" s="44"/>
      <c r="G153" s="44"/>
      <c r="H153" s="44"/>
    </row>
    <row r="154" spans="5:8">
      <c r="E154" s="44"/>
      <c r="F154" s="44"/>
      <c r="G154" s="44"/>
      <c r="H154" s="44"/>
    </row>
    <row r="155" spans="5:8">
      <c r="E155" s="44"/>
      <c r="F155" s="44"/>
      <c r="G155" s="44"/>
      <c r="H155" s="44"/>
    </row>
    <row r="156" spans="5:8">
      <c r="E156" s="44"/>
      <c r="F156" s="44"/>
      <c r="G156" s="44"/>
      <c r="H156" s="44"/>
    </row>
    <row r="157" spans="5:8">
      <c r="E157" s="44"/>
      <c r="F157" s="44"/>
      <c r="G157" s="44"/>
      <c r="H157" s="44"/>
    </row>
    <row r="158" spans="5:8">
      <c r="E158" s="44"/>
      <c r="F158" s="44"/>
      <c r="G158" s="44"/>
      <c r="H158" s="44"/>
    </row>
    <row r="159" spans="5:8">
      <c r="E159" s="44"/>
      <c r="F159" s="44"/>
      <c r="G159" s="44"/>
      <c r="H159" s="44"/>
    </row>
    <row r="160" spans="5:8">
      <c r="E160" s="44"/>
      <c r="F160" s="44"/>
      <c r="G160" s="44"/>
      <c r="H160" s="44"/>
    </row>
    <row r="161" spans="5:8">
      <c r="E161" s="44"/>
      <c r="F161" s="44"/>
      <c r="G161" s="44"/>
      <c r="H161" s="44"/>
    </row>
    <row r="162" spans="5:8">
      <c r="E162" s="44"/>
      <c r="F162" s="44"/>
      <c r="G162" s="44"/>
      <c r="H162" s="44"/>
    </row>
    <row r="163" spans="5:8">
      <c r="E163" s="44"/>
      <c r="F163" s="44"/>
      <c r="G163" s="44"/>
      <c r="H163" s="44"/>
    </row>
    <row r="164" spans="5:8">
      <c r="E164" s="44"/>
      <c r="F164" s="44"/>
      <c r="G164" s="44"/>
      <c r="H164" s="44"/>
    </row>
    <row r="165" spans="5:8">
      <c r="E165" s="44"/>
      <c r="F165" s="44"/>
      <c r="G165" s="44"/>
      <c r="H165" s="44"/>
    </row>
    <row r="166" spans="5:8">
      <c r="E166" s="44"/>
      <c r="F166" s="44"/>
      <c r="G166" s="44"/>
      <c r="H166" s="44"/>
    </row>
    <row r="167" spans="5:8">
      <c r="E167" s="44"/>
      <c r="F167" s="44"/>
      <c r="G167" s="44"/>
      <c r="H167" s="44"/>
    </row>
    <row r="168" spans="5:8">
      <c r="E168" s="44"/>
      <c r="F168" s="44"/>
      <c r="G168" s="44"/>
      <c r="H168" s="44"/>
    </row>
    <row r="169" spans="5:8">
      <c r="E169" s="44"/>
      <c r="F169" s="44"/>
      <c r="G169" s="44"/>
      <c r="H169" s="44"/>
    </row>
    <row r="170" spans="5:8">
      <c r="E170" s="44"/>
      <c r="F170" s="44"/>
      <c r="G170" s="44"/>
      <c r="H170" s="44"/>
    </row>
    <row r="171" spans="5:8">
      <c r="E171" s="44"/>
      <c r="F171" s="44"/>
      <c r="G171" s="44"/>
      <c r="H171" s="44"/>
    </row>
    <row r="172" spans="5:8">
      <c r="E172" s="44"/>
      <c r="F172" s="44"/>
      <c r="G172" s="44"/>
      <c r="H172" s="44"/>
    </row>
    <row r="173" spans="5:8">
      <c r="E173" s="44"/>
      <c r="F173" s="44"/>
      <c r="G173" s="44"/>
      <c r="H173" s="44"/>
    </row>
    <row r="174" spans="5:8">
      <c r="E174" s="44"/>
      <c r="F174" s="44"/>
      <c r="G174" s="44"/>
      <c r="H174" s="44"/>
    </row>
    <row r="175" spans="5:8">
      <c r="E175" s="44"/>
      <c r="F175" s="44"/>
      <c r="G175" s="44"/>
      <c r="H175" s="44"/>
    </row>
    <row r="176" spans="5:8">
      <c r="E176" s="44"/>
      <c r="F176" s="44"/>
      <c r="G176" s="44"/>
      <c r="H176" s="44"/>
    </row>
    <row r="177" spans="5:8">
      <c r="E177" s="44"/>
      <c r="F177" s="44"/>
      <c r="G177" s="44"/>
      <c r="H177" s="44"/>
    </row>
    <row r="178" spans="5:8">
      <c r="E178" s="44"/>
      <c r="F178" s="44"/>
      <c r="G178" s="44"/>
      <c r="H178" s="44"/>
    </row>
    <row r="179" spans="5:8">
      <c r="E179" s="44"/>
      <c r="F179" s="44"/>
      <c r="G179" s="44"/>
      <c r="H179" s="44"/>
    </row>
    <row r="180" spans="5:8">
      <c r="E180" s="44"/>
      <c r="F180" s="44"/>
      <c r="G180" s="44"/>
      <c r="H180" s="44"/>
    </row>
    <row r="181" spans="5:8">
      <c r="E181" s="44"/>
      <c r="F181" s="44"/>
      <c r="G181" s="44"/>
      <c r="H181" s="44"/>
    </row>
    <row r="182" spans="5:8">
      <c r="E182" s="44"/>
      <c r="F182" s="44"/>
      <c r="G182" s="44"/>
      <c r="H182" s="44"/>
    </row>
    <row r="183" spans="5:8">
      <c r="E183" s="44"/>
      <c r="F183" s="44"/>
      <c r="G183" s="44"/>
      <c r="H183" s="44"/>
    </row>
    <row r="184" spans="5:8">
      <c r="E184" s="44"/>
      <c r="F184" s="44"/>
      <c r="G184" s="44"/>
      <c r="H184" s="44"/>
    </row>
    <row r="185" spans="5:8">
      <c r="E185" s="44"/>
      <c r="F185" s="44"/>
      <c r="G185" s="44"/>
      <c r="H185" s="44"/>
    </row>
    <row r="186" spans="5:8">
      <c r="E186" s="44"/>
      <c r="F186" s="44"/>
      <c r="G186" s="44"/>
      <c r="H186" s="44"/>
    </row>
    <row r="187" spans="5:8">
      <c r="E187" s="44"/>
      <c r="F187" s="44"/>
      <c r="G187" s="44"/>
      <c r="H187" s="44"/>
    </row>
    <row r="188" spans="5:8">
      <c r="E188" s="44"/>
      <c r="F188" s="44"/>
      <c r="G188" s="44"/>
      <c r="H188" s="44"/>
    </row>
    <row r="189" spans="5:8">
      <c r="E189" s="44"/>
      <c r="F189" s="44"/>
      <c r="G189" s="44"/>
      <c r="H189" s="44"/>
    </row>
    <row r="190" spans="5:8">
      <c r="E190" s="44"/>
      <c r="F190" s="44"/>
      <c r="G190" s="44"/>
      <c r="H190" s="44"/>
    </row>
    <row r="191" spans="5:8">
      <c r="E191" s="44"/>
      <c r="F191" s="44"/>
      <c r="G191" s="44"/>
      <c r="H191" s="44"/>
    </row>
    <row r="192" spans="5:8">
      <c r="E192" s="44"/>
      <c r="F192" s="44"/>
      <c r="G192" s="44"/>
      <c r="H192" s="44"/>
    </row>
  </sheetData>
  <mergeCells count="3">
    <mergeCell ref="A13:R13"/>
    <mergeCell ref="A12:R12"/>
    <mergeCell ref="A11:R11"/>
  </mergeCells>
  <phoneticPr fontId="16" type="noConversion"/>
  <conditionalFormatting sqref="J6">
    <cfRule type="cellIs" dxfId="3242" priority="31" operator="equal">
      <formula>"-"</formula>
    </cfRule>
  </conditionalFormatting>
  <conditionalFormatting sqref="K5:K6">
    <cfRule type="cellIs" dxfId="3241" priority="29" stopIfTrue="1" operator="equal">
      <formula>"-"</formula>
    </cfRule>
    <cfRule type="containsText" dxfId="3240" priority="30" stopIfTrue="1" operator="containsText" text="leer">
      <formula>NOT(ISERROR(SEARCH("leer",K5)))</formula>
    </cfRule>
  </conditionalFormatting>
  <conditionalFormatting sqref="K5:K6">
    <cfRule type="cellIs" dxfId="3239" priority="27" stopIfTrue="1" operator="equal">
      <formula>"-"</formula>
    </cfRule>
    <cfRule type="containsText" dxfId="3238" priority="28" stopIfTrue="1" operator="containsText" text="leer">
      <formula>NOT(ISERROR(SEARCH("leer",K5)))</formula>
    </cfRule>
  </conditionalFormatting>
  <conditionalFormatting sqref="L5:L6">
    <cfRule type="cellIs" dxfId="3237" priority="25" stopIfTrue="1" operator="equal">
      <formula>"-"</formula>
    </cfRule>
    <cfRule type="containsText" dxfId="3236" priority="26" stopIfTrue="1" operator="containsText" text="leer">
      <formula>NOT(ISERROR(SEARCH("leer",L5)))</formula>
    </cfRule>
  </conditionalFormatting>
  <conditionalFormatting sqref="L5:L6">
    <cfRule type="cellIs" dxfId="3235" priority="23" stopIfTrue="1" operator="equal">
      <formula>"-"</formula>
    </cfRule>
    <cfRule type="containsText" dxfId="3234" priority="24" stopIfTrue="1" operator="containsText" text="leer">
      <formula>NOT(ISERROR(SEARCH("leer",L5)))</formula>
    </cfRule>
  </conditionalFormatting>
  <conditionalFormatting sqref="L5:L6">
    <cfRule type="cellIs" dxfId="3233" priority="21" stopIfTrue="1" operator="equal">
      <formula>"-"</formula>
    </cfRule>
    <cfRule type="containsText" dxfId="3232" priority="22" stopIfTrue="1" operator="containsText" text="leer">
      <formula>NOT(ISERROR(SEARCH("leer",L5)))</formula>
    </cfRule>
  </conditionalFormatting>
  <conditionalFormatting sqref="L5:L6">
    <cfRule type="cellIs" dxfId="3231" priority="19" stopIfTrue="1" operator="equal">
      <formula>"-"</formula>
    </cfRule>
    <cfRule type="containsText" dxfId="3230" priority="20" stopIfTrue="1" operator="containsText" text="leer">
      <formula>NOT(ISERROR(SEARCH("leer",L5)))</formula>
    </cfRule>
  </conditionalFormatting>
  <conditionalFormatting sqref="L5:L6">
    <cfRule type="cellIs" dxfId="3229" priority="17" stopIfTrue="1" operator="equal">
      <formula>"-"</formula>
    </cfRule>
    <cfRule type="containsText" dxfId="3228" priority="18" stopIfTrue="1" operator="containsText" text="leer">
      <formula>NOT(ISERROR(SEARCH("leer",L5)))</formula>
    </cfRule>
  </conditionalFormatting>
  <conditionalFormatting sqref="L5:L6">
    <cfRule type="cellIs" dxfId="3227" priority="15" stopIfTrue="1" operator="equal">
      <formula>"-"</formula>
    </cfRule>
    <cfRule type="containsText" dxfId="3226" priority="16" stopIfTrue="1" operator="containsText" text="leer">
      <formula>NOT(ISERROR(SEARCH("leer",L5)))</formula>
    </cfRule>
  </conditionalFormatting>
  <conditionalFormatting sqref="L5:L6">
    <cfRule type="cellIs" dxfId="3225" priority="13" stopIfTrue="1" operator="equal">
      <formula>"-"</formula>
    </cfRule>
    <cfRule type="containsText" dxfId="3224" priority="14" stopIfTrue="1" operator="containsText" text="leer">
      <formula>NOT(ISERROR(SEARCH("leer",L5)))</formula>
    </cfRule>
  </conditionalFormatting>
  <conditionalFormatting sqref="M5:M6">
    <cfRule type="cellIs" dxfId="3223" priority="11" stopIfTrue="1" operator="equal">
      <formula>"-"</formula>
    </cfRule>
    <cfRule type="containsText" dxfId="3222" priority="12" stopIfTrue="1" operator="containsText" text="leer">
      <formula>NOT(ISERROR(SEARCH("leer",M5)))</formula>
    </cfRule>
  </conditionalFormatting>
  <conditionalFormatting sqref="M5:M6">
    <cfRule type="cellIs" dxfId="3221" priority="10" stopIfTrue="1" operator="equal">
      <formula>"-"</formula>
    </cfRule>
  </conditionalFormatting>
  <conditionalFormatting sqref="M5:M6">
    <cfRule type="cellIs" dxfId="3220" priority="8" stopIfTrue="1" operator="equal">
      <formula>"-"</formula>
    </cfRule>
    <cfRule type="containsText" dxfId="3219" priority="9" stopIfTrue="1" operator="containsText" text="leer">
      <formula>NOT(ISERROR(SEARCH("leer",M5)))</formula>
    </cfRule>
  </conditionalFormatting>
  <conditionalFormatting sqref="M5:M6">
    <cfRule type="cellIs" dxfId="3218" priority="7" stopIfTrue="1" operator="equal">
      <formula>"-"</formula>
    </cfRule>
  </conditionalFormatting>
  <conditionalFormatting sqref="M6">
    <cfRule type="cellIs" dxfId="3217" priority="6" operator="equal">
      <formula>"-"</formula>
    </cfRule>
  </conditionalFormatting>
  <conditionalFormatting sqref="M6">
    <cfRule type="cellIs" dxfId="3216" priority="4" stopIfTrue="1" operator="equal">
      <formula>"-"</formula>
    </cfRule>
    <cfRule type="containsText" dxfId="3215" priority="5" stopIfTrue="1" operator="containsText" text="leer">
      <formula>NOT(ISERROR(SEARCH("leer",M6)))</formula>
    </cfRule>
  </conditionalFormatting>
  <conditionalFormatting sqref="M6">
    <cfRule type="cellIs" dxfId="3214" priority="3" operator="equal">
      <formula>"-"</formula>
    </cfRule>
  </conditionalFormatting>
  <conditionalFormatting sqref="M6">
    <cfRule type="cellIs" dxfId="3213" priority="1" stopIfTrue="1" operator="equal">
      <formula>"-"</formula>
    </cfRule>
    <cfRule type="containsText" dxfId="3212" priority="2" stopIfTrue="1" operator="containsText" text="leer">
      <formula>NOT(ISERROR(SEARCH("leer",M6)))</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customProperties>
    <customPr name="_pios_id" r:id="rId2"/>
  </customProperties>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193"/>
  <sheetViews>
    <sheetView showRuler="0" zoomScaleNormal="100" workbookViewId="0"/>
  </sheetViews>
  <sheetFormatPr baseColWidth="10" defaultColWidth="10.7109375" defaultRowHeight="12.75"/>
  <cols>
    <col min="1" max="1" width="7.85546875" style="65" customWidth="1"/>
    <col min="2" max="2" width="36.7109375" style="44" bestFit="1" customWidth="1"/>
    <col min="3" max="3" width="19" style="60" bestFit="1" customWidth="1"/>
    <col min="4" max="5" width="12.28515625" style="8" customWidth="1"/>
    <col min="6" max="8" width="11.42578125" style="8" customWidth="1"/>
    <col min="9" max="16" width="11.42578125" style="60" customWidth="1"/>
    <col min="17" max="16384" width="10.7109375" style="44"/>
  </cols>
  <sheetData>
    <row r="1" spans="1:17" s="5" customFormat="1">
      <c r="A1" s="90" t="s">
        <v>1246</v>
      </c>
    </row>
    <row r="2" spans="1:17" s="5" customFormat="1">
      <c r="A2" s="90"/>
    </row>
    <row r="3" spans="1:17" s="62" customFormat="1">
      <c r="A3" s="125" t="s">
        <v>1247</v>
      </c>
      <c r="C3" s="5" t="s">
        <v>1248</v>
      </c>
      <c r="D3" s="5" t="s">
        <v>1249</v>
      </c>
      <c r="E3" s="22">
        <v>2004</v>
      </c>
      <c r="F3" s="22">
        <v>2005</v>
      </c>
      <c r="G3" s="22">
        <v>2006</v>
      </c>
      <c r="H3" s="22">
        <v>2007</v>
      </c>
      <c r="I3" s="22">
        <v>2008</v>
      </c>
      <c r="J3" s="22">
        <v>2009</v>
      </c>
      <c r="K3" s="22">
        <v>2010</v>
      </c>
      <c r="L3" s="22">
        <v>2011</v>
      </c>
      <c r="M3" s="22">
        <v>2012</v>
      </c>
      <c r="N3" s="22">
        <v>2013</v>
      </c>
      <c r="O3" s="4">
        <v>2014</v>
      </c>
      <c r="P3" s="4">
        <v>2015</v>
      </c>
      <c r="Q3" s="356">
        <v>2016</v>
      </c>
    </row>
    <row r="4" spans="1:17">
      <c r="B4" s="5"/>
      <c r="E4" s="86"/>
      <c r="F4" s="86"/>
      <c r="G4" s="86"/>
      <c r="H4" s="86"/>
      <c r="I4" s="87"/>
      <c r="J4" s="67"/>
      <c r="K4" s="67"/>
      <c r="L4" s="67"/>
      <c r="M4" s="8"/>
      <c r="N4" s="8"/>
      <c r="O4" s="8"/>
      <c r="P4" s="8"/>
      <c r="Q4" s="357"/>
    </row>
    <row r="5" spans="1:17">
      <c r="A5" s="148" t="s">
        <v>1250</v>
      </c>
      <c r="B5" s="148" t="s">
        <v>1251</v>
      </c>
      <c r="C5" s="147">
        <v>1</v>
      </c>
      <c r="D5" s="8" t="s">
        <v>1252</v>
      </c>
      <c r="E5" s="67">
        <v>51.7</v>
      </c>
      <c r="F5" s="67">
        <v>51.4</v>
      </c>
      <c r="G5" s="67">
        <v>51.3</v>
      </c>
      <c r="H5" s="67">
        <v>51.1</v>
      </c>
      <c r="I5" s="67">
        <v>51.5</v>
      </c>
      <c r="J5" s="67">
        <v>51.5</v>
      </c>
      <c r="K5" s="67">
        <v>52.1</v>
      </c>
      <c r="L5" s="67">
        <v>52.3</v>
      </c>
      <c r="M5" s="185">
        <v>51.6</v>
      </c>
      <c r="N5" s="8">
        <v>51.5</v>
      </c>
      <c r="O5" s="37">
        <v>51.3</v>
      </c>
      <c r="P5" s="37">
        <v>51.551615634518697</v>
      </c>
      <c r="Q5" s="357">
        <v>51.9</v>
      </c>
    </row>
    <row r="6" spans="1:17">
      <c r="A6" s="148" t="s">
        <v>1253</v>
      </c>
      <c r="B6" s="148" t="s">
        <v>1254</v>
      </c>
      <c r="C6" s="147">
        <v>1</v>
      </c>
      <c r="D6" s="8" t="s">
        <v>1255</v>
      </c>
      <c r="E6" s="67">
        <v>48.3</v>
      </c>
      <c r="F6" s="67">
        <v>48.6</v>
      </c>
      <c r="G6" s="67">
        <v>48.7</v>
      </c>
      <c r="H6" s="67">
        <v>48.9</v>
      </c>
      <c r="I6" s="67">
        <v>48.5</v>
      </c>
      <c r="J6" s="67">
        <v>48.5</v>
      </c>
      <c r="K6" s="67">
        <v>47.9</v>
      </c>
      <c r="L6" s="67">
        <v>47.7</v>
      </c>
      <c r="M6" s="185">
        <v>48.4</v>
      </c>
      <c r="N6" s="8">
        <v>48.5</v>
      </c>
      <c r="O6" s="37">
        <v>48.7</v>
      </c>
      <c r="P6" s="37">
        <v>48.448384365481303</v>
      </c>
      <c r="Q6" s="357">
        <v>48.1</v>
      </c>
    </row>
    <row r="7" spans="1:17">
      <c r="A7" s="148" t="s">
        <v>1256</v>
      </c>
      <c r="B7" s="148" t="s">
        <v>1257</v>
      </c>
      <c r="C7" s="147">
        <v>1</v>
      </c>
      <c r="D7" s="8" t="s">
        <v>1258</v>
      </c>
      <c r="E7" s="67">
        <v>63.3</v>
      </c>
      <c r="F7" s="67">
        <v>63.1</v>
      </c>
      <c r="G7" s="67">
        <v>62.9</v>
      </c>
      <c r="H7" s="67">
        <v>62.6</v>
      </c>
      <c r="I7" s="67">
        <v>62.2</v>
      </c>
      <c r="J7" s="67">
        <v>61.7</v>
      </c>
      <c r="K7" s="67">
        <v>61.2</v>
      </c>
      <c r="L7" s="67">
        <v>60.8</v>
      </c>
      <c r="M7" s="185">
        <v>60.1</v>
      </c>
      <c r="N7" s="8">
        <v>59.9</v>
      </c>
      <c r="O7" s="37">
        <v>59.8</v>
      </c>
      <c r="P7" s="37">
        <v>59.819801842260503</v>
      </c>
      <c r="Q7" s="357">
        <v>60.1</v>
      </c>
    </row>
    <row r="8" spans="1:17">
      <c r="A8" s="148" t="s">
        <v>1259</v>
      </c>
      <c r="B8" s="148" t="s">
        <v>1260</v>
      </c>
      <c r="C8" s="147">
        <v>1</v>
      </c>
      <c r="D8" s="8" t="s">
        <v>1261</v>
      </c>
      <c r="E8" s="67">
        <v>36.700000000000003</v>
      </c>
      <c r="F8" s="67">
        <v>36.9</v>
      </c>
      <c r="G8" s="67">
        <v>37.1</v>
      </c>
      <c r="H8" s="67">
        <v>37.4</v>
      </c>
      <c r="I8" s="67">
        <v>37.799999999999997</v>
      </c>
      <c r="J8" s="67">
        <v>38.299999999999997</v>
      </c>
      <c r="K8" s="67">
        <v>38.799999999999997</v>
      </c>
      <c r="L8" s="67">
        <v>39.200000000000003</v>
      </c>
      <c r="M8" s="185">
        <v>39.9</v>
      </c>
      <c r="N8" s="8">
        <v>40.1</v>
      </c>
      <c r="O8" s="37">
        <v>40.200000000000003</v>
      </c>
      <c r="P8" s="37">
        <v>40.180198157739603</v>
      </c>
      <c r="Q8" s="357">
        <v>39.9</v>
      </c>
    </row>
    <row r="9" spans="1:17">
      <c r="M9" s="44"/>
      <c r="N9" s="44"/>
      <c r="O9" s="44"/>
      <c r="P9" s="44"/>
    </row>
    <row r="10" spans="1:17">
      <c r="A10" s="152"/>
      <c r="D10" s="22"/>
      <c r="E10" s="22"/>
      <c r="F10" s="22"/>
      <c r="G10" s="22"/>
      <c r="H10" s="22"/>
      <c r="M10" s="44"/>
      <c r="N10" s="44"/>
      <c r="O10" s="44"/>
      <c r="P10" s="44"/>
    </row>
    <row r="11" spans="1:17">
      <c r="A11" s="223" t="s">
        <v>1262</v>
      </c>
      <c r="B11" s="132"/>
      <c r="C11" s="132"/>
      <c r="D11" s="132"/>
      <c r="E11" s="132"/>
      <c r="F11" s="132"/>
      <c r="G11" s="132"/>
      <c r="H11" s="132"/>
      <c r="M11" s="44"/>
      <c r="N11" s="44"/>
      <c r="O11" s="44"/>
      <c r="P11" s="44"/>
    </row>
    <row r="12" spans="1:17">
      <c r="M12" s="44"/>
      <c r="N12" s="44"/>
      <c r="O12" s="44"/>
      <c r="P12" s="44"/>
    </row>
    <row r="13" spans="1:17">
      <c r="M13" s="44"/>
      <c r="N13" s="44"/>
      <c r="O13" s="44"/>
      <c r="P13" s="44"/>
    </row>
    <row r="14" spans="1:17">
      <c r="M14" s="44"/>
      <c r="N14" s="44"/>
      <c r="O14" s="44"/>
      <c r="P14" s="44"/>
    </row>
    <row r="15" spans="1:17">
      <c r="M15" s="44"/>
      <c r="N15" s="44"/>
      <c r="O15" s="44"/>
      <c r="P15" s="44"/>
    </row>
    <row r="16" spans="1:17">
      <c r="M16" s="44"/>
      <c r="N16" s="44"/>
      <c r="O16" s="44"/>
      <c r="P16" s="44"/>
    </row>
    <row r="17" spans="5:16">
      <c r="M17" s="44"/>
      <c r="N17" s="44"/>
      <c r="O17" s="44"/>
      <c r="P17" s="44"/>
    </row>
    <row r="18" spans="5:16">
      <c r="E18" s="61"/>
      <c r="F18" s="83"/>
      <c r="G18" s="147"/>
      <c r="H18" s="147"/>
      <c r="I18" s="147"/>
      <c r="J18" s="147"/>
      <c r="M18" s="44"/>
      <c r="N18" s="44"/>
      <c r="O18" s="44"/>
      <c r="P18" s="44"/>
    </row>
    <row r="19" spans="5:16">
      <c r="E19" s="61"/>
      <c r="F19" s="83"/>
      <c r="G19" s="147"/>
      <c r="H19" s="147"/>
      <c r="I19" s="147"/>
      <c r="J19" s="147"/>
      <c r="M19" s="44"/>
      <c r="N19" s="44"/>
      <c r="O19" s="44"/>
      <c r="P19" s="44"/>
    </row>
    <row r="20" spans="5:16">
      <c r="E20" s="61"/>
      <c r="F20" s="83"/>
      <c r="G20" s="147"/>
      <c r="H20" s="147"/>
      <c r="I20" s="147"/>
      <c r="J20" s="147"/>
      <c r="M20" s="44"/>
      <c r="N20" s="44"/>
      <c r="O20" s="44"/>
      <c r="P20" s="44"/>
    </row>
    <row r="21" spans="5:16">
      <c r="E21" s="61"/>
      <c r="F21" s="83"/>
      <c r="G21" s="147"/>
      <c r="H21" s="147"/>
      <c r="I21" s="147"/>
      <c r="J21" s="147"/>
      <c r="M21" s="44"/>
      <c r="N21" s="44"/>
      <c r="O21" s="44"/>
      <c r="P21" s="44"/>
    </row>
    <row r="22" spans="5:16">
      <c r="E22" s="61"/>
      <c r="F22" s="82"/>
      <c r="G22" s="147"/>
      <c r="H22" s="147"/>
      <c r="I22" s="147"/>
      <c r="J22" s="147"/>
      <c r="M22" s="44"/>
      <c r="N22" s="44"/>
      <c r="O22" s="44"/>
      <c r="P22" s="44"/>
    </row>
    <row r="23" spans="5:16">
      <c r="E23" s="61"/>
      <c r="F23" s="60"/>
      <c r="G23" s="147"/>
      <c r="H23" s="147"/>
      <c r="I23" s="147"/>
      <c r="J23" s="147"/>
      <c r="M23" s="44"/>
      <c r="N23" s="44"/>
      <c r="O23" s="44"/>
      <c r="P23" s="44"/>
    </row>
    <row r="24" spans="5:16">
      <c r="E24" s="61"/>
      <c r="F24" s="60"/>
      <c r="G24" s="67"/>
      <c r="H24" s="67"/>
      <c r="I24" s="67"/>
      <c r="J24" s="67"/>
      <c r="M24" s="44"/>
      <c r="N24" s="44"/>
      <c r="O24" s="44"/>
      <c r="P24" s="44"/>
    </row>
    <row r="25" spans="5:16">
      <c r="E25" s="61"/>
      <c r="F25" s="60"/>
      <c r="G25" s="67"/>
      <c r="H25" s="67"/>
      <c r="I25" s="67"/>
      <c r="J25" s="67"/>
      <c r="M25" s="44"/>
      <c r="N25" s="44"/>
      <c r="O25" s="44"/>
      <c r="P25" s="44"/>
    </row>
    <row r="26" spans="5:16">
      <c r="E26" s="61"/>
      <c r="G26" s="185"/>
      <c r="H26" s="185"/>
      <c r="I26" s="185"/>
      <c r="J26" s="185"/>
      <c r="M26" s="44"/>
      <c r="N26" s="44"/>
      <c r="O26" s="44"/>
      <c r="P26" s="44"/>
    </row>
    <row r="27" spans="5:16">
      <c r="E27" s="61"/>
      <c r="I27" s="8"/>
      <c r="J27" s="8"/>
      <c r="M27" s="44"/>
      <c r="N27" s="44"/>
      <c r="O27" s="44"/>
      <c r="P27" s="44"/>
    </row>
    <row r="28" spans="5:16">
      <c r="E28" s="4"/>
      <c r="G28" s="37"/>
      <c r="H28" s="37"/>
      <c r="I28" s="37"/>
      <c r="J28" s="37"/>
      <c r="M28" s="44"/>
      <c r="N28" s="44"/>
      <c r="O28" s="44"/>
      <c r="P28" s="44"/>
    </row>
    <row r="29" spans="5:16">
      <c r="E29" s="4"/>
      <c r="G29" s="37"/>
      <c r="H29" s="37"/>
      <c r="I29" s="37"/>
      <c r="J29" s="37"/>
      <c r="M29" s="44"/>
      <c r="N29" s="44"/>
      <c r="O29" s="44"/>
      <c r="P29" s="44"/>
    </row>
    <row r="30" spans="5:16">
      <c r="M30" s="44"/>
      <c r="N30" s="44"/>
      <c r="O30" s="44"/>
      <c r="P30" s="44"/>
    </row>
    <row r="31" spans="5:16">
      <c r="M31" s="44"/>
      <c r="N31" s="44"/>
      <c r="O31" s="44"/>
      <c r="P31" s="44"/>
    </row>
    <row r="32" spans="5:16">
      <c r="M32" s="44"/>
      <c r="N32" s="44"/>
      <c r="O32" s="44"/>
      <c r="P32" s="44"/>
    </row>
    <row r="33" spans="13:16">
      <c r="M33" s="44"/>
      <c r="N33" s="44"/>
      <c r="O33" s="44"/>
      <c r="P33" s="44"/>
    </row>
    <row r="34" spans="13:16">
      <c r="M34" s="44"/>
      <c r="N34" s="44"/>
      <c r="O34" s="44"/>
      <c r="P34" s="44"/>
    </row>
    <row r="35" spans="13:16">
      <c r="M35" s="44"/>
      <c r="N35" s="44"/>
      <c r="O35" s="44"/>
      <c r="P35" s="44"/>
    </row>
    <row r="42" spans="13:16">
      <c r="M42" s="44"/>
      <c r="N42" s="44"/>
      <c r="O42" s="44"/>
      <c r="P42" s="44"/>
    </row>
    <row r="43" spans="13:16">
      <c r="M43" s="44"/>
      <c r="N43" s="44"/>
      <c r="O43" s="44"/>
      <c r="P43" s="44"/>
    </row>
    <row r="44" spans="13:16">
      <c r="M44" s="44"/>
      <c r="N44" s="44"/>
      <c r="O44" s="44"/>
      <c r="P44" s="44"/>
    </row>
    <row r="45" spans="13:16">
      <c r="M45" s="44"/>
      <c r="N45" s="44"/>
      <c r="O45" s="44"/>
      <c r="P45" s="44"/>
    </row>
    <row r="46" spans="13:16">
      <c r="M46" s="44"/>
      <c r="N46" s="44"/>
      <c r="O46" s="44"/>
      <c r="P46" s="44"/>
    </row>
    <row r="47" spans="13:16">
      <c r="M47" s="44"/>
      <c r="N47" s="44"/>
      <c r="O47" s="44"/>
      <c r="P47" s="44"/>
    </row>
    <row r="48" spans="13:16">
      <c r="M48" s="44"/>
      <c r="N48" s="44"/>
      <c r="O48" s="44"/>
      <c r="P48" s="44"/>
    </row>
    <row r="49" spans="13:16">
      <c r="M49" s="44"/>
      <c r="N49" s="44"/>
      <c r="O49" s="44"/>
      <c r="P49" s="44"/>
    </row>
    <row r="50" spans="13:16">
      <c r="M50" s="44"/>
      <c r="N50" s="44"/>
      <c r="O50" s="44"/>
      <c r="P50" s="44"/>
    </row>
    <row r="51" spans="13:16">
      <c r="M51" s="44"/>
      <c r="N51" s="44"/>
      <c r="O51" s="44"/>
      <c r="P51" s="44"/>
    </row>
    <row r="52" spans="13:16">
      <c r="M52" s="44"/>
      <c r="N52" s="44"/>
      <c r="O52" s="44"/>
      <c r="P52" s="44"/>
    </row>
    <row r="53" spans="13:16">
      <c r="M53" s="44"/>
      <c r="N53" s="44"/>
      <c r="O53" s="44"/>
      <c r="P53" s="44"/>
    </row>
    <row r="54" spans="13:16">
      <c r="M54" s="44"/>
      <c r="N54" s="44"/>
      <c r="O54" s="44"/>
      <c r="P54" s="44"/>
    </row>
    <row r="55" spans="13:16">
      <c r="M55" s="44"/>
      <c r="N55" s="44"/>
      <c r="O55" s="44"/>
      <c r="P55" s="44"/>
    </row>
    <row r="56" spans="13:16">
      <c r="M56" s="44"/>
      <c r="N56" s="44"/>
      <c r="O56" s="44"/>
      <c r="P56" s="44"/>
    </row>
    <row r="57" spans="13:16">
      <c r="M57" s="44"/>
      <c r="N57" s="44"/>
      <c r="O57" s="44"/>
      <c r="P57" s="44"/>
    </row>
    <row r="58" spans="13:16">
      <c r="M58" s="44"/>
      <c r="N58" s="44"/>
      <c r="O58" s="44"/>
      <c r="P58" s="44"/>
    </row>
    <row r="59" spans="13:16">
      <c r="M59" s="44"/>
      <c r="N59" s="44"/>
      <c r="O59" s="44"/>
      <c r="P59" s="44"/>
    </row>
    <row r="60" spans="13:16">
      <c r="M60" s="44"/>
      <c r="N60" s="44"/>
      <c r="O60" s="44"/>
      <c r="P60" s="44"/>
    </row>
    <row r="61" spans="13:16">
      <c r="M61" s="44"/>
      <c r="N61" s="44"/>
      <c r="O61" s="44"/>
      <c r="P61" s="44"/>
    </row>
    <row r="62" spans="13:16">
      <c r="M62" s="44"/>
      <c r="N62" s="44"/>
      <c r="O62" s="44"/>
      <c r="P62" s="44"/>
    </row>
    <row r="63" spans="13:16">
      <c r="M63" s="44"/>
      <c r="N63" s="44"/>
      <c r="O63" s="44"/>
      <c r="P63" s="44"/>
    </row>
    <row r="64" spans="13:16">
      <c r="M64" s="44"/>
      <c r="N64" s="44"/>
      <c r="O64" s="44"/>
      <c r="P64" s="44"/>
    </row>
    <row r="65" spans="13:16">
      <c r="M65" s="44"/>
      <c r="N65" s="44"/>
      <c r="O65" s="44"/>
      <c r="P65" s="44"/>
    </row>
    <row r="66" spans="13:16">
      <c r="M66" s="44"/>
      <c r="N66" s="44"/>
      <c r="O66" s="44"/>
      <c r="P66" s="44"/>
    </row>
    <row r="67" spans="13:16">
      <c r="M67" s="44"/>
      <c r="N67" s="44"/>
      <c r="O67" s="44"/>
      <c r="P67" s="44"/>
    </row>
    <row r="68" spans="13:16">
      <c r="M68" s="44"/>
      <c r="N68" s="44"/>
      <c r="O68" s="44"/>
      <c r="P68" s="44"/>
    </row>
    <row r="69" spans="13:16">
      <c r="M69" s="44"/>
      <c r="N69" s="44"/>
      <c r="O69" s="44"/>
      <c r="P69" s="44"/>
    </row>
    <row r="70" spans="13:16">
      <c r="M70" s="44"/>
      <c r="N70" s="44"/>
      <c r="O70" s="44"/>
      <c r="P70" s="44"/>
    </row>
    <row r="71" spans="13:16">
      <c r="M71" s="44"/>
      <c r="N71" s="44"/>
      <c r="O71" s="44"/>
      <c r="P71" s="44"/>
    </row>
    <row r="72" spans="13:16">
      <c r="M72" s="44"/>
      <c r="N72" s="44"/>
      <c r="O72" s="44"/>
      <c r="P72" s="44"/>
    </row>
    <row r="73" spans="13:16">
      <c r="M73" s="44"/>
      <c r="N73" s="44"/>
      <c r="O73" s="44"/>
      <c r="P73" s="44"/>
    </row>
    <row r="74" spans="13:16">
      <c r="M74" s="44"/>
      <c r="N74" s="44"/>
      <c r="O74" s="44"/>
      <c r="P74" s="44"/>
    </row>
    <row r="75" spans="13:16">
      <c r="M75" s="44"/>
      <c r="N75" s="44"/>
      <c r="O75" s="44"/>
      <c r="P75" s="44"/>
    </row>
    <row r="76" spans="13:16">
      <c r="M76" s="44"/>
      <c r="N76" s="44"/>
      <c r="O76" s="44"/>
      <c r="P76" s="44"/>
    </row>
    <row r="77" spans="13:16">
      <c r="M77" s="44"/>
      <c r="N77" s="44"/>
      <c r="O77" s="44"/>
      <c r="P77" s="44"/>
    </row>
    <row r="78" spans="13:16">
      <c r="M78" s="44"/>
      <c r="N78" s="44"/>
      <c r="O78" s="44"/>
      <c r="P78" s="44"/>
    </row>
    <row r="79" spans="13:16">
      <c r="M79" s="44"/>
      <c r="N79" s="44"/>
      <c r="O79" s="44"/>
      <c r="P79" s="44"/>
    </row>
    <row r="80" spans="13:16">
      <c r="M80" s="44"/>
      <c r="N80" s="44"/>
      <c r="O80" s="44"/>
      <c r="P80" s="44"/>
    </row>
    <row r="81" spans="13:16">
      <c r="M81" s="44"/>
      <c r="N81" s="44"/>
      <c r="O81" s="44"/>
      <c r="P81" s="44"/>
    </row>
    <row r="82" spans="13:16">
      <c r="M82" s="44"/>
      <c r="N82" s="44"/>
      <c r="O82" s="44"/>
      <c r="P82" s="44"/>
    </row>
    <row r="83" spans="13:16">
      <c r="M83" s="44"/>
      <c r="N83" s="44"/>
      <c r="O83" s="44"/>
      <c r="P83" s="44"/>
    </row>
    <row r="84" spans="13:16">
      <c r="M84" s="44"/>
      <c r="N84" s="44"/>
      <c r="O84" s="44"/>
      <c r="P84" s="44"/>
    </row>
    <row r="85" spans="13:16">
      <c r="M85" s="44"/>
      <c r="N85" s="44"/>
      <c r="O85" s="44"/>
      <c r="P85" s="44"/>
    </row>
    <row r="86" spans="13:16">
      <c r="M86" s="44"/>
      <c r="N86" s="44"/>
      <c r="O86" s="44"/>
      <c r="P86" s="44"/>
    </row>
    <row r="87" spans="13:16">
      <c r="M87" s="44"/>
      <c r="N87" s="44"/>
      <c r="O87" s="44"/>
      <c r="P87" s="44"/>
    </row>
    <row r="88" spans="13:16">
      <c r="M88" s="44"/>
      <c r="N88" s="44"/>
      <c r="O88" s="44"/>
      <c r="P88" s="44"/>
    </row>
    <row r="89" spans="13:16">
      <c r="M89" s="44"/>
      <c r="N89" s="44"/>
      <c r="O89" s="44"/>
      <c r="P89" s="44"/>
    </row>
    <row r="90" spans="13:16">
      <c r="M90" s="44"/>
      <c r="N90" s="44"/>
      <c r="O90" s="44"/>
      <c r="P90" s="44"/>
    </row>
    <row r="91" spans="13:16">
      <c r="M91" s="44"/>
      <c r="N91" s="44"/>
      <c r="O91" s="44"/>
      <c r="P91" s="44"/>
    </row>
    <row r="92" spans="13:16">
      <c r="M92" s="44"/>
      <c r="N92" s="44"/>
      <c r="O92" s="44"/>
      <c r="P92" s="44"/>
    </row>
    <row r="93" spans="13:16">
      <c r="M93" s="44"/>
      <c r="N93" s="44"/>
      <c r="O93" s="44"/>
      <c r="P93" s="44"/>
    </row>
    <row r="94" spans="13:16">
      <c r="M94" s="44"/>
      <c r="N94" s="44"/>
      <c r="O94" s="44"/>
      <c r="P94" s="44"/>
    </row>
    <row r="95" spans="13:16">
      <c r="M95" s="44"/>
      <c r="N95" s="44"/>
      <c r="O95" s="44"/>
      <c r="P95" s="44"/>
    </row>
    <row r="96" spans="13:16">
      <c r="M96" s="44"/>
      <c r="N96" s="44"/>
      <c r="O96" s="44"/>
      <c r="P96" s="44"/>
    </row>
    <row r="97" spans="13:16">
      <c r="M97" s="44"/>
      <c r="N97" s="44"/>
      <c r="O97" s="44"/>
      <c r="P97" s="44"/>
    </row>
    <row r="98" spans="13:16">
      <c r="M98" s="44"/>
      <c r="N98" s="44"/>
      <c r="O98" s="44"/>
      <c r="P98" s="44"/>
    </row>
    <row r="99" spans="13:16">
      <c r="M99" s="44"/>
      <c r="N99" s="44"/>
      <c r="O99" s="44"/>
      <c r="P99" s="44"/>
    </row>
    <row r="100" spans="13:16">
      <c r="M100" s="44"/>
      <c r="N100" s="44"/>
      <c r="O100" s="44"/>
      <c r="P100" s="44"/>
    </row>
    <row r="101" spans="13:16">
      <c r="M101" s="44"/>
      <c r="N101" s="44"/>
      <c r="O101" s="44"/>
      <c r="P101" s="44"/>
    </row>
    <row r="102" spans="13:16">
      <c r="M102" s="44"/>
      <c r="N102" s="44"/>
      <c r="O102" s="44"/>
      <c r="P102" s="44"/>
    </row>
    <row r="103" spans="13:16">
      <c r="M103" s="44"/>
      <c r="N103" s="44"/>
      <c r="O103" s="44"/>
      <c r="P103" s="44"/>
    </row>
    <row r="104" spans="13:16">
      <c r="M104" s="44"/>
      <c r="N104" s="44"/>
      <c r="O104" s="44"/>
      <c r="P104" s="44"/>
    </row>
    <row r="105" spans="13:16">
      <c r="M105" s="44"/>
      <c r="N105" s="44"/>
      <c r="O105" s="44"/>
      <c r="P105" s="44"/>
    </row>
    <row r="106" spans="13:16">
      <c r="M106" s="44"/>
      <c r="N106" s="44"/>
      <c r="O106" s="44"/>
      <c r="P106" s="44"/>
    </row>
    <row r="107" spans="13:16">
      <c r="M107" s="44"/>
      <c r="N107" s="44"/>
      <c r="O107" s="44"/>
      <c r="P107" s="44"/>
    </row>
    <row r="108" spans="13:16">
      <c r="M108" s="44"/>
      <c r="N108" s="44"/>
      <c r="O108" s="44"/>
      <c r="P108" s="44"/>
    </row>
    <row r="109" spans="13:16">
      <c r="M109" s="44"/>
      <c r="N109" s="44"/>
      <c r="O109" s="44"/>
      <c r="P109" s="44"/>
    </row>
    <row r="110" spans="13:16">
      <c r="M110" s="44"/>
      <c r="N110" s="44"/>
      <c r="O110" s="44"/>
      <c r="P110" s="44"/>
    </row>
    <row r="111" spans="13:16">
      <c r="M111" s="44"/>
      <c r="N111" s="44"/>
      <c r="O111" s="44"/>
      <c r="P111" s="44"/>
    </row>
    <row r="112" spans="13:16">
      <c r="M112" s="44"/>
      <c r="N112" s="44"/>
      <c r="O112" s="44"/>
      <c r="P112" s="44"/>
    </row>
    <row r="113" spans="13:16">
      <c r="M113" s="44"/>
      <c r="N113" s="44"/>
      <c r="O113" s="44"/>
      <c r="P113" s="44"/>
    </row>
    <row r="114" spans="13:16">
      <c r="M114" s="44"/>
      <c r="N114" s="44"/>
      <c r="O114" s="44"/>
      <c r="P114" s="44"/>
    </row>
    <row r="115" spans="13:16">
      <c r="M115" s="44"/>
      <c r="N115" s="44"/>
      <c r="O115" s="44"/>
      <c r="P115" s="44"/>
    </row>
    <row r="116" spans="13:16">
      <c r="M116" s="44"/>
      <c r="N116" s="44"/>
      <c r="O116" s="44"/>
      <c r="P116" s="44"/>
    </row>
    <row r="117" spans="13:16">
      <c r="M117" s="44"/>
      <c r="N117" s="44"/>
      <c r="O117" s="44"/>
      <c r="P117" s="44"/>
    </row>
    <row r="118" spans="13:16">
      <c r="M118" s="44"/>
      <c r="N118" s="44"/>
      <c r="O118" s="44"/>
      <c r="P118" s="44"/>
    </row>
    <row r="119" spans="13:16">
      <c r="M119" s="44"/>
      <c r="N119" s="44"/>
      <c r="O119" s="44"/>
      <c r="P119" s="44"/>
    </row>
    <row r="120" spans="13:16">
      <c r="M120" s="44"/>
      <c r="N120" s="44"/>
      <c r="O120" s="44"/>
      <c r="P120" s="44"/>
    </row>
    <row r="121" spans="13:16">
      <c r="M121" s="44"/>
      <c r="N121" s="44"/>
      <c r="O121" s="44"/>
      <c r="P121" s="44"/>
    </row>
    <row r="122" spans="13:16">
      <c r="M122" s="44"/>
      <c r="N122" s="44"/>
      <c r="O122" s="44"/>
      <c r="P122" s="44"/>
    </row>
    <row r="123" spans="13:16">
      <c r="M123" s="44"/>
      <c r="N123" s="44"/>
      <c r="O123" s="44"/>
      <c r="P123" s="44"/>
    </row>
    <row r="124" spans="13:16">
      <c r="M124" s="44"/>
      <c r="N124" s="44"/>
      <c r="O124" s="44"/>
      <c r="P124" s="44"/>
    </row>
    <row r="125" spans="13:16">
      <c r="M125" s="44"/>
      <c r="N125" s="44"/>
      <c r="O125" s="44"/>
      <c r="P125" s="44"/>
    </row>
    <row r="126" spans="13:16">
      <c r="M126" s="44"/>
      <c r="N126" s="44"/>
      <c r="O126" s="44"/>
      <c r="P126" s="44"/>
    </row>
    <row r="127" spans="13:16">
      <c r="M127" s="44"/>
      <c r="N127" s="44"/>
      <c r="O127" s="44"/>
      <c r="P127" s="44"/>
    </row>
    <row r="128" spans="13:16">
      <c r="M128" s="44"/>
      <c r="N128" s="44"/>
      <c r="O128" s="44"/>
      <c r="P128" s="44"/>
    </row>
    <row r="129" spans="13:16">
      <c r="M129" s="44"/>
      <c r="N129" s="44"/>
      <c r="O129" s="44"/>
      <c r="P129" s="44"/>
    </row>
    <row r="130" spans="13:16">
      <c r="M130" s="44"/>
      <c r="N130" s="44"/>
      <c r="O130" s="44"/>
      <c r="P130" s="44"/>
    </row>
    <row r="131" spans="13:16">
      <c r="M131" s="44"/>
      <c r="N131" s="44"/>
      <c r="O131" s="44"/>
      <c r="P131" s="44"/>
    </row>
    <row r="132" spans="13:16">
      <c r="M132" s="44"/>
      <c r="N132" s="44"/>
      <c r="O132" s="44"/>
      <c r="P132" s="44"/>
    </row>
    <row r="133" spans="13:16">
      <c r="M133" s="44"/>
      <c r="N133" s="44"/>
      <c r="O133" s="44"/>
      <c r="P133" s="44"/>
    </row>
    <row r="134" spans="13:16">
      <c r="M134" s="44"/>
      <c r="N134" s="44"/>
      <c r="O134" s="44"/>
      <c r="P134" s="44"/>
    </row>
    <row r="135" spans="13:16">
      <c r="M135" s="44"/>
      <c r="N135" s="44"/>
      <c r="O135" s="44"/>
      <c r="P135" s="44"/>
    </row>
    <row r="136" spans="13:16">
      <c r="M136" s="44"/>
      <c r="N136" s="44"/>
      <c r="O136" s="44"/>
      <c r="P136" s="44"/>
    </row>
    <row r="137" spans="13:16">
      <c r="M137" s="44"/>
      <c r="N137" s="44"/>
      <c r="O137" s="44"/>
      <c r="P137" s="44"/>
    </row>
    <row r="138" spans="13:16">
      <c r="M138" s="44"/>
      <c r="N138" s="44"/>
      <c r="O138" s="44"/>
      <c r="P138" s="44"/>
    </row>
    <row r="139" spans="13:16">
      <c r="M139" s="44"/>
      <c r="N139" s="44"/>
      <c r="O139" s="44"/>
      <c r="P139" s="44"/>
    </row>
    <row r="140" spans="13:16">
      <c r="M140" s="44"/>
      <c r="N140" s="44"/>
      <c r="O140" s="44"/>
      <c r="P140" s="44"/>
    </row>
    <row r="141" spans="13:16">
      <c r="M141" s="44"/>
      <c r="N141" s="44"/>
      <c r="O141" s="44"/>
      <c r="P141" s="44"/>
    </row>
    <row r="142" spans="13:16">
      <c r="M142" s="44"/>
      <c r="N142" s="44"/>
      <c r="O142" s="44"/>
      <c r="P142" s="44"/>
    </row>
    <row r="143" spans="13:16">
      <c r="M143" s="44"/>
      <c r="N143" s="44"/>
      <c r="O143" s="44"/>
      <c r="P143" s="44"/>
    </row>
    <row r="144" spans="13:16">
      <c r="M144" s="44"/>
      <c r="N144" s="44"/>
      <c r="O144" s="44"/>
      <c r="P144" s="44"/>
    </row>
    <row r="145" spans="13:16">
      <c r="M145" s="44"/>
      <c r="N145" s="44"/>
      <c r="O145" s="44"/>
      <c r="P145" s="44"/>
    </row>
    <row r="146" spans="13:16">
      <c r="M146" s="44"/>
      <c r="N146" s="44"/>
      <c r="O146" s="44"/>
      <c r="P146" s="44"/>
    </row>
    <row r="147" spans="13:16">
      <c r="M147" s="44"/>
      <c r="N147" s="44"/>
      <c r="O147" s="44"/>
      <c r="P147" s="44"/>
    </row>
    <row r="148" spans="13:16">
      <c r="M148" s="44"/>
      <c r="N148" s="44"/>
      <c r="O148" s="44"/>
      <c r="P148" s="44"/>
    </row>
    <row r="149" spans="13:16">
      <c r="M149" s="44"/>
      <c r="N149" s="44"/>
      <c r="O149" s="44"/>
      <c r="P149" s="44"/>
    </row>
    <row r="150" spans="13:16">
      <c r="M150" s="44"/>
      <c r="N150" s="44"/>
      <c r="O150" s="44"/>
      <c r="P150" s="44"/>
    </row>
    <row r="151" spans="13:16">
      <c r="M151" s="44"/>
      <c r="N151" s="44"/>
      <c r="O151" s="44"/>
      <c r="P151" s="44"/>
    </row>
    <row r="152" spans="13:16">
      <c r="M152" s="44"/>
      <c r="N152" s="44"/>
      <c r="O152" s="44"/>
      <c r="P152" s="44"/>
    </row>
    <row r="153" spans="13:16">
      <c r="M153" s="44"/>
      <c r="N153" s="44"/>
      <c r="O153" s="44"/>
      <c r="P153" s="44"/>
    </row>
    <row r="154" spans="13:16">
      <c r="M154" s="44"/>
      <c r="N154" s="44"/>
      <c r="O154" s="44"/>
      <c r="P154" s="44"/>
    </row>
    <row r="155" spans="13:16">
      <c r="M155" s="44"/>
      <c r="N155" s="44"/>
      <c r="O155" s="44"/>
      <c r="P155" s="44"/>
    </row>
    <row r="156" spans="13:16">
      <c r="M156" s="44"/>
      <c r="N156" s="44"/>
      <c r="O156" s="44"/>
      <c r="P156" s="44"/>
    </row>
    <row r="157" spans="13:16">
      <c r="M157" s="44"/>
      <c r="N157" s="44"/>
      <c r="O157" s="44"/>
      <c r="P157" s="44"/>
    </row>
    <row r="158" spans="13:16">
      <c r="M158" s="44"/>
      <c r="N158" s="44"/>
      <c r="O158" s="44"/>
      <c r="P158" s="44"/>
    </row>
    <row r="159" spans="13:16">
      <c r="M159" s="44"/>
      <c r="N159" s="44"/>
      <c r="O159" s="44"/>
      <c r="P159" s="44"/>
    </row>
    <row r="160" spans="13:16">
      <c r="M160" s="44"/>
      <c r="N160" s="44"/>
      <c r="O160" s="44"/>
      <c r="P160" s="44"/>
    </row>
    <row r="161" spans="13:16">
      <c r="M161" s="44"/>
      <c r="N161" s="44"/>
      <c r="O161" s="44"/>
      <c r="P161" s="44"/>
    </row>
    <row r="162" spans="13:16">
      <c r="M162" s="44"/>
      <c r="N162" s="44"/>
      <c r="O162" s="44"/>
      <c r="P162" s="44"/>
    </row>
    <row r="163" spans="13:16">
      <c r="M163" s="44"/>
      <c r="N163" s="44"/>
      <c r="O163" s="44"/>
      <c r="P163" s="44"/>
    </row>
    <row r="164" spans="13:16">
      <c r="M164" s="44"/>
      <c r="N164" s="44"/>
      <c r="O164" s="44"/>
      <c r="P164" s="44"/>
    </row>
    <row r="165" spans="13:16">
      <c r="M165" s="44"/>
      <c r="N165" s="44"/>
      <c r="O165" s="44"/>
      <c r="P165" s="44"/>
    </row>
    <row r="166" spans="13:16">
      <c r="M166" s="44"/>
      <c r="N166" s="44"/>
      <c r="O166" s="44"/>
      <c r="P166" s="44"/>
    </row>
    <row r="167" spans="13:16">
      <c r="M167" s="44"/>
      <c r="N167" s="44"/>
      <c r="O167" s="44"/>
      <c r="P167" s="44"/>
    </row>
    <row r="168" spans="13:16">
      <c r="M168" s="44"/>
      <c r="N168" s="44"/>
      <c r="O168" s="44"/>
      <c r="P168" s="44"/>
    </row>
    <row r="169" spans="13:16">
      <c r="M169" s="44"/>
      <c r="N169" s="44"/>
      <c r="O169" s="44"/>
      <c r="P169" s="44"/>
    </row>
    <row r="170" spans="13:16">
      <c r="M170" s="44"/>
      <c r="N170" s="44"/>
      <c r="O170" s="44"/>
      <c r="P170" s="44"/>
    </row>
    <row r="171" spans="13:16">
      <c r="M171" s="44"/>
      <c r="N171" s="44"/>
      <c r="O171" s="44"/>
      <c r="P171" s="44"/>
    </row>
    <row r="172" spans="13:16">
      <c r="M172" s="44"/>
      <c r="N172" s="44"/>
      <c r="O172" s="44"/>
      <c r="P172" s="44"/>
    </row>
    <row r="173" spans="13:16">
      <c r="M173" s="44"/>
      <c r="N173" s="44"/>
      <c r="O173" s="44"/>
      <c r="P173" s="44"/>
    </row>
    <row r="174" spans="13:16">
      <c r="M174" s="44"/>
      <c r="N174" s="44"/>
      <c r="O174" s="44"/>
      <c r="P174" s="44"/>
    </row>
    <row r="175" spans="13:16">
      <c r="M175" s="44"/>
      <c r="N175" s="44"/>
      <c r="O175" s="44"/>
      <c r="P175" s="44"/>
    </row>
    <row r="176" spans="13:16">
      <c r="M176" s="44"/>
      <c r="N176" s="44"/>
      <c r="O176" s="44"/>
      <c r="P176" s="44"/>
    </row>
    <row r="177" spans="13:16">
      <c r="M177" s="44"/>
      <c r="N177" s="44"/>
      <c r="O177" s="44"/>
      <c r="P177" s="44"/>
    </row>
    <row r="178" spans="13:16">
      <c r="M178" s="44"/>
      <c r="N178" s="44"/>
      <c r="O178" s="44"/>
      <c r="P178" s="44"/>
    </row>
    <row r="179" spans="13:16">
      <c r="M179" s="44"/>
      <c r="N179" s="44"/>
      <c r="O179" s="44"/>
      <c r="P179" s="44"/>
    </row>
    <row r="180" spans="13:16">
      <c r="M180" s="44"/>
      <c r="N180" s="44"/>
      <c r="O180" s="44"/>
      <c r="P180" s="44"/>
    </row>
    <row r="181" spans="13:16">
      <c r="M181" s="44"/>
      <c r="N181" s="44"/>
      <c r="O181" s="44"/>
      <c r="P181" s="44"/>
    </row>
    <row r="182" spans="13:16">
      <c r="M182" s="44"/>
      <c r="N182" s="44"/>
      <c r="O182" s="44"/>
      <c r="P182" s="44"/>
    </row>
    <row r="183" spans="13:16">
      <c r="M183" s="44"/>
      <c r="N183" s="44"/>
      <c r="O183" s="44"/>
      <c r="P183" s="44"/>
    </row>
    <row r="184" spans="13:16">
      <c r="M184" s="44"/>
      <c r="N184" s="44"/>
      <c r="O184" s="44"/>
      <c r="P184" s="44"/>
    </row>
    <row r="185" spans="13:16">
      <c r="M185" s="44"/>
      <c r="N185" s="44"/>
      <c r="O185" s="44"/>
      <c r="P185" s="44"/>
    </row>
    <row r="186" spans="13:16">
      <c r="M186" s="44"/>
      <c r="N186" s="44"/>
      <c r="O186" s="44"/>
      <c r="P186" s="44"/>
    </row>
    <row r="187" spans="13:16">
      <c r="M187" s="44"/>
      <c r="N187" s="44"/>
      <c r="O187" s="44"/>
      <c r="P187" s="44"/>
    </row>
    <row r="188" spans="13:16">
      <c r="M188" s="44"/>
      <c r="N188" s="44"/>
      <c r="O188" s="44"/>
      <c r="P188" s="44"/>
    </row>
    <row r="189" spans="13:16">
      <c r="M189" s="44"/>
      <c r="N189" s="44"/>
      <c r="O189" s="44"/>
      <c r="P189" s="44"/>
    </row>
    <row r="190" spans="13:16">
      <c r="M190" s="44"/>
      <c r="N190" s="44"/>
      <c r="O190" s="44"/>
      <c r="P190" s="44"/>
    </row>
    <row r="191" spans="13:16">
      <c r="M191" s="44"/>
      <c r="N191" s="44"/>
      <c r="O191" s="44"/>
      <c r="P191" s="44"/>
    </row>
    <row r="192" spans="13:16">
      <c r="M192" s="44"/>
      <c r="N192" s="44"/>
      <c r="O192" s="44"/>
      <c r="P192" s="44"/>
    </row>
    <row r="193" spans="13:16">
      <c r="M193" s="44"/>
      <c r="N193" s="44"/>
      <c r="O193" s="44"/>
      <c r="P193" s="44"/>
    </row>
  </sheetData>
  <phoneticPr fontId="16" type="noConversion"/>
  <conditionalFormatting sqref="G24:J24">
    <cfRule type="cellIs" dxfId="3211" priority="429" operator="equal">
      <formula>"-"</formula>
    </cfRule>
  </conditionalFormatting>
  <conditionalFormatting sqref="G24:J24">
    <cfRule type="cellIs" dxfId="3210" priority="428" operator="equal">
      <formula>"-"</formula>
    </cfRule>
  </conditionalFormatting>
  <conditionalFormatting sqref="G24:J24">
    <cfRule type="cellIs" dxfId="3209" priority="427" operator="equal">
      <formula>"-"</formula>
    </cfRule>
  </conditionalFormatting>
  <conditionalFormatting sqref="G23:J23">
    <cfRule type="cellIs" dxfId="3208" priority="425" stopIfTrue="1" operator="equal">
      <formula>"-"</formula>
    </cfRule>
    <cfRule type="containsText" dxfId="3207" priority="426" stopIfTrue="1" operator="containsText" text="leer">
      <formula>NOT(ISERROR(SEARCH("leer",G23)))</formula>
    </cfRule>
  </conditionalFormatting>
  <conditionalFormatting sqref="G23:J23">
    <cfRule type="cellIs" dxfId="3206" priority="423" stopIfTrue="1" operator="equal">
      <formula>"-"</formula>
    </cfRule>
    <cfRule type="containsText" dxfId="3205" priority="424" stopIfTrue="1" operator="containsText" text="leer">
      <formula>NOT(ISERROR(SEARCH("leer",G23)))</formula>
    </cfRule>
  </conditionalFormatting>
  <conditionalFormatting sqref="G23:J23">
    <cfRule type="cellIs" dxfId="3204" priority="421" stopIfTrue="1" operator="equal">
      <formula>"-"</formula>
    </cfRule>
    <cfRule type="containsText" dxfId="3203" priority="422" stopIfTrue="1" operator="containsText" text="leer">
      <formula>NOT(ISERROR(SEARCH("leer",G23)))</formula>
    </cfRule>
  </conditionalFormatting>
  <conditionalFormatting sqref="G23:J23">
    <cfRule type="cellIs" dxfId="3202" priority="419" stopIfTrue="1" operator="equal">
      <formula>"-"</formula>
    </cfRule>
    <cfRule type="containsText" dxfId="3201" priority="420" stopIfTrue="1" operator="containsText" text="leer">
      <formula>NOT(ISERROR(SEARCH("leer",G23)))</formula>
    </cfRule>
  </conditionalFormatting>
  <conditionalFormatting sqref="G22:J22">
    <cfRule type="cellIs" dxfId="3200" priority="417" stopIfTrue="1" operator="equal">
      <formula>"-"</formula>
    </cfRule>
    <cfRule type="containsText" dxfId="3199" priority="418" stopIfTrue="1" operator="containsText" text="leer">
      <formula>NOT(ISERROR(SEARCH("leer",G22)))</formula>
    </cfRule>
  </conditionalFormatting>
  <conditionalFormatting sqref="G22:J22">
    <cfRule type="cellIs" dxfId="3198" priority="415" stopIfTrue="1" operator="equal">
      <formula>"-"</formula>
    </cfRule>
    <cfRule type="containsText" dxfId="3197" priority="416" stopIfTrue="1" operator="containsText" text="leer">
      <formula>NOT(ISERROR(SEARCH("leer",G22)))</formula>
    </cfRule>
  </conditionalFormatting>
  <conditionalFormatting sqref="G22:J22">
    <cfRule type="cellIs" dxfId="3196" priority="413" stopIfTrue="1" operator="equal">
      <formula>"-"</formula>
    </cfRule>
    <cfRule type="containsText" dxfId="3195" priority="414" stopIfTrue="1" operator="containsText" text="leer">
      <formula>NOT(ISERROR(SEARCH("leer",G22)))</formula>
    </cfRule>
  </conditionalFormatting>
  <conditionalFormatting sqref="G22:J22">
    <cfRule type="cellIs" dxfId="3194" priority="411" stopIfTrue="1" operator="equal">
      <formula>"-"</formula>
    </cfRule>
    <cfRule type="containsText" dxfId="3193" priority="412" stopIfTrue="1" operator="containsText" text="leer">
      <formula>NOT(ISERROR(SEARCH("leer",G22)))</formula>
    </cfRule>
  </conditionalFormatting>
  <conditionalFormatting sqref="G22:J22">
    <cfRule type="cellIs" dxfId="3192" priority="409" stopIfTrue="1" operator="equal">
      <formula>"-"</formula>
    </cfRule>
    <cfRule type="containsText" dxfId="3191" priority="410" stopIfTrue="1" operator="containsText" text="leer">
      <formula>NOT(ISERROR(SEARCH("leer",G22)))</formula>
    </cfRule>
  </conditionalFormatting>
  <conditionalFormatting sqref="G22:J22">
    <cfRule type="cellIs" dxfId="3190" priority="407" stopIfTrue="1" operator="equal">
      <formula>"-"</formula>
    </cfRule>
    <cfRule type="containsText" dxfId="3189" priority="408" stopIfTrue="1" operator="containsText" text="leer">
      <formula>NOT(ISERROR(SEARCH("leer",G22)))</formula>
    </cfRule>
  </conditionalFormatting>
  <conditionalFormatting sqref="G22:J22">
    <cfRule type="cellIs" dxfId="3188" priority="405" stopIfTrue="1" operator="equal">
      <formula>"-"</formula>
    </cfRule>
    <cfRule type="containsText" dxfId="3187" priority="406" stopIfTrue="1" operator="containsText" text="leer">
      <formula>NOT(ISERROR(SEARCH("leer",G22)))</formula>
    </cfRule>
  </conditionalFormatting>
  <conditionalFormatting sqref="G22:J22">
    <cfRule type="cellIs" dxfId="3186" priority="403" stopIfTrue="1" operator="equal">
      <formula>"-"</formula>
    </cfRule>
    <cfRule type="containsText" dxfId="3185" priority="404" stopIfTrue="1" operator="containsText" text="leer">
      <formula>NOT(ISERROR(SEARCH("leer",G22)))</formula>
    </cfRule>
  </conditionalFormatting>
  <conditionalFormatting sqref="G22:J22">
    <cfRule type="cellIs" dxfId="3184" priority="401" stopIfTrue="1" operator="equal">
      <formula>"-"</formula>
    </cfRule>
    <cfRule type="containsText" dxfId="3183" priority="402" stopIfTrue="1" operator="containsText" text="leer">
      <formula>NOT(ISERROR(SEARCH("leer",G22)))</formula>
    </cfRule>
  </conditionalFormatting>
  <conditionalFormatting sqref="G22:J22">
    <cfRule type="cellIs" dxfId="3182" priority="399" stopIfTrue="1" operator="equal">
      <formula>"-"</formula>
    </cfRule>
    <cfRule type="containsText" dxfId="3181" priority="400" stopIfTrue="1" operator="containsText" text="leer">
      <formula>NOT(ISERROR(SEARCH("leer",G22)))</formula>
    </cfRule>
  </conditionalFormatting>
  <conditionalFormatting sqref="G22:J22">
    <cfRule type="cellIs" dxfId="3180" priority="397" stopIfTrue="1" operator="equal">
      <formula>"-"</formula>
    </cfRule>
    <cfRule type="containsText" dxfId="3179" priority="398" stopIfTrue="1" operator="containsText" text="leer">
      <formula>NOT(ISERROR(SEARCH("leer",G22)))</formula>
    </cfRule>
  </conditionalFormatting>
  <conditionalFormatting sqref="G22:J22">
    <cfRule type="cellIs" dxfId="3178" priority="395" stopIfTrue="1" operator="equal">
      <formula>"-"</formula>
    </cfRule>
    <cfRule type="containsText" dxfId="3177" priority="396" stopIfTrue="1" operator="containsText" text="leer">
      <formula>NOT(ISERROR(SEARCH("leer",G22)))</formula>
    </cfRule>
  </conditionalFormatting>
  <conditionalFormatting sqref="G22:J22">
    <cfRule type="cellIs" dxfId="3176" priority="393" stopIfTrue="1" operator="equal">
      <formula>"-"</formula>
    </cfRule>
    <cfRule type="containsText" dxfId="3175" priority="394" stopIfTrue="1" operator="containsText" text="leer">
      <formula>NOT(ISERROR(SEARCH("leer",G22)))</formula>
    </cfRule>
  </conditionalFormatting>
  <conditionalFormatting sqref="G22:J22">
    <cfRule type="cellIs" dxfId="3174" priority="391" stopIfTrue="1" operator="equal">
      <formula>"-"</formula>
    </cfRule>
    <cfRule type="containsText" dxfId="3173" priority="392" stopIfTrue="1" operator="containsText" text="leer">
      <formula>NOT(ISERROR(SEARCH("leer",G22)))</formula>
    </cfRule>
  </conditionalFormatting>
  <conditionalFormatting sqref="G22:J22">
    <cfRule type="cellIs" dxfId="3172" priority="389" stopIfTrue="1" operator="equal">
      <formula>"-"</formula>
    </cfRule>
    <cfRule type="containsText" dxfId="3171" priority="390" stopIfTrue="1" operator="containsText" text="leer">
      <formula>NOT(ISERROR(SEARCH("leer",G22)))</formula>
    </cfRule>
  </conditionalFormatting>
  <conditionalFormatting sqref="G22:J22">
    <cfRule type="cellIs" dxfId="3170" priority="387" stopIfTrue="1" operator="equal">
      <formula>"-"</formula>
    </cfRule>
    <cfRule type="containsText" dxfId="3169" priority="388" stopIfTrue="1" operator="containsText" text="leer">
      <formula>NOT(ISERROR(SEARCH("leer",G22)))</formula>
    </cfRule>
  </conditionalFormatting>
  <conditionalFormatting sqref="G22:J22">
    <cfRule type="cellIs" dxfId="3168" priority="385" stopIfTrue="1" operator="equal">
      <formula>"-"</formula>
    </cfRule>
    <cfRule type="containsText" dxfId="3167" priority="386" stopIfTrue="1" operator="containsText" text="leer">
      <formula>NOT(ISERROR(SEARCH("leer",G22)))</formula>
    </cfRule>
  </conditionalFormatting>
  <conditionalFormatting sqref="G22:J22">
    <cfRule type="cellIs" dxfId="3166" priority="383" stopIfTrue="1" operator="equal">
      <formula>"-"</formula>
    </cfRule>
    <cfRule type="containsText" dxfId="3165" priority="384" stopIfTrue="1" operator="containsText" text="leer">
      <formula>NOT(ISERROR(SEARCH("leer",G22)))</formula>
    </cfRule>
  </conditionalFormatting>
  <conditionalFormatting sqref="G21:J21">
    <cfRule type="cellIs" dxfId="3164" priority="381" stopIfTrue="1" operator="equal">
      <formula>"-"</formula>
    </cfRule>
    <cfRule type="containsText" dxfId="3163" priority="382" stopIfTrue="1" operator="containsText" text="leer">
      <formula>NOT(ISERROR(SEARCH("leer",G21)))</formula>
    </cfRule>
  </conditionalFormatting>
  <conditionalFormatting sqref="G21:J21">
    <cfRule type="cellIs" dxfId="3162" priority="380" stopIfTrue="1" operator="equal">
      <formula>"-"</formula>
    </cfRule>
  </conditionalFormatting>
  <conditionalFormatting sqref="G21:J21">
    <cfRule type="cellIs" dxfId="3161" priority="378" stopIfTrue="1" operator="equal">
      <formula>"-"</formula>
    </cfRule>
    <cfRule type="containsText" dxfId="3160" priority="379" stopIfTrue="1" operator="containsText" text="leer">
      <formula>NOT(ISERROR(SEARCH("leer",G21)))</formula>
    </cfRule>
  </conditionalFormatting>
  <conditionalFormatting sqref="G21:J21">
    <cfRule type="cellIs" dxfId="3159" priority="377" stopIfTrue="1" operator="equal">
      <formula>"-"</formula>
    </cfRule>
  </conditionalFormatting>
  <conditionalFormatting sqref="G21:J21">
    <cfRule type="cellIs" dxfId="3158" priority="375" stopIfTrue="1" operator="equal">
      <formula>"-"</formula>
    </cfRule>
    <cfRule type="containsText" dxfId="3157" priority="376" stopIfTrue="1" operator="containsText" text="leer">
      <formula>NOT(ISERROR(SEARCH("leer",G21)))</formula>
    </cfRule>
  </conditionalFormatting>
  <conditionalFormatting sqref="G21:J21">
    <cfRule type="cellIs" dxfId="3156" priority="374" stopIfTrue="1" operator="equal">
      <formula>"-"</formula>
    </cfRule>
  </conditionalFormatting>
  <conditionalFormatting sqref="G21:J21">
    <cfRule type="cellIs" dxfId="3155" priority="372" stopIfTrue="1" operator="equal">
      <formula>"-"</formula>
    </cfRule>
    <cfRule type="containsText" dxfId="3154" priority="373" stopIfTrue="1" operator="containsText" text="leer">
      <formula>NOT(ISERROR(SEARCH("leer",G21)))</formula>
    </cfRule>
  </conditionalFormatting>
  <conditionalFormatting sqref="G21:J21">
    <cfRule type="cellIs" dxfId="3153" priority="371" stopIfTrue="1" operator="equal">
      <formula>"-"</formula>
    </cfRule>
  </conditionalFormatting>
  <conditionalFormatting sqref="G22:J22">
    <cfRule type="cellIs" dxfId="3152" priority="369" stopIfTrue="1" operator="equal">
      <formula>"-"</formula>
    </cfRule>
    <cfRule type="containsText" dxfId="3151" priority="370" stopIfTrue="1" operator="containsText" text="leer">
      <formula>NOT(ISERROR(SEARCH("leer",G22)))</formula>
    </cfRule>
  </conditionalFormatting>
  <conditionalFormatting sqref="G22:J22">
    <cfRule type="cellIs" dxfId="3150" priority="367" stopIfTrue="1" operator="equal">
      <formula>"-"</formula>
    </cfRule>
    <cfRule type="containsText" dxfId="3149" priority="368" stopIfTrue="1" operator="containsText" text="leer">
      <formula>NOT(ISERROR(SEARCH("leer",G22)))</formula>
    </cfRule>
  </conditionalFormatting>
  <conditionalFormatting sqref="G22:J22">
    <cfRule type="cellIs" dxfId="3148" priority="365" stopIfTrue="1" operator="equal">
      <formula>"-"</formula>
    </cfRule>
    <cfRule type="containsText" dxfId="3147" priority="366" stopIfTrue="1" operator="containsText" text="leer">
      <formula>NOT(ISERROR(SEARCH("leer",G22)))</formula>
    </cfRule>
  </conditionalFormatting>
  <conditionalFormatting sqref="G22:J22">
    <cfRule type="cellIs" dxfId="3146" priority="363" stopIfTrue="1" operator="equal">
      <formula>"-"</formula>
    </cfRule>
    <cfRule type="containsText" dxfId="3145" priority="364" stopIfTrue="1" operator="containsText" text="leer">
      <formula>NOT(ISERROR(SEARCH("leer",G22)))</formula>
    </cfRule>
  </conditionalFormatting>
  <conditionalFormatting sqref="G22:J22">
    <cfRule type="cellIs" dxfId="3144" priority="361" stopIfTrue="1" operator="equal">
      <formula>"-"</formula>
    </cfRule>
    <cfRule type="containsText" dxfId="3143" priority="362" stopIfTrue="1" operator="containsText" text="leer">
      <formula>NOT(ISERROR(SEARCH("leer",G22)))</formula>
    </cfRule>
  </conditionalFormatting>
  <conditionalFormatting sqref="G22:J22">
    <cfRule type="cellIs" dxfId="3142" priority="359" stopIfTrue="1" operator="equal">
      <formula>"-"</formula>
    </cfRule>
    <cfRule type="containsText" dxfId="3141" priority="360" stopIfTrue="1" operator="containsText" text="leer">
      <formula>NOT(ISERROR(SEARCH("leer",G22)))</formula>
    </cfRule>
  </conditionalFormatting>
  <conditionalFormatting sqref="G22:J22">
    <cfRule type="cellIs" dxfId="3140" priority="357" stopIfTrue="1" operator="equal">
      <formula>"-"</formula>
    </cfRule>
    <cfRule type="containsText" dxfId="3139" priority="358" stopIfTrue="1" operator="containsText" text="leer">
      <formula>NOT(ISERROR(SEARCH("leer",G22)))</formula>
    </cfRule>
  </conditionalFormatting>
  <conditionalFormatting sqref="G22:J22">
    <cfRule type="cellIs" dxfId="3138" priority="355" stopIfTrue="1" operator="equal">
      <formula>"-"</formula>
    </cfRule>
    <cfRule type="containsText" dxfId="3137" priority="356" stopIfTrue="1" operator="containsText" text="leer">
      <formula>NOT(ISERROR(SEARCH("leer",G22)))</formula>
    </cfRule>
  </conditionalFormatting>
  <conditionalFormatting sqref="G22:J22">
    <cfRule type="cellIs" dxfId="3136" priority="353" stopIfTrue="1" operator="equal">
      <formula>"-"</formula>
    </cfRule>
    <cfRule type="containsText" dxfId="3135" priority="354" stopIfTrue="1" operator="containsText" text="leer">
      <formula>NOT(ISERROR(SEARCH("leer",G22)))</formula>
    </cfRule>
  </conditionalFormatting>
  <conditionalFormatting sqref="G22:J22">
    <cfRule type="cellIs" dxfId="3134" priority="351" stopIfTrue="1" operator="equal">
      <formula>"-"</formula>
    </cfRule>
    <cfRule type="containsText" dxfId="3133" priority="352" stopIfTrue="1" operator="containsText" text="leer">
      <formula>NOT(ISERROR(SEARCH("leer",G22)))</formula>
    </cfRule>
  </conditionalFormatting>
  <conditionalFormatting sqref="G22:J22">
    <cfRule type="cellIs" dxfId="3132" priority="349" stopIfTrue="1" operator="equal">
      <formula>"-"</formula>
    </cfRule>
    <cfRule type="containsText" dxfId="3131" priority="350" stopIfTrue="1" operator="containsText" text="leer">
      <formula>NOT(ISERROR(SEARCH("leer",G22)))</formula>
    </cfRule>
  </conditionalFormatting>
  <conditionalFormatting sqref="G22:J22">
    <cfRule type="cellIs" dxfId="3130" priority="347" stopIfTrue="1" operator="equal">
      <formula>"-"</formula>
    </cfRule>
    <cfRule type="containsText" dxfId="3129" priority="348" stopIfTrue="1" operator="containsText" text="leer">
      <formula>NOT(ISERROR(SEARCH("leer",G22)))</formula>
    </cfRule>
  </conditionalFormatting>
  <conditionalFormatting sqref="G22:J22">
    <cfRule type="cellIs" dxfId="3128" priority="345" stopIfTrue="1" operator="equal">
      <formula>"-"</formula>
    </cfRule>
    <cfRule type="containsText" dxfId="3127" priority="346" stopIfTrue="1" operator="containsText" text="leer">
      <formula>NOT(ISERROR(SEARCH("leer",G22)))</formula>
    </cfRule>
  </conditionalFormatting>
  <conditionalFormatting sqref="G22:J22">
    <cfRule type="cellIs" dxfId="3126" priority="343" stopIfTrue="1" operator="equal">
      <formula>"-"</formula>
    </cfRule>
    <cfRule type="containsText" dxfId="3125" priority="344" stopIfTrue="1" operator="containsText" text="leer">
      <formula>NOT(ISERROR(SEARCH("leer",G22)))</formula>
    </cfRule>
  </conditionalFormatting>
  <conditionalFormatting sqref="G22:J22">
    <cfRule type="cellIs" dxfId="3124" priority="341" stopIfTrue="1" operator="equal">
      <formula>"-"</formula>
    </cfRule>
    <cfRule type="containsText" dxfId="3123" priority="342" stopIfTrue="1" operator="containsText" text="leer">
      <formula>NOT(ISERROR(SEARCH("leer",G22)))</formula>
    </cfRule>
  </conditionalFormatting>
  <conditionalFormatting sqref="G22:J22">
    <cfRule type="cellIs" dxfId="3122" priority="339" stopIfTrue="1" operator="equal">
      <formula>"-"</formula>
    </cfRule>
    <cfRule type="containsText" dxfId="3121" priority="340" stopIfTrue="1" operator="containsText" text="leer">
      <formula>NOT(ISERROR(SEARCH("leer",G22)))</formula>
    </cfRule>
  </conditionalFormatting>
  <conditionalFormatting sqref="G22:J22">
    <cfRule type="cellIs" dxfId="3120" priority="337" stopIfTrue="1" operator="equal">
      <formula>"-"</formula>
    </cfRule>
    <cfRule type="containsText" dxfId="3119" priority="338" stopIfTrue="1" operator="containsText" text="leer">
      <formula>NOT(ISERROR(SEARCH("leer",G22)))</formula>
    </cfRule>
  </conditionalFormatting>
  <conditionalFormatting sqref="G22:J22">
    <cfRule type="cellIs" dxfId="3118" priority="335" stopIfTrue="1" operator="equal">
      <formula>"-"</formula>
    </cfRule>
    <cfRule type="containsText" dxfId="3117" priority="336" stopIfTrue="1" operator="containsText" text="leer">
      <formula>NOT(ISERROR(SEARCH("leer",G22)))</formula>
    </cfRule>
  </conditionalFormatting>
  <conditionalFormatting sqref="G21:J21">
    <cfRule type="cellIs" dxfId="3116" priority="333" stopIfTrue="1" operator="equal">
      <formula>"-"</formula>
    </cfRule>
    <cfRule type="containsText" dxfId="3115" priority="334" stopIfTrue="1" operator="containsText" text="leer">
      <formula>NOT(ISERROR(SEARCH("leer",G21)))</formula>
    </cfRule>
  </conditionalFormatting>
  <conditionalFormatting sqref="G21:J21">
    <cfRule type="cellIs" dxfId="3114" priority="332" stopIfTrue="1" operator="equal">
      <formula>"-"</formula>
    </cfRule>
  </conditionalFormatting>
  <conditionalFormatting sqref="G21:J21">
    <cfRule type="cellIs" dxfId="3113" priority="330" stopIfTrue="1" operator="equal">
      <formula>"-"</formula>
    </cfRule>
    <cfRule type="containsText" dxfId="3112" priority="331" stopIfTrue="1" operator="containsText" text="leer">
      <formula>NOT(ISERROR(SEARCH("leer",G21)))</formula>
    </cfRule>
  </conditionalFormatting>
  <conditionalFormatting sqref="G21:J21">
    <cfRule type="cellIs" dxfId="3111" priority="329" stopIfTrue="1" operator="equal">
      <formula>"-"</formula>
    </cfRule>
  </conditionalFormatting>
  <conditionalFormatting sqref="G22:J22">
    <cfRule type="cellIs" dxfId="3110" priority="327" stopIfTrue="1" operator="equal">
      <formula>"-"</formula>
    </cfRule>
    <cfRule type="containsText" dxfId="3109" priority="328" stopIfTrue="1" operator="containsText" text="leer">
      <formula>NOT(ISERROR(SEARCH("leer",G22)))</formula>
    </cfRule>
  </conditionalFormatting>
  <conditionalFormatting sqref="G22:J22">
    <cfRule type="cellIs" dxfId="3108" priority="325" stopIfTrue="1" operator="equal">
      <formula>"-"</formula>
    </cfRule>
    <cfRule type="containsText" dxfId="3107" priority="326" stopIfTrue="1" operator="containsText" text="leer">
      <formula>NOT(ISERROR(SEARCH("leer",G22)))</formula>
    </cfRule>
  </conditionalFormatting>
  <conditionalFormatting sqref="G22:J22">
    <cfRule type="cellIs" dxfId="3106" priority="323" stopIfTrue="1" operator="equal">
      <formula>"-"</formula>
    </cfRule>
    <cfRule type="containsText" dxfId="3105" priority="324" stopIfTrue="1" operator="containsText" text="leer">
      <formula>NOT(ISERROR(SEARCH("leer",G22)))</formula>
    </cfRule>
  </conditionalFormatting>
  <conditionalFormatting sqref="G22:J22">
    <cfRule type="cellIs" dxfId="3104" priority="321" stopIfTrue="1" operator="equal">
      <formula>"-"</formula>
    </cfRule>
    <cfRule type="containsText" dxfId="3103" priority="322" stopIfTrue="1" operator="containsText" text="leer">
      <formula>NOT(ISERROR(SEARCH("leer",G22)))</formula>
    </cfRule>
  </conditionalFormatting>
  <conditionalFormatting sqref="G22:J22">
    <cfRule type="cellIs" dxfId="3102" priority="319" stopIfTrue="1" operator="equal">
      <formula>"-"</formula>
    </cfRule>
    <cfRule type="containsText" dxfId="3101" priority="320" stopIfTrue="1" operator="containsText" text="leer">
      <formula>NOT(ISERROR(SEARCH("leer",G22)))</formula>
    </cfRule>
  </conditionalFormatting>
  <conditionalFormatting sqref="G22:J22">
    <cfRule type="cellIs" dxfId="3100" priority="317" stopIfTrue="1" operator="equal">
      <formula>"-"</formula>
    </cfRule>
    <cfRule type="containsText" dxfId="3099" priority="318" stopIfTrue="1" operator="containsText" text="leer">
      <formula>NOT(ISERROR(SEARCH("leer",G22)))</formula>
    </cfRule>
  </conditionalFormatting>
  <conditionalFormatting sqref="G22:J22">
    <cfRule type="cellIs" dxfId="3098" priority="315" stopIfTrue="1" operator="equal">
      <formula>"-"</formula>
    </cfRule>
    <cfRule type="containsText" dxfId="3097" priority="316" stopIfTrue="1" operator="containsText" text="leer">
      <formula>NOT(ISERROR(SEARCH("leer",G22)))</formula>
    </cfRule>
  </conditionalFormatting>
  <conditionalFormatting sqref="G22:J22">
    <cfRule type="cellIs" dxfId="3096" priority="313" stopIfTrue="1" operator="equal">
      <formula>"-"</formula>
    </cfRule>
    <cfRule type="containsText" dxfId="3095" priority="314" stopIfTrue="1" operator="containsText" text="leer">
      <formula>NOT(ISERROR(SEARCH("leer",G22)))</formula>
    </cfRule>
  </conditionalFormatting>
  <conditionalFormatting sqref="G22:J22">
    <cfRule type="cellIs" dxfId="3094" priority="311" stopIfTrue="1" operator="equal">
      <formula>"-"</formula>
    </cfRule>
    <cfRule type="containsText" dxfId="3093" priority="312" stopIfTrue="1" operator="containsText" text="leer">
      <formula>NOT(ISERROR(SEARCH("leer",G22)))</formula>
    </cfRule>
  </conditionalFormatting>
  <conditionalFormatting sqref="G22:J22">
    <cfRule type="cellIs" dxfId="3092" priority="309" stopIfTrue="1" operator="equal">
      <formula>"-"</formula>
    </cfRule>
    <cfRule type="containsText" dxfId="3091" priority="310" stopIfTrue="1" operator="containsText" text="leer">
      <formula>NOT(ISERROR(SEARCH("leer",G22)))</formula>
    </cfRule>
  </conditionalFormatting>
  <conditionalFormatting sqref="G22:J22">
    <cfRule type="cellIs" dxfId="3090" priority="307" stopIfTrue="1" operator="equal">
      <formula>"-"</formula>
    </cfRule>
    <cfRule type="containsText" dxfId="3089" priority="308" stopIfTrue="1" operator="containsText" text="leer">
      <formula>NOT(ISERROR(SEARCH("leer",G22)))</formula>
    </cfRule>
  </conditionalFormatting>
  <conditionalFormatting sqref="G22:J22">
    <cfRule type="cellIs" dxfId="3088" priority="305" stopIfTrue="1" operator="equal">
      <formula>"-"</formula>
    </cfRule>
    <cfRule type="containsText" dxfId="3087" priority="306" stopIfTrue="1" operator="containsText" text="leer">
      <formula>NOT(ISERROR(SEARCH("leer",G22)))</formula>
    </cfRule>
  </conditionalFormatting>
  <conditionalFormatting sqref="G22:J22">
    <cfRule type="cellIs" dxfId="3086" priority="303" stopIfTrue="1" operator="equal">
      <formula>"-"</formula>
    </cfRule>
    <cfRule type="containsText" dxfId="3085" priority="304" stopIfTrue="1" operator="containsText" text="leer">
      <formula>NOT(ISERROR(SEARCH("leer",G22)))</formula>
    </cfRule>
  </conditionalFormatting>
  <conditionalFormatting sqref="G22:J22">
    <cfRule type="cellIs" dxfId="3084" priority="301" stopIfTrue="1" operator="equal">
      <formula>"-"</formula>
    </cfRule>
    <cfRule type="containsText" dxfId="3083" priority="302" stopIfTrue="1" operator="containsText" text="leer">
      <formula>NOT(ISERROR(SEARCH("leer",G22)))</formula>
    </cfRule>
  </conditionalFormatting>
  <conditionalFormatting sqref="G22:J22">
    <cfRule type="cellIs" dxfId="3082" priority="299" stopIfTrue="1" operator="equal">
      <formula>"-"</formula>
    </cfRule>
    <cfRule type="containsText" dxfId="3081" priority="300" stopIfTrue="1" operator="containsText" text="leer">
      <formula>NOT(ISERROR(SEARCH("leer",G22)))</formula>
    </cfRule>
  </conditionalFormatting>
  <conditionalFormatting sqref="G22:J22">
    <cfRule type="cellIs" dxfId="3080" priority="297" stopIfTrue="1" operator="equal">
      <formula>"-"</formula>
    </cfRule>
    <cfRule type="containsText" dxfId="3079" priority="298" stopIfTrue="1" operator="containsText" text="leer">
      <formula>NOT(ISERROR(SEARCH("leer",G22)))</formula>
    </cfRule>
  </conditionalFormatting>
  <conditionalFormatting sqref="G22:J22">
    <cfRule type="cellIs" dxfId="3078" priority="295" stopIfTrue="1" operator="equal">
      <formula>"-"</formula>
    </cfRule>
    <cfRule type="containsText" dxfId="3077" priority="296" stopIfTrue="1" operator="containsText" text="leer">
      <formula>NOT(ISERROR(SEARCH("leer",G22)))</formula>
    </cfRule>
  </conditionalFormatting>
  <conditionalFormatting sqref="G22:J22">
    <cfRule type="cellIs" dxfId="3076" priority="293" stopIfTrue="1" operator="equal">
      <formula>"-"</formula>
    </cfRule>
    <cfRule type="containsText" dxfId="3075" priority="294" stopIfTrue="1" operator="containsText" text="leer">
      <formula>NOT(ISERROR(SEARCH("leer",G22)))</formula>
    </cfRule>
  </conditionalFormatting>
  <conditionalFormatting sqref="G21:J21">
    <cfRule type="cellIs" dxfId="3074" priority="291" stopIfTrue="1" operator="equal">
      <formula>"-"</formula>
    </cfRule>
    <cfRule type="containsText" dxfId="3073" priority="292" stopIfTrue="1" operator="containsText" text="leer">
      <formula>NOT(ISERROR(SEARCH("leer",G21)))</formula>
    </cfRule>
  </conditionalFormatting>
  <conditionalFormatting sqref="G21:J21">
    <cfRule type="cellIs" dxfId="3072" priority="290" stopIfTrue="1" operator="equal">
      <formula>"-"</formula>
    </cfRule>
  </conditionalFormatting>
  <conditionalFormatting sqref="G21:J21">
    <cfRule type="cellIs" dxfId="3071" priority="288" stopIfTrue="1" operator="equal">
      <formula>"-"</formula>
    </cfRule>
    <cfRule type="containsText" dxfId="3070" priority="289" stopIfTrue="1" operator="containsText" text="leer">
      <formula>NOT(ISERROR(SEARCH("leer",G21)))</formula>
    </cfRule>
  </conditionalFormatting>
  <conditionalFormatting sqref="G21:J21">
    <cfRule type="cellIs" dxfId="3069" priority="287" stopIfTrue="1" operator="equal">
      <formula>"-"</formula>
    </cfRule>
  </conditionalFormatting>
  <conditionalFormatting sqref="K5:K8">
    <cfRule type="cellIs" dxfId="3068" priority="143" operator="equal">
      <formula>"-"</formula>
    </cfRule>
  </conditionalFormatting>
  <conditionalFormatting sqref="K5:K8">
    <cfRule type="cellIs" dxfId="3067" priority="142" operator="equal">
      <formula>"-"</formula>
    </cfRule>
  </conditionalFormatting>
  <conditionalFormatting sqref="K5:K8">
    <cfRule type="cellIs" dxfId="3066" priority="141" operator="equal">
      <formula>"-"</formula>
    </cfRule>
  </conditionalFormatting>
  <conditionalFormatting sqref="J5:J8">
    <cfRule type="cellIs" dxfId="3065" priority="139" stopIfTrue="1" operator="equal">
      <formula>"-"</formula>
    </cfRule>
    <cfRule type="containsText" dxfId="3064" priority="140" stopIfTrue="1" operator="containsText" text="leer">
      <formula>NOT(ISERROR(SEARCH("leer",J5)))</formula>
    </cfRule>
  </conditionalFormatting>
  <conditionalFormatting sqref="J5:J8">
    <cfRule type="cellIs" dxfId="3063" priority="137" stopIfTrue="1" operator="equal">
      <formula>"-"</formula>
    </cfRule>
    <cfRule type="containsText" dxfId="3062" priority="138" stopIfTrue="1" operator="containsText" text="leer">
      <formula>NOT(ISERROR(SEARCH("leer",J5)))</formula>
    </cfRule>
  </conditionalFormatting>
  <conditionalFormatting sqref="J5:J8">
    <cfRule type="cellIs" dxfId="3061" priority="135" stopIfTrue="1" operator="equal">
      <formula>"-"</formula>
    </cfRule>
    <cfRule type="containsText" dxfId="3060" priority="136" stopIfTrue="1" operator="containsText" text="leer">
      <formula>NOT(ISERROR(SEARCH("leer",J5)))</formula>
    </cfRule>
  </conditionalFormatting>
  <conditionalFormatting sqref="J5:J8">
    <cfRule type="cellIs" dxfId="3059" priority="133" stopIfTrue="1" operator="equal">
      <formula>"-"</formula>
    </cfRule>
    <cfRule type="containsText" dxfId="3058" priority="134" stopIfTrue="1" operator="containsText" text="leer">
      <formula>NOT(ISERROR(SEARCH("leer",J5)))</formula>
    </cfRule>
  </conditionalFormatting>
  <conditionalFormatting sqref="I5:I8">
    <cfRule type="cellIs" dxfId="3057" priority="131" stopIfTrue="1" operator="equal">
      <formula>"-"</formula>
    </cfRule>
    <cfRule type="containsText" dxfId="3056" priority="132" stopIfTrue="1" operator="containsText" text="leer">
      <formula>NOT(ISERROR(SEARCH("leer",I5)))</formula>
    </cfRule>
  </conditionalFormatting>
  <conditionalFormatting sqref="I5:I8">
    <cfRule type="cellIs" dxfId="3055" priority="129" stopIfTrue="1" operator="equal">
      <formula>"-"</formula>
    </cfRule>
    <cfRule type="containsText" dxfId="3054" priority="130" stopIfTrue="1" operator="containsText" text="leer">
      <formula>NOT(ISERROR(SEARCH("leer",I5)))</formula>
    </cfRule>
  </conditionalFormatting>
  <conditionalFormatting sqref="I5:I8">
    <cfRule type="cellIs" dxfId="3053" priority="127" stopIfTrue="1" operator="equal">
      <formula>"-"</formula>
    </cfRule>
    <cfRule type="containsText" dxfId="3052" priority="128" stopIfTrue="1" operator="containsText" text="leer">
      <formula>NOT(ISERROR(SEARCH("leer",I5)))</formula>
    </cfRule>
  </conditionalFormatting>
  <conditionalFormatting sqref="I5:I8">
    <cfRule type="cellIs" dxfId="3051" priority="125" stopIfTrue="1" operator="equal">
      <formula>"-"</formula>
    </cfRule>
    <cfRule type="containsText" dxfId="3050" priority="126" stopIfTrue="1" operator="containsText" text="leer">
      <formula>NOT(ISERROR(SEARCH("leer",I5)))</formula>
    </cfRule>
  </conditionalFormatting>
  <conditionalFormatting sqref="I5:I8">
    <cfRule type="cellIs" dxfId="3049" priority="123" stopIfTrue="1" operator="equal">
      <formula>"-"</formula>
    </cfRule>
    <cfRule type="containsText" dxfId="3048" priority="124" stopIfTrue="1" operator="containsText" text="leer">
      <formula>NOT(ISERROR(SEARCH("leer",I5)))</formula>
    </cfRule>
  </conditionalFormatting>
  <conditionalFormatting sqref="I5:I8">
    <cfRule type="cellIs" dxfId="3047" priority="121" stopIfTrue="1" operator="equal">
      <formula>"-"</formula>
    </cfRule>
    <cfRule type="containsText" dxfId="3046" priority="122" stopIfTrue="1" operator="containsText" text="leer">
      <formula>NOT(ISERROR(SEARCH("leer",I5)))</formula>
    </cfRule>
  </conditionalFormatting>
  <conditionalFormatting sqref="I5:I8">
    <cfRule type="cellIs" dxfId="3045" priority="119" stopIfTrue="1" operator="equal">
      <formula>"-"</formula>
    </cfRule>
    <cfRule type="containsText" dxfId="3044" priority="120" stopIfTrue="1" operator="containsText" text="leer">
      <formula>NOT(ISERROR(SEARCH("leer",I5)))</formula>
    </cfRule>
  </conditionalFormatting>
  <conditionalFormatting sqref="I5:I8">
    <cfRule type="cellIs" dxfId="3043" priority="117" stopIfTrue="1" operator="equal">
      <formula>"-"</formula>
    </cfRule>
    <cfRule type="containsText" dxfId="3042" priority="118" stopIfTrue="1" operator="containsText" text="leer">
      <formula>NOT(ISERROR(SEARCH("leer",I5)))</formula>
    </cfRule>
  </conditionalFormatting>
  <conditionalFormatting sqref="I5:I8">
    <cfRule type="cellIs" dxfId="3041" priority="115" stopIfTrue="1" operator="equal">
      <formula>"-"</formula>
    </cfRule>
    <cfRule type="containsText" dxfId="3040" priority="116" stopIfTrue="1" operator="containsText" text="leer">
      <formula>NOT(ISERROR(SEARCH("leer",I5)))</formula>
    </cfRule>
  </conditionalFormatting>
  <conditionalFormatting sqref="I5:I8">
    <cfRule type="cellIs" dxfId="3039" priority="113" stopIfTrue="1" operator="equal">
      <formula>"-"</formula>
    </cfRule>
    <cfRule type="containsText" dxfId="3038" priority="114" stopIfTrue="1" operator="containsText" text="leer">
      <formula>NOT(ISERROR(SEARCH("leer",I5)))</formula>
    </cfRule>
  </conditionalFormatting>
  <conditionalFormatting sqref="I5:I8">
    <cfRule type="cellIs" dxfId="3037" priority="111" stopIfTrue="1" operator="equal">
      <formula>"-"</formula>
    </cfRule>
    <cfRule type="containsText" dxfId="3036" priority="112" stopIfTrue="1" operator="containsText" text="leer">
      <formula>NOT(ISERROR(SEARCH("leer",I5)))</formula>
    </cfRule>
  </conditionalFormatting>
  <conditionalFormatting sqref="I5:I8">
    <cfRule type="cellIs" dxfId="3035" priority="109" stopIfTrue="1" operator="equal">
      <formula>"-"</formula>
    </cfRule>
    <cfRule type="containsText" dxfId="3034" priority="110" stopIfTrue="1" operator="containsText" text="leer">
      <formula>NOT(ISERROR(SEARCH("leer",I5)))</formula>
    </cfRule>
  </conditionalFormatting>
  <conditionalFormatting sqref="I5:I8">
    <cfRule type="cellIs" dxfId="3033" priority="107" stopIfTrue="1" operator="equal">
      <formula>"-"</formula>
    </cfRule>
    <cfRule type="containsText" dxfId="3032" priority="108" stopIfTrue="1" operator="containsText" text="leer">
      <formula>NOT(ISERROR(SEARCH("leer",I5)))</formula>
    </cfRule>
  </conditionalFormatting>
  <conditionalFormatting sqref="I5:I8">
    <cfRule type="cellIs" dxfId="3031" priority="105" stopIfTrue="1" operator="equal">
      <formula>"-"</formula>
    </cfRule>
    <cfRule type="containsText" dxfId="3030" priority="106" stopIfTrue="1" operator="containsText" text="leer">
      <formula>NOT(ISERROR(SEARCH("leer",I5)))</formula>
    </cfRule>
  </conditionalFormatting>
  <conditionalFormatting sqref="I5:I8">
    <cfRule type="cellIs" dxfId="3029" priority="103" stopIfTrue="1" operator="equal">
      <formula>"-"</formula>
    </cfRule>
    <cfRule type="containsText" dxfId="3028" priority="104" stopIfTrue="1" operator="containsText" text="leer">
      <formula>NOT(ISERROR(SEARCH("leer",I5)))</formula>
    </cfRule>
  </conditionalFormatting>
  <conditionalFormatting sqref="I5:I8">
    <cfRule type="cellIs" dxfId="3027" priority="101" stopIfTrue="1" operator="equal">
      <formula>"-"</formula>
    </cfRule>
    <cfRule type="containsText" dxfId="3026" priority="102" stopIfTrue="1" operator="containsText" text="leer">
      <formula>NOT(ISERROR(SEARCH("leer",I5)))</formula>
    </cfRule>
  </conditionalFormatting>
  <conditionalFormatting sqref="I5:I8">
    <cfRule type="cellIs" dxfId="3025" priority="99" stopIfTrue="1" operator="equal">
      <formula>"-"</formula>
    </cfRule>
    <cfRule type="containsText" dxfId="3024" priority="100" stopIfTrue="1" operator="containsText" text="leer">
      <formula>NOT(ISERROR(SEARCH("leer",I5)))</formula>
    </cfRule>
  </conditionalFormatting>
  <conditionalFormatting sqref="I5:I8">
    <cfRule type="cellIs" dxfId="3023" priority="97" stopIfTrue="1" operator="equal">
      <formula>"-"</formula>
    </cfRule>
    <cfRule type="containsText" dxfId="3022" priority="98" stopIfTrue="1" operator="containsText" text="leer">
      <formula>NOT(ISERROR(SEARCH("leer",I5)))</formula>
    </cfRule>
  </conditionalFormatting>
  <conditionalFormatting sqref="H5:H8">
    <cfRule type="cellIs" dxfId="3021" priority="95" stopIfTrue="1" operator="equal">
      <formula>"-"</formula>
    </cfRule>
    <cfRule type="containsText" dxfId="3020" priority="96" stopIfTrue="1" operator="containsText" text="leer">
      <formula>NOT(ISERROR(SEARCH("leer",H5)))</formula>
    </cfRule>
  </conditionalFormatting>
  <conditionalFormatting sqref="H5:H8">
    <cfRule type="cellIs" dxfId="3019" priority="94" stopIfTrue="1" operator="equal">
      <formula>"-"</formula>
    </cfRule>
  </conditionalFormatting>
  <conditionalFormatting sqref="H5:H8">
    <cfRule type="cellIs" dxfId="3018" priority="92" stopIfTrue="1" operator="equal">
      <formula>"-"</formula>
    </cfRule>
    <cfRule type="containsText" dxfId="3017" priority="93" stopIfTrue="1" operator="containsText" text="leer">
      <formula>NOT(ISERROR(SEARCH("leer",H5)))</formula>
    </cfRule>
  </conditionalFormatting>
  <conditionalFormatting sqref="H5:H8">
    <cfRule type="cellIs" dxfId="3016" priority="91" stopIfTrue="1" operator="equal">
      <formula>"-"</formula>
    </cfRule>
  </conditionalFormatting>
  <conditionalFormatting sqref="H5:H8">
    <cfRule type="cellIs" dxfId="3015" priority="89" stopIfTrue="1" operator="equal">
      <formula>"-"</formula>
    </cfRule>
    <cfRule type="containsText" dxfId="3014" priority="90" stopIfTrue="1" operator="containsText" text="leer">
      <formula>NOT(ISERROR(SEARCH("leer",H5)))</formula>
    </cfRule>
  </conditionalFormatting>
  <conditionalFormatting sqref="H5:H8">
    <cfRule type="cellIs" dxfId="3013" priority="88" stopIfTrue="1" operator="equal">
      <formula>"-"</formula>
    </cfRule>
  </conditionalFormatting>
  <conditionalFormatting sqref="H5:H8">
    <cfRule type="cellIs" dxfId="3012" priority="86" stopIfTrue="1" operator="equal">
      <formula>"-"</formula>
    </cfRule>
    <cfRule type="containsText" dxfId="3011" priority="87" stopIfTrue="1" operator="containsText" text="leer">
      <formula>NOT(ISERROR(SEARCH("leer",H5)))</formula>
    </cfRule>
  </conditionalFormatting>
  <conditionalFormatting sqref="H5:H8">
    <cfRule type="cellIs" dxfId="3010" priority="85" stopIfTrue="1" operator="equal">
      <formula>"-"</formula>
    </cfRule>
  </conditionalFormatting>
  <conditionalFormatting sqref="I5:I8">
    <cfRule type="cellIs" dxfId="3009" priority="83" stopIfTrue="1" operator="equal">
      <formula>"-"</formula>
    </cfRule>
    <cfRule type="containsText" dxfId="3008" priority="84" stopIfTrue="1" operator="containsText" text="leer">
      <formula>NOT(ISERROR(SEARCH("leer",I5)))</formula>
    </cfRule>
  </conditionalFormatting>
  <conditionalFormatting sqref="I5:I8">
    <cfRule type="cellIs" dxfId="3007" priority="81" stopIfTrue="1" operator="equal">
      <formula>"-"</formula>
    </cfRule>
    <cfRule type="containsText" dxfId="3006" priority="82" stopIfTrue="1" operator="containsText" text="leer">
      <formula>NOT(ISERROR(SEARCH("leer",I5)))</formula>
    </cfRule>
  </conditionalFormatting>
  <conditionalFormatting sqref="I5:I8">
    <cfRule type="cellIs" dxfId="3005" priority="79" stopIfTrue="1" operator="equal">
      <formula>"-"</formula>
    </cfRule>
    <cfRule type="containsText" dxfId="3004" priority="80" stopIfTrue="1" operator="containsText" text="leer">
      <formula>NOT(ISERROR(SEARCH("leer",I5)))</formula>
    </cfRule>
  </conditionalFormatting>
  <conditionalFormatting sqref="I5:I8">
    <cfRule type="cellIs" dxfId="3003" priority="77" stopIfTrue="1" operator="equal">
      <formula>"-"</formula>
    </cfRule>
    <cfRule type="containsText" dxfId="3002" priority="78" stopIfTrue="1" operator="containsText" text="leer">
      <formula>NOT(ISERROR(SEARCH("leer",I5)))</formula>
    </cfRule>
  </conditionalFormatting>
  <conditionalFormatting sqref="I5:I8">
    <cfRule type="cellIs" dxfId="3001" priority="75" stopIfTrue="1" operator="equal">
      <formula>"-"</formula>
    </cfRule>
    <cfRule type="containsText" dxfId="3000" priority="76" stopIfTrue="1" operator="containsText" text="leer">
      <formula>NOT(ISERROR(SEARCH("leer",I5)))</formula>
    </cfRule>
  </conditionalFormatting>
  <conditionalFormatting sqref="I5:I8">
    <cfRule type="cellIs" dxfId="2999" priority="73" stopIfTrue="1" operator="equal">
      <formula>"-"</formula>
    </cfRule>
    <cfRule type="containsText" dxfId="2998" priority="74" stopIfTrue="1" operator="containsText" text="leer">
      <formula>NOT(ISERROR(SEARCH("leer",I5)))</formula>
    </cfRule>
  </conditionalFormatting>
  <conditionalFormatting sqref="I5:I8">
    <cfRule type="cellIs" dxfId="2997" priority="71" stopIfTrue="1" operator="equal">
      <formula>"-"</formula>
    </cfRule>
    <cfRule type="containsText" dxfId="2996" priority="72" stopIfTrue="1" operator="containsText" text="leer">
      <formula>NOT(ISERROR(SEARCH("leer",I5)))</formula>
    </cfRule>
  </conditionalFormatting>
  <conditionalFormatting sqref="I5:I8">
    <cfRule type="cellIs" dxfId="2995" priority="69" stopIfTrue="1" operator="equal">
      <formula>"-"</formula>
    </cfRule>
    <cfRule type="containsText" dxfId="2994" priority="70" stopIfTrue="1" operator="containsText" text="leer">
      <formula>NOT(ISERROR(SEARCH("leer",I5)))</formula>
    </cfRule>
  </conditionalFormatting>
  <conditionalFormatting sqref="I5:I8">
    <cfRule type="cellIs" dxfId="2993" priority="67" stopIfTrue="1" operator="equal">
      <formula>"-"</formula>
    </cfRule>
    <cfRule type="containsText" dxfId="2992" priority="68" stopIfTrue="1" operator="containsText" text="leer">
      <formula>NOT(ISERROR(SEARCH("leer",I5)))</formula>
    </cfRule>
  </conditionalFormatting>
  <conditionalFormatting sqref="I5:I8">
    <cfRule type="cellIs" dxfId="2991" priority="65" stopIfTrue="1" operator="equal">
      <formula>"-"</formula>
    </cfRule>
    <cfRule type="containsText" dxfId="2990" priority="66" stopIfTrue="1" operator="containsText" text="leer">
      <formula>NOT(ISERROR(SEARCH("leer",I5)))</formula>
    </cfRule>
  </conditionalFormatting>
  <conditionalFormatting sqref="I5:I8">
    <cfRule type="cellIs" dxfId="2989" priority="63" stopIfTrue="1" operator="equal">
      <formula>"-"</formula>
    </cfRule>
    <cfRule type="containsText" dxfId="2988" priority="64" stopIfTrue="1" operator="containsText" text="leer">
      <formula>NOT(ISERROR(SEARCH("leer",I5)))</formula>
    </cfRule>
  </conditionalFormatting>
  <conditionalFormatting sqref="I5:I8">
    <cfRule type="cellIs" dxfId="2987" priority="61" stopIfTrue="1" operator="equal">
      <formula>"-"</formula>
    </cfRule>
    <cfRule type="containsText" dxfId="2986" priority="62" stopIfTrue="1" operator="containsText" text="leer">
      <formula>NOT(ISERROR(SEARCH("leer",I5)))</formula>
    </cfRule>
  </conditionalFormatting>
  <conditionalFormatting sqref="I5:I8">
    <cfRule type="cellIs" dxfId="2985" priority="59" stopIfTrue="1" operator="equal">
      <formula>"-"</formula>
    </cfRule>
    <cfRule type="containsText" dxfId="2984" priority="60" stopIfTrue="1" operator="containsText" text="leer">
      <formula>NOT(ISERROR(SEARCH("leer",I5)))</formula>
    </cfRule>
  </conditionalFormatting>
  <conditionalFormatting sqref="I5:I8">
    <cfRule type="cellIs" dxfId="2983" priority="57" stopIfTrue="1" operator="equal">
      <formula>"-"</formula>
    </cfRule>
    <cfRule type="containsText" dxfId="2982" priority="58" stopIfTrue="1" operator="containsText" text="leer">
      <formula>NOT(ISERROR(SEARCH("leer",I5)))</formula>
    </cfRule>
  </conditionalFormatting>
  <conditionalFormatting sqref="I5:I8">
    <cfRule type="cellIs" dxfId="2981" priority="55" stopIfTrue="1" operator="equal">
      <formula>"-"</formula>
    </cfRule>
    <cfRule type="containsText" dxfId="2980" priority="56" stopIfTrue="1" operator="containsText" text="leer">
      <formula>NOT(ISERROR(SEARCH("leer",I5)))</formula>
    </cfRule>
  </conditionalFormatting>
  <conditionalFormatting sqref="I5:I8">
    <cfRule type="cellIs" dxfId="2979" priority="53" stopIfTrue="1" operator="equal">
      <formula>"-"</formula>
    </cfRule>
    <cfRule type="containsText" dxfId="2978" priority="54" stopIfTrue="1" operator="containsText" text="leer">
      <formula>NOT(ISERROR(SEARCH("leer",I5)))</formula>
    </cfRule>
  </conditionalFormatting>
  <conditionalFormatting sqref="I5:I8">
    <cfRule type="cellIs" dxfId="2977" priority="51" stopIfTrue="1" operator="equal">
      <formula>"-"</formula>
    </cfRule>
    <cfRule type="containsText" dxfId="2976" priority="52" stopIfTrue="1" operator="containsText" text="leer">
      <formula>NOT(ISERROR(SEARCH("leer",I5)))</formula>
    </cfRule>
  </conditionalFormatting>
  <conditionalFormatting sqref="I5:I8">
    <cfRule type="cellIs" dxfId="2975" priority="49" stopIfTrue="1" operator="equal">
      <formula>"-"</formula>
    </cfRule>
    <cfRule type="containsText" dxfId="2974" priority="50" stopIfTrue="1" operator="containsText" text="leer">
      <formula>NOT(ISERROR(SEARCH("leer",I5)))</formula>
    </cfRule>
  </conditionalFormatting>
  <conditionalFormatting sqref="H5:H8">
    <cfRule type="cellIs" dxfId="2973" priority="47" stopIfTrue="1" operator="equal">
      <formula>"-"</formula>
    </cfRule>
    <cfRule type="containsText" dxfId="2972" priority="48" stopIfTrue="1" operator="containsText" text="leer">
      <formula>NOT(ISERROR(SEARCH("leer",H5)))</formula>
    </cfRule>
  </conditionalFormatting>
  <conditionalFormatting sqref="H5:H8">
    <cfRule type="cellIs" dxfId="2971" priority="46" stopIfTrue="1" operator="equal">
      <formula>"-"</formula>
    </cfRule>
  </conditionalFormatting>
  <conditionalFormatting sqref="H5:H8">
    <cfRule type="cellIs" dxfId="2970" priority="44" stopIfTrue="1" operator="equal">
      <formula>"-"</formula>
    </cfRule>
    <cfRule type="containsText" dxfId="2969" priority="45" stopIfTrue="1" operator="containsText" text="leer">
      <formula>NOT(ISERROR(SEARCH("leer",H5)))</formula>
    </cfRule>
  </conditionalFormatting>
  <conditionalFormatting sqref="H5:H8">
    <cfRule type="cellIs" dxfId="2968" priority="43" stopIfTrue="1" operator="equal">
      <formula>"-"</formula>
    </cfRule>
  </conditionalFormatting>
  <conditionalFormatting sqref="I5:I8">
    <cfRule type="cellIs" dxfId="2967" priority="41" stopIfTrue="1" operator="equal">
      <formula>"-"</formula>
    </cfRule>
    <cfRule type="containsText" dxfId="2966" priority="42" stopIfTrue="1" operator="containsText" text="leer">
      <formula>NOT(ISERROR(SEARCH("leer",I5)))</formula>
    </cfRule>
  </conditionalFormatting>
  <conditionalFormatting sqref="I5:I8">
    <cfRule type="cellIs" dxfId="2965" priority="39" stopIfTrue="1" operator="equal">
      <formula>"-"</formula>
    </cfRule>
    <cfRule type="containsText" dxfId="2964" priority="40" stopIfTrue="1" operator="containsText" text="leer">
      <formula>NOT(ISERROR(SEARCH("leer",I5)))</formula>
    </cfRule>
  </conditionalFormatting>
  <conditionalFormatting sqref="I5:I8">
    <cfRule type="cellIs" dxfId="2963" priority="37" stopIfTrue="1" operator="equal">
      <formula>"-"</formula>
    </cfRule>
    <cfRule type="containsText" dxfId="2962" priority="38" stopIfTrue="1" operator="containsText" text="leer">
      <formula>NOT(ISERROR(SEARCH("leer",I5)))</formula>
    </cfRule>
  </conditionalFormatting>
  <conditionalFormatting sqref="I5:I8">
    <cfRule type="cellIs" dxfId="2961" priority="35" stopIfTrue="1" operator="equal">
      <formula>"-"</formula>
    </cfRule>
    <cfRule type="containsText" dxfId="2960" priority="36" stopIfTrue="1" operator="containsText" text="leer">
      <formula>NOT(ISERROR(SEARCH("leer",I5)))</formula>
    </cfRule>
  </conditionalFormatting>
  <conditionalFormatting sqref="I5:I8">
    <cfRule type="cellIs" dxfId="2959" priority="33" stopIfTrue="1" operator="equal">
      <formula>"-"</formula>
    </cfRule>
    <cfRule type="containsText" dxfId="2958" priority="34" stopIfTrue="1" operator="containsText" text="leer">
      <formula>NOT(ISERROR(SEARCH("leer",I5)))</formula>
    </cfRule>
  </conditionalFormatting>
  <conditionalFormatting sqref="I5:I8">
    <cfRule type="cellIs" dxfId="2957" priority="31" stopIfTrue="1" operator="equal">
      <formula>"-"</formula>
    </cfRule>
    <cfRule type="containsText" dxfId="2956" priority="32" stopIfTrue="1" operator="containsText" text="leer">
      <formula>NOT(ISERROR(SEARCH("leer",I5)))</formula>
    </cfRule>
  </conditionalFormatting>
  <conditionalFormatting sqref="I5:I8">
    <cfRule type="cellIs" dxfId="2955" priority="29" stopIfTrue="1" operator="equal">
      <formula>"-"</formula>
    </cfRule>
    <cfRule type="containsText" dxfId="2954" priority="30" stopIfTrue="1" operator="containsText" text="leer">
      <formula>NOT(ISERROR(SEARCH("leer",I5)))</formula>
    </cfRule>
  </conditionalFormatting>
  <conditionalFormatting sqref="I5:I8">
    <cfRule type="cellIs" dxfId="2953" priority="27" stopIfTrue="1" operator="equal">
      <formula>"-"</formula>
    </cfRule>
    <cfRule type="containsText" dxfId="2952" priority="28" stopIfTrue="1" operator="containsText" text="leer">
      <formula>NOT(ISERROR(SEARCH("leer",I5)))</formula>
    </cfRule>
  </conditionalFormatting>
  <conditionalFormatting sqref="I5:I8">
    <cfRule type="cellIs" dxfId="2951" priority="25" stopIfTrue="1" operator="equal">
      <formula>"-"</formula>
    </cfRule>
    <cfRule type="containsText" dxfId="2950" priority="26" stopIfTrue="1" operator="containsText" text="leer">
      <formula>NOT(ISERROR(SEARCH("leer",I5)))</formula>
    </cfRule>
  </conditionalFormatting>
  <conditionalFormatting sqref="I5:I8">
    <cfRule type="cellIs" dxfId="2949" priority="23" stopIfTrue="1" operator="equal">
      <formula>"-"</formula>
    </cfRule>
    <cfRule type="containsText" dxfId="2948" priority="24" stopIfTrue="1" operator="containsText" text="leer">
      <formula>NOT(ISERROR(SEARCH("leer",I5)))</formula>
    </cfRule>
  </conditionalFormatting>
  <conditionalFormatting sqref="I5:I8">
    <cfRule type="cellIs" dxfId="2947" priority="21" stopIfTrue="1" operator="equal">
      <formula>"-"</formula>
    </cfRule>
    <cfRule type="containsText" dxfId="2946" priority="22" stopIfTrue="1" operator="containsText" text="leer">
      <formula>NOT(ISERROR(SEARCH("leer",I5)))</formula>
    </cfRule>
  </conditionalFormatting>
  <conditionalFormatting sqref="I5:I8">
    <cfRule type="cellIs" dxfId="2945" priority="19" stopIfTrue="1" operator="equal">
      <formula>"-"</formula>
    </cfRule>
    <cfRule type="containsText" dxfId="2944" priority="20" stopIfTrue="1" operator="containsText" text="leer">
      <formula>NOT(ISERROR(SEARCH("leer",I5)))</formula>
    </cfRule>
  </conditionalFormatting>
  <conditionalFormatting sqref="I5:I8">
    <cfRule type="cellIs" dxfId="2943" priority="17" stopIfTrue="1" operator="equal">
      <formula>"-"</formula>
    </cfRule>
    <cfRule type="containsText" dxfId="2942" priority="18" stopIfTrue="1" operator="containsText" text="leer">
      <formula>NOT(ISERROR(SEARCH("leer",I5)))</formula>
    </cfRule>
  </conditionalFormatting>
  <conditionalFormatting sqref="I5:I8">
    <cfRule type="cellIs" dxfId="2941" priority="15" stopIfTrue="1" operator="equal">
      <formula>"-"</formula>
    </cfRule>
    <cfRule type="containsText" dxfId="2940" priority="16" stopIfTrue="1" operator="containsText" text="leer">
      <formula>NOT(ISERROR(SEARCH("leer",I5)))</formula>
    </cfRule>
  </conditionalFormatting>
  <conditionalFormatting sqref="I5:I8">
    <cfRule type="cellIs" dxfId="2939" priority="13" stopIfTrue="1" operator="equal">
      <formula>"-"</formula>
    </cfRule>
    <cfRule type="containsText" dxfId="2938" priority="14" stopIfTrue="1" operator="containsText" text="leer">
      <formula>NOT(ISERROR(SEARCH("leer",I5)))</formula>
    </cfRule>
  </conditionalFormatting>
  <conditionalFormatting sqref="I5:I8">
    <cfRule type="cellIs" dxfId="2937" priority="11" stopIfTrue="1" operator="equal">
      <formula>"-"</formula>
    </cfRule>
    <cfRule type="containsText" dxfId="2936" priority="12" stopIfTrue="1" operator="containsText" text="leer">
      <formula>NOT(ISERROR(SEARCH("leer",I5)))</formula>
    </cfRule>
  </conditionalFormatting>
  <conditionalFormatting sqref="I5:I8">
    <cfRule type="cellIs" dxfId="2935" priority="9" stopIfTrue="1" operator="equal">
      <formula>"-"</formula>
    </cfRule>
    <cfRule type="containsText" dxfId="2934" priority="10" stopIfTrue="1" operator="containsText" text="leer">
      <formula>NOT(ISERROR(SEARCH("leer",I5)))</formula>
    </cfRule>
  </conditionalFormatting>
  <conditionalFormatting sqref="I5:I8">
    <cfRule type="cellIs" dxfId="2933" priority="7" stopIfTrue="1" operator="equal">
      <formula>"-"</formula>
    </cfRule>
    <cfRule type="containsText" dxfId="2932" priority="8" stopIfTrue="1" operator="containsText" text="leer">
      <formula>NOT(ISERROR(SEARCH("leer",I5)))</formula>
    </cfRule>
  </conditionalFormatting>
  <conditionalFormatting sqref="H5:H8">
    <cfRule type="cellIs" dxfId="2931" priority="5" stopIfTrue="1" operator="equal">
      <formula>"-"</formula>
    </cfRule>
    <cfRule type="containsText" dxfId="2930" priority="6" stopIfTrue="1" operator="containsText" text="leer">
      <formula>NOT(ISERROR(SEARCH("leer",H5)))</formula>
    </cfRule>
  </conditionalFormatting>
  <conditionalFormatting sqref="H5:H8">
    <cfRule type="cellIs" dxfId="2929" priority="4" stopIfTrue="1" operator="equal">
      <formula>"-"</formula>
    </cfRule>
  </conditionalFormatting>
  <conditionalFormatting sqref="H5:H8">
    <cfRule type="cellIs" dxfId="2928" priority="2" stopIfTrue="1" operator="equal">
      <formula>"-"</formula>
    </cfRule>
    <cfRule type="containsText" dxfId="2927" priority="3" stopIfTrue="1" operator="containsText" text="leer">
      <formula>NOT(ISERROR(SEARCH("leer",H5)))</formula>
    </cfRule>
  </conditionalFormatting>
  <conditionalFormatting sqref="H5:H8">
    <cfRule type="cellIs" dxfId="2926"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customProperties>
    <customPr name="_pios_id" r:id="rId2"/>
  </customProperties>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199"/>
  <sheetViews>
    <sheetView showRuler="0" zoomScaleNormal="100" workbookViewId="0"/>
  </sheetViews>
  <sheetFormatPr baseColWidth="10" defaultColWidth="11.42578125" defaultRowHeight="12.75"/>
  <cols>
    <col min="1" max="1" width="48" style="5" customWidth="1"/>
    <col min="2" max="2" width="15.28515625" style="5" customWidth="1"/>
    <col min="3" max="3" width="11.42578125" style="5"/>
    <col min="4" max="5" width="12.28515625" style="8" customWidth="1"/>
    <col min="6" max="8" width="11.42578125" style="8" customWidth="1"/>
    <col min="9" max="16384" width="11.42578125" style="5"/>
  </cols>
  <sheetData>
    <row r="1" spans="1:17">
      <c r="A1" s="90" t="s">
        <v>1263</v>
      </c>
      <c r="D1" s="5"/>
      <c r="E1" s="5"/>
      <c r="F1" s="5"/>
      <c r="G1" s="5"/>
      <c r="H1" s="5"/>
    </row>
    <row r="2" spans="1:17">
      <c r="A2" s="290"/>
      <c r="D2" s="5"/>
      <c r="E2" s="5"/>
      <c r="F2" s="5"/>
      <c r="G2" s="5"/>
      <c r="H2" s="5"/>
    </row>
    <row r="3" spans="1:17">
      <c r="A3" s="84" t="s">
        <v>1264</v>
      </c>
      <c r="B3" s="4"/>
      <c r="C3" s="5" t="s">
        <v>1265</v>
      </c>
      <c r="D3" s="5" t="s">
        <v>1266</v>
      </c>
      <c r="E3" s="22">
        <v>2004</v>
      </c>
      <c r="F3" s="22">
        <v>2005</v>
      </c>
      <c r="G3" s="22">
        <v>2006</v>
      </c>
      <c r="H3" s="22">
        <v>2007</v>
      </c>
      <c r="I3" s="22">
        <v>2008</v>
      </c>
      <c r="J3" s="22">
        <v>2009</v>
      </c>
      <c r="K3" s="22">
        <v>2010</v>
      </c>
      <c r="L3" s="22">
        <v>2011</v>
      </c>
      <c r="M3" s="22">
        <v>2012</v>
      </c>
      <c r="N3" s="22">
        <v>2013</v>
      </c>
      <c r="O3" s="4">
        <v>2014</v>
      </c>
      <c r="P3" s="4">
        <v>2015</v>
      </c>
      <c r="Q3" s="355">
        <v>2016</v>
      </c>
    </row>
    <row r="4" spans="1:17">
      <c r="A4" s="12"/>
      <c r="C4" s="8"/>
      <c r="E4" s="16"/>
      <c r="F4" s="16"/>
      <c r="G4" s="16"/>
      <c r="H4" s="16"/>
      <c r="I4" s="8"/>
      <c r="J4" s="8"/>
      <c r="K4" s="8"/>
      <c r="L4" s="8"/>
      <c r="M4" s="8"/>
      <c r="N4" s="8"/>
      <c r="O4" s="8"/>
      <c r="P4" s="8"/>
      <c r="Q4" s="354"/>
    </row>
    <row r="5" spans="1:17">
      <c r="A5" s="12" t="s">
        <v>1267</v>
      </c>
      <c r="B5" s="5" t="s">
        <v>1268</v>
      </c>
      <c r="C5" s="8" t="s">
        <v>1269</v>
      </c>
      <c r="D5" s="8" t="s">
        <v>1270</v>
      </c>
      <c r="E5" s="189" t="s">
        <v>2250</v>
      </c>
      <c r="F5" s="189" t="s">
        <v>2250</v>
      </c>
      <c r="G5" s="189" t="s">
        <v>2250</v>
      </c>
      <c r="H5" s="189" t="s">
        <v>2250</v>
      </c>
      <c r="I5" s="67">
        <v>20.2</v>
      </c>
      <c r="J5" s="67">
        <v>20.5</v>
      </c>
      <c r="K5" s="67">
        <v>21.5</v>
      </c>
      <c r="L5" s="67">
        <v>22.1</v>
      </c>
      <c r="M5" s="185">
        <v>21.8</v>
      </c>
      <c r="N5" s="8">
        <v>22.7</v>
      </c>
      <c r="O5" s="8">
        <v>22.6</v>
      </c>
      <c r="P5" s="25">
        <v>22.507579810950599</v>
      </c>
      <c r="Q5" s="354">
        <v>23.5</v>
      </c>
    </row>
    <row r="6" spans="1:17">
      <c r="A6" s="12" t="s">
        <v>1271</v>
      </c>
      <c r="B6" s="5" t="s">
        <v>1272</v>
      </c>
      <c r="C6" s="8">
        <v>1</v>
      </c>
      <c r="D6" s="8" t="s">
        <v>1273</v>
      </c>
      <c r="E6" s="86">
        <v>9.1999999999999993</v>
      </c>
      <c r="F6" s="86">
        <v>10.1</v>
      </c>
      <c r="G6" s="86">
        <v>9.8000000000000007</v>
      </c>
      <c r="H6" s="86">
        <v>9.3000000000000007</v>
      </c>
      <c r="I6" s="67">
        <v>7.7</v>
      </c>
      <c r="J6" s="87">
        <v>8.6999999999999993</v>
      </c>
      <c r="K6" s="67">
        <v>8.1999999999999993</v>
      </c>
      <c r="L6" s="67">
        <v>7.6</v>
      </c>
      <c r="M6" s="234">
        <v>8</v>
      </c>
      <c r="N6" s="8">
        <v>9.3000000000000007</v>
      </c>
      <c r="O6" s="25">
        <v>11</v>
      </c>
      <c r="P6" s="25">
        <v>12.343849248359099</v>
      </c>
      <c r="Q6" s="354">
        <v>12.3</v>
      </c>
    </row>
    <row r="7" spans="1:17">
      <c r="A7" s="175" t="s">
        <v>1274</v>
      </c>
      <c r="B7" s="5" t="s">
        <v>1275</v>
      </c>
      <c r="C7" s="8">
        <v>2</v>
      </c>
      <c r="D7" s="8" t="s">
        <v>1276</v>
      </c>
      <c r="E7" s="189" t="s">
        <v>2250</v>
      </c>
      <c r="F7" s="189" t="s">
        <v>2250</v>
      </c>
      <c r="G7" s="189" t="s">
        <v>2250</v>
      </c>
      <c r="H7" s="189" t="s">
        <v>2250</v>
      </c>
      <c r="I7" s="67">
        <v>21.3</v>
      </c>
      <c r="J7" s="87">
        <v>21.5</v>
      </c>
      <c r="K7" s="67">
        <v>22.6</v>
      </c>
      <c r="L7" s="67">
        <v>23.2</v>
      </c>
      <c r="M7" s="234">
        <v>23</v>
      </c>
      <c r="N7" s="8">
        <v>23.7</v>
      </c>
      <c r="O7" s="8">
        <v>23.6</v>
      </c>
      <c r="P7" s="25">
        <v>23.442460124252602</v>
      </c>
      <c r="Q7" s="354">
        <v>24.2</v>
      </c>
    </row>
    <row r="8" spans="1:17" ht="25.5">
      <c r="A8" s="12" t="s">
        <v>1277</v>
      </c>
      <c r="B8" s="5" t="s">
        <v>1278</v>
      </c>
      <c r="C8" s="8"/>
      <c r="D8" s="8" t="s">
        <v>1279</v>
      </c>
      <c r="E8" s="16">
        <v>10</v>
      </c>
      <c r="F8" s="16">
        <v>10</v>
      </c>
      <c r="G8" s="16">
        <v>20</v>
      </c>
      <c r="H8" s="16">
        <v>22.2</v>
      </c>
      <c r="I8" s="25">
        <v>20</v>
      </c>
      <c r="J8" s="87">
        <v>25</v>
      </c>
      <c r="K8" s="67">
        <v>22.2</v>
      </c>
      <c r="L8" s="67">
        <v>22.2</v>
      </c>
      <c r="M8" s="185">
        <v>22.2</v>
      </c>
      <c r="N8" s="8">
        <v>22.2</v>
      </c>
      <c r="O8" s="8">
        <v>33.299999999999997</v>
      </c>
      <c r="P8" s="8">
        <v>33.299999999999997</v>
      </c>
      <c r="Q8" s="354">
        <v>33.299999999999997</v>
      </c>
    </row>
    <row r="9" spans="1:17" ht="25.5">
      <c r="A9" s="12" t="s">
        <v>1280</v>
      </c>
      <c r="B9" s="5" t="s">
        <v>1281</v>
      </c>
      <c r="C9" s="8"/>
      <c r="D9" s="8" t="s">
        <v>1282</v>
      </c>
      <c r="E9" s="16">
        <v>0</v>
      </c>
      <c r="F9" s="16">
        <v>0</v>
      </c>
      <c r="G9" s="16">
        <v>0</v>
      </c>
      <c r="H9" s="16">
        <v>0</v>
      </c>
      <c r="I9" s="25">
        <v>0</v>
      </c>
      <c r="J9" s="87">
        <v>0</v>
      </c>
      <c r="K9" s="87">
        <v>0</v>
      </c>
      <c r="L9" s="87">
        <v>0</v>
      </c>
      <c r="M9" s="185">
        <v>11.1</v>
      </c>
      <c r="N9" s="8">
        <v>12.5</v>
      </c>
      <c r="O9" s="8">
        <v>12.5</v>
      </c>
      <c r="P9" s="8">
        <v>12.1</v>
      </c>
      <c r="Q9" s="354">
        <v>11.1</v>
      </c>
    </row>
    <row r="10" spans="1:17" ht="38.25">
      <c r="A10" s="12" t="s">
        <v>1283</v>
      </c>
      <c r="B10" s="5" t="s">
        <v>1284</v>
      </c>
      <c r="C10" s="8"/>
      <c r="D10" s="8" t="s">
        <v>1285</v>
      </c>
      <c r="E10" s="16">
        <v>5.3</v>
      </c>
      <c r="F10" s="16">
        <v>5.3</v>
      </c>
      <c r="G10" s="16">
        <v>10</v>
      </c>
      <c r="H10" s="16">
        <v>11.1</v>
      </c>
      <c r="I10" s="8">
        <v>10.5</v>
      </c>
      <c r="J10" s="87">
        <v>11.8</v>
      </c>
      <c r="K10" s="67">
        <v>11.1</v>
      </c>
      <c r="L10" s="67">
        <v>11.1</v>
      </c>
      <c r="M10" s="424">
        <v>13.5</v>
      </c>
      <c r="N10" s="424">
        <v>15.8</v>
      </c>
      <c r="O10" s="8">
        <v>18.399999999999999</v>
      </c>
      <c r="P10" s="8">
        <v>18.399999999999999</v>
      </c>
      <c r="Q10" s="354">
        <v>21.1</v>
      </c>
    </row>
    <row r="11" spans="1:17">
      <c r="A11" s="12"/>
      <c r="C11" s="8"/>
      <c r="I11" s="8"/>
      <c r="J11" s="8"/>
      <c r="K11" s="8"/>
      <c r="L11" s="8"/>
    </row>
    <row r="12" spans="1:17">
      <c r="A12" s="12"/>
      <c r="C12" s="8"/>
      <c r="D12" s="22"/>
      <c r="E12" s="22"/>
      <c r="F12" s="22"/>
      <c r="G12" s="22"/>
      <c r="H12" s="22"/>
      <c r="I12" s="8"/>
      <c r="J12" s="8"/>
      <c r="K12" s="8"/>
      <c r="L12" s="8"/>
    </row>
    <row r="13" spans="1:17" ht="25.5" customHeight="1">
      <c r="A13" s="469" t="s">
        <v>1286</v>
      </c>
      <c r="B13" s="469"/>
      <c r="C13" s="469"/>
      <c r="D13" s="469"/>
      <c r="E13" s="469"/>
      <c r="F13" s="469"/>
      <c r="G13" s="469"/>
      <c r="H13" s="469"/>
      <c r="I13" s="469"/>
      <c r="J13" s="469"/>
      <c r="K13" s="469"/>
      <c r="L13" s="469"/>
      <c r="M13" s="469"/>
      <c r="N13" s="469"/>
      <c r="O13" s="469"/>
      <c r="P13" s="469"/>
      <c r="Q13" s="469"/>
    </row>
    <row r="14" spans="1:17">
      <c r="A14" s="206" t="s">
        <v>1287</v>
      </c>
      <c r="B14" s="224"/>
      <c r="C14" s="8"/>
      <c r="I14" s="8"/>
      <c r="J14" s="8"/>
      <c r="K14" s="8"/>
      <c r="L14" s="8"/>
    </row>
    <row r="15" spans="1:17">
      <c r="A15" s="12"/>
      <c r="C15" s="8"/>
      <c r="I15" s="8"/>
      <c r="J15" s="8"/>
      <c r="K15" s="8"/>
      <c r="L15" s="8"/>
    </row>
    <row r="16" spans="1:17">
      <c r="A16" s="12"/>
      <c r="C16" s="8"/>
      <c r="I16" s="8"/>
      <c r="J16" s="8"/>
      <c r="K16" s="8"/>
      <c r="L16" s="8"/>
    </row>
    <row r="17" spans="1:12">
      <c r="A17" s="12"/>
      <c r="C17" s="8"/>
      <c r="I17" s="8"/>
      <c r="J17" s="8"/>
      <c r="K17" s="8"/>
      <c r="L17" s="8"/>
    </row>
    <row r="18" spans="1:12">
      <c r="A18" s="12"/>
      <c r="C18" s="8"/>
      <c r="I18" s="8"/>
      <c r="J18" s="8"/>
      <c r="K18" s="8"/>
      <c r="L18" s="8"/>
    </row>
    <row r="19" spans="1:12">
      <c r="A19" s="12"/>
      <c r="C19" s="8"/>
      <c r="I19" s="8"/>
      <c r="J19" s="8"/>
      <c r="K19" s="8"/>
      <c r="L19" s="8"/>
    </row>
    <row r="20" spans="1:12">
      <c r="A20" s="12"/>
      <c r="C20" s="8"/>
      <c r="I20" s="8"/>
      <c r="J20" s="8"/>
      <c r="K20" s="8"/>
      <c r="L20" s="8"/>
    </row>
    <row r="21" spans="1:12">
      <c r="A21" s="12"/>
      <c r="C21" s="8"/>
      <c r="I21" s="8"/>
      <c r="J21" s="8"/>
      <c r="K21" s="8"/>
      <c r="L21" s="8"/>
    </row>
    <row r="22" spans="1:12">
      <c r="A22" s="12"/>
      <c r="C22" s="8"/>
      <c r="E22" s="22"/>
      <c r="F22" s="16"/>
      <c r="G22" s="189"/>
      <c r="H22" s="86"/>
      <c r="I22" s="189"/>
      <c r="J22" s="16"/>
      <c r="K22" s="16"/>
      <c r="L22" s="16"/>
    </row>
    <row r="23" spans="1:12">
      <c r="A23" s="12"/>
      <c r="C23" s="8"/>
      <c r="E23" s="22"/>
      <c r="F23" s="16"/>
      <c r="G23" s="189"/>
      <c r="H23" s="86"/>
      <c r="I23" s="189"/>
      <c r="J23" s="16"/>
      <c r="K23" s="16"/>
      <c r="L23" s="16"/>
    </row>
    <row r="24" spans="1:12">
      <c r="A24" s="12"/>
      <c r="C24" s="8"/>
      <c r="E24" s="22"/>
      <c r="F24" s="16"/>
      <c r="G24" s="189"/>
      <c r="H24" s="86"/>
      <c r="I24" s="189"/>
      <c r="J24" s="16"/>
      <c r="K24" s="16"/>
      <c r="L24" s="16"/>
    </row>
    <row r="25" spans="1:12">
      <c r="A25" s="12"/>
      <c r="C25" s="8"/>
      <c r="E25" s="22"/>
      <c r="F25" s="16"/>
      <c r="G25" s="189"/>
      <c r="H25" s="86"/>
      <c r="I25" s="189"/>
      <c r="J25" s="16"/>
      <c r="K25" s="16"/>
      <c r="L25" s="16"/>
    </row>
    <row r="26" spans="1:12">
      <c r="A26" s="12"/>
      <c r="C26" s="8"/>
      <c r="E26" s="22"/>
      <c r="G26" s="67"/>
      <c r="H26" s="67"/>
      <c r="I26" s="67"/>
      <c r="J26" s="25"/>
      <c r="K26" s="25"/>
      <c r="L26" s="8"/>
    </row>
    <row r="27" spans="1:12">
      <c r="A27" s="12"/>
      <c r="C27" s="8"/>
      <c r="E27" s="22"/>
      <c r="G27" s="67"/>
      <c r="H27" s="87"/>
      <c r="I27" s="87"/>
      <c r="J27" s="82"/>
      <c r="K27" s="82"/>
      <c r="L27" s="82"/>
    </row>
    <row r="28" spans="1:12">
      <c r="A28" s="12"/>
      <c r="C28" s="8"/>
      <c r="E28" s="22"/>
      <c r="G28" s="67"/>
      <c r="H28" s="67"/>
      <c r="I28" s="67"/>
      <c r="J28" s="67"/>
      <c r="K28" s="82"/>
      <c r="L28" s="67"/>
    </row>
    <row r="29" spans="1:12">
      <c r="A29" s="12"/>
      <c r="C29" s="8"/>
      <c r="E29" s="22"/>
      <c r="G29" s="67"/>
      <c r="H29" s="67"/>
      <c r="I29" s="67"/>
      <c r="J29" s="67"/>
      <c r="K29" s="87"/>
      <c r="L29" s="67"/>
    </row>
    <row r="30" spans="1:12">
      <c r="A30" s="12"/>
      <c r="C30" s="8"/>
      <c r="E30" s="22"/>
      <c r="G30" s="185"/>
      <c r="H30" s="234"/>
      <c r="I30" s="234"/>
      <c r="J30" s="185"/>
      <c r="K30" s="185"/>
      <c r="L30" s="264"/>
    </row>
    <row r="31" spans="1:12">
      <c r="A31" s="12"/>
      <c r="C31" s="8"/>
      <c r="E31" s="22"/>
      <c r="I31" s="8"/>
      <c r="J31" s="8"/>
      <c r="K31" s="8"/>
      <c r="L31" s="264"/>
    </row>
    <row r="32" spans="1:12">
      <c r="A32" s="12"/>
      <c r="C32" s="8"/>
      <c r="E32" s="4"/>
      <c r="H32" s="25"/>
      <c r="I32" s="8"/>
      <c r="J32" s="8"/>
      <c r="K32" s="8"/>
      <c r="L32" s="8"/>
    </row>
    <row r="33" spans="1:12">
      <c r="A33" s="12"/>
      <c r="C33" s="8"/>
      <c r="E33" s="4"/>
      <c r="G33" s="25"/>
      <c r="H33" s="25"/>
      <c r="I33" s="25"/>
      <c r="J33" s="8"/>
      <c r="K33" s="8"/>
      <c r="L33" s="8"/>
    </row>
    <row r="34" spans="1:12">
      <c r="A34" s="12"/>
      <c r="C34" s="8"/>
      <c r="I34" s="8"/>
      <c r="J34" s="8"/>
      <c r="K34" s="8"/>
      <c r="L34" s="8"/>
    </row>
    <row r="35" spans="1:12">
      <c r="A35" s="12"/>
      <c r="C35" s="8"/>
      <c r="I35" s="8"/>
      <c r="J35" s="8"/>
      <c r="K35" s="8"/>
      <c r="L35" s="8"/>
    </row>
    <row r="36" spans="1:12">
      <c r="A36" s="12"/>
      <c r="C36" s="8"/>
      <c r="I36" s="8"/>
      <c r="J36" s="8"/>
      <c r="K36" s="8"/>
      <c r="L36" s="8"/>
    </row>
    <row r="37" spans="1:12">
      <c r="A37" s="12"/>
      <c r="C37" s="8"/>
      <c r="I37" s="8"/>
      <c r="J37" s="8"/>
      <c r="K37" s="8"/>
      <c r="L37" s="8"/>
    </row>
    <row r="38" spans="1:12">
      <c r="A38" s="12"/>
      <c r="C38" s="8"/>
      <c r="I38" s="8"/>
      <c r="J38" s="8"/>
      <c r="K38" s="8"/>
      <c r="L38" s="8"/>
    </row>
    <row r="39" spans="1:12">
      <c r="A39" s="12"/>
      <c r="C39" s="8"/>
      <c r="I39" s="8"/>
      <c r="J39" s="8"/>
      <c r="K39" s="8"/>
      <c r="L39" s="8"/>
    </row>
    <row r="40" spans="1:12">
      <c r="A40" s="12"/>
      <c r="C40" s="8"/>
    </row>
    <row r="41" spans="1:12">
      <c r="A41" s="12"/>
      <c r="C41" s="8"/>
    </row>
    <row r="42" spans="1:12">
      <c r="A42" s="12"/>
      <c r="C42" s="8"/>
    </row>
    <row r="43" spans="1:12">
      <c r="A43" s="12"/>
      <c r="C43" s="8"/>
    </row>
    <row r="44" spans="1:12">
      <c r="A44" s="12"/>
      <c r="C44" s="8"/>
    </row>
    <row r="45" spans="1:12">
      <c r="A45" s="12"/>
      <c r="C45" s="8"/>
    </row>
    <row r="46" spans="1:12">
      <c r="A46" s="12"/>
      <c r="C46" s="8"/>
    </row>
    <row r="47" spans="1:12">
      <c r="A47" s="12"/>
      <c r="C47" s="8"/>
    </row>
    <row r="48" spans="1:12">
      <c r="A48" s="12"/>
      <c r="C48" s="8"/>
      <c r="I48" s="8"/>
      <c r="J48" s="8"/>
      <c r="K48" s="8"/>
      <c r="L48" s="8"/>
    </row>
    <row r="49" spans="1:12">
      <c r="A49" s="12"/>
      <c r="C49" s="8"/>
      <c r="I49" s="8"/>
      <c r="J49" s="8"/>
      <c r="K49" s="8"/>
      <c r="L49" s="8"/>
    </row>
    <row r="50" spans="1:12">
      <c r="A50" s="12"/>
      <c r="C50" s="8"/>
      <c r="I50" s="8"/>
      <c r="J50" s="8"/>
      <c r="K50" s="8"/>
      <c r="L50" s="8"/>
    </row>
    <row r="51" spans="1:12">
      <c r="A51" s="12"/>
      <c r="C51" s="8"/>
      <c r="I51" s="8"/>
      <c r="J51" s="8"/>
      <c r="K51" s="8"/>
      <c r="L51" s="8"/>
    </row>
    <row r="52" spans="1:12">
      <c r="A52" s="12"/>
      <c r="C52" s="8"/>
      <c r="I52" s="8"/>
      <c r="J52" s="8"/>
      <c r="K52" s="8"/>
      <c r="L52" s="8"/>
    </row>
    <row r="53" spans="1:12">
      <c r="A53" s="12"/>
      <c r="C53" s="8"/>
      <c r="I53" s="8"/>
      <c r="J53" s="8"/>
      <c r="K53" s="8"/>
      <c r="L53" s="8"/>
    </row>
    <row r="54" spans="1:12">
      <c r="A54" s="12"/>
      <c r="C54" s="8"/>
      <c r="I54" s="8"/>
      <c r="J54" s="8"/>
      <c r="K54" s="8"/>
      <c r="L54" s="8"/>
    </row>
    <row r="55" spans="1:12">
      <c r="A55" s="12"/>
      <c r="C55" s="8"/>
      <c r="I55" s="8"/>
      <c r="J55" s="8"/>
      <c r="K55" s="8"/>
      <c r="L55" s="8"/>
    </row>
    <row r="56" spans="1:12">
      <c r="A56" s="12"/>
      <c r="C56" s="8"/>
      <c r="I56" s="8"/>
      <c r="J56" s="8"/>
      <c r="K56" s="8"/>
      <c r="L56" s="8"/>
    </row>
    <row r="57" spans="1:12">
      <c r="A57" s="12"/>
      <c r="C57" s="8"/>
      <c r="I57" s="8"/>
      <c r="J57" s="8"/>
      <c r="K57" s="8"/>
      <c r="L57" s="8"/>
    </row>
    <row r="58" spans="1:12">
      <c r="A58" s="12"/>
      <c r="C58" s="8"/>
      <c r="I58" s="8"/>
      <c r="J58" s="8"/>
      <c r="K58" s="8"/>
      <c r="L58" s="8"/>
    </row>
    <row r="59" spans="1:12">
      <c r="A59" s="12"/>
      <c r="C59" s="8"/>
      <c r="I59" s="8"/>
      <c r="J59" s="8"/>
      <c r="K59" s="8"/>
      <c r="L59" s="8"/>
    </row>
    <row r="60" spans="1:12">
      <c r="A60" s="12"/>
      <c r="C60" s="8"/>
      <c r="I60" s="8"/>
      <c r="J60" s="8"/>
      <c r="K60" s="8"/>
      <c r="L60" s="8"/>
    </row>
    <row r="61" spans="1:12">
      <c r="A61" s="12"/>
      <c r="C61" s="8"/>
      <c r="I61" s="8"/>
      <c r="J61" s="8"/>
      <c r="K61" s="8"/>
      <c r="L61" s="8"/>
    </row>
    <row r="62" spans="1:12">
      <c r="A62" s="12"/>
      <c r="C62" s="8"/>
      <c r="I62" s="8"/>
      <c r="J62" s="8"/>
      <c r="K62" s="8"/>
      <c r="L62" s="8"/>
    </row>
    <row r="63" spans="1:12">
      <c r="A63" s="12"/>
      <c r="C63" s="8"/>
      <c r="I63" s="8"/>
      <c r="J63" s="8"/>
      <c r="K63" s="8"/>
      <c r="L63" s="8"/>
    </row>
    <row r="64" spans="1:12">
      <c r="A64" s="12"/>
      <c r="C64" s="8"/>
      <c r="I64" s="8"/>
      <c r="J64" s="8"/>
      <c r="K64" s="8"/>
      <c r="L64" s="8"/>
    </row>
    <row r="65" spans="1:12">
      <c r="A65" s="12"/>
      <c r="C65" s="8"/>
      <c r="I65" s="8"/>
      <c r="J65" s="8"/>
      <c r="K65" s="8"/>
      <c r="L65" s="8"/>
    </row>
    <row r="66" spans="1:12">
      <c r="A66" s="12"/>
      <c r="C66" s="8"/>
      <c r="I66" s="8"/>
      <c r="J66" s="8"/>
      <c r="K66" s="8"/>
      <c r="L66" s="8"/>
    </row>
    <row r="67" spans="1:12">
      <c r="A67" s="12"/>
      <c r="C67" s="8"/>
      <c r="I67" s="8"/>
      <c r="J67" s="8"/>
      <c r="K67" s="8"/>
      <c r="L67" s="8"/>
    </row>
    <row r="68" spans="1:12">
      <c r="A68" s="12"/>
      <c r="C68" s="8"/>
      <c r="I68" s="8"/>
      <c r="J68" s="8"/>
      <c r="K68" s="8"/>
      <c r="L68" s="8"/>
    </row>
    <row r="69" spans="1:12">
      <c r="A69" s="12"/>
      <c r="C69" s="8"/>
      <c r="I69" s="8"/>
      <c r="J69" s="8"/>
      <c r="K69" s="8"/>
      <c r="L69" s="8"/>
    </row>
    <row r="70" spans="1:12">
      <c r="A70" s="12"/>
      <c r="C70" s="8"/>
      <c r="I70" s="8"/>
      <c r="J70" s="8"/>
      <c r="K70" s="8"/>
      <c r="L70" s="8"/>
    </row>
    <row r="71" spans="1:12">
      <c r="A71" s="12"/>
      <c r="C71" s="8"/>
      <c r="I71" s="8"/>
      <c r="J71" s="8"/>
      <c r="K71" s="8"/>
      <c r="L71" s="8"/>
    </row>
    <row r="72" spans="1:12">
      <c r="A72" s="12"/>
      <c r="C72" s="8"/>
      <c r="I72" s="8"/>
      <c r="J72" s="8"/>
      <c r="K72" s="8"/>
      <c r="L72" s="8"/>
    </row>
    <row r="73" spans="1:12">
      <c r="A73" s="12"/>
      <c r="C73" s="8"/>
      <c r="I73" s="8"/>
      <c r="J73" s="8"/>
      <c r="K73" s="8"/>
      <c r="L73" s="8"/>
    </row>
    <row r="74" spans="1:12">
      <c r="A74" s="12"/>
      <c r="C74" s="8"/>
      <c r="I74" s="8"/>
      <c r="J74" s="8"/>
      <c r="K74" s="8"/>
      <c r="L74" s="8"/>
    </row>
    <row r="75" spans="1:12">
      <c r="A75" s="12"/>
      <c r="C75" s="8"/>
      <c r="I75" s="8"/>
      <c r="J75" s="8"/>
      <c r="K75" s="8"/>
      <c r="L75" s="8"/>
    </row>
    <row r="76" spans="1:12">
      <c r="A76" s="12"/>
      <c r="C76" s="8"/>
      <c r="I76" s="8"/>
      <c r="J76" s="8"/>
      <c r="K76" s="8"/>
      <c r="L76" s="8"/>
    </row>
    <row r="77" spans="1:12">
      <c r="A77" s="12"/>
      <c r="C77" s="8"/>
      <c r="I77" s="8"/>
      <c r="J77" s="8"/>
      <c r="K77" s="8"/>
      <c r="L77" s="8"/>
    </row>
    <row r="78" spans="1:12">
      <c r="A78" s="12"/>
      <c r="C78" s="8"/>
      <c r="I78" s="8"/>
      <c r="J78" s="8"/>
      <c r="K78" s="8"/>
      <c r="L78" s="8"/>
    </row>
    <row r="79" spans="1:12">
      <c r="A79" s="12"/>
      <c r="C79" s="8"/>
      <c r="I79" s="8"/>
      <c r="J79" s="8"/>
      <c r="K79" s="8"/>
      <c r="L79" s="8"/>
    </row>
    <row r="80" spans="1:12">
      <c r="A80" s="12"/>
      <c r="C80" s="8"/>
      <c r="I80" s="8"/>
      <c r="J80" s="8"/>
      <c r="K80" s="8"/>
      <c r="L80" s="8"/>
    </row>
    <row r="81" spans="1:12">
      <c r="A81" s="12"/>
      <c r="C81" s="8"/>
      <c r="I81" s="8"/>
      <c r="J81" s="8"/>
      <c r="K81" s="8"/>
      <c r="L81" s="8"/>
    </row>
    <row r="82" spans="1:12">
      <c r="A82" s="12"/>
      <c r="C82" s="8"/>
      <c r="I82" s="8"/>
      <c r="J82" s="8"/>
      <c r="K82" s="8"/>
      <c r="L82" s="8"/>
    </row>
    <row r="83" spans="1:12">
      <c r="A83" s="12"/>
      <c r="C83" s="8"/>
      <c r="I83" s="8"/>
      <c r="J83" s="8"/>
      <c r="K83" s="8"/>
      <c r="L83" s="8"/>
    </row>
    <row r="84" spans="1:12">
      <c r="A84" s="12"/>
      <c r="C84" s="8"/>
      <c r="I84" s="8"/>
      <c r="J84" s="8"/>
      <c r="K84" s="8"/>
      <c r="L84" s="8"/>
    </row>
    <row r="85" spans="1:12">
      <c r="A85" s="12"/>
      <c r="C85" s="8"/>
      <c r="I85" s="8"/>
      <c r="J85" s="8"/>
      <c r="K85" s="8"/>
      <c r="L85" s="8"/>
    </row>
    <row r="86" spans="1:12">
      <c r="A86" s="12"/>
      <c r="C86" s="8"/>
      <c r="I86" s="8"/>
      <c r="J86" s="8"/>
      <c r="K86" s="8"/>
      <c r="L86" s="8"/>
    </row>
    <row r="87" spans="1:12">
      <c r="A87" s="12"/>
      <c r="C87" s="8"/>
      <c r="I87" s="8"/>
      <c r="J87" s="8"/>
      <c r="K87" s="8"/>
      <c r="L87" s="8"/>
    </row>
    <row r="88" spans="1:12">
      <c r="A88" s="12"/>
      <c r="C88" s="8"/>
      <c r="I88" s="8"/>
      <c r="J88" s="8"/>
      <c r="K88" s="8"/>
      <c r="L88" s="8"/>
    </row>
    <row r="89" spans="1:12">
      <c r="A89" s="12"/>
      <c r="C89" s="8"/>
      <c r="I89" s="8"/>
      <c r="J89" s="8"/>
      <c r="K89" s="8"/>
      <c r="L89" s="8"/>
    </row>
    <row r="90" spans="1:12">
      <c r="A90" s="12"/>
      <c r="C90" s="8"/>
      <c r="I90" s="8"/>
      <c r="J90" s="8"/>
      <c r="K90" s="8"/>
      <c r="L90" s="8"/>
    </row>
    <row r="91" spans="1:12">
      <c r="A91" s="12"/>
      <c r="C91" s="8"/>
      <c r="I91" s="8"/>
      <c r="J91" s="8"/>
      <c r="K91" s="8"/>
      <c r="L91" s="8"/>
    </row>
    <row r="92" spans="1:12">
      <c r="A92" s="12"/>
      <c r="C92" s="8"/>
      <c r="I92" s="8"/>
      <c r="J92" s="8"/>
      <c r="K92" s="8"/>
      <c r="L92" s="8"/>
    </row>
    <row r="93" spans="1:12">
      <c r="A93" s="12"/>
      <c r="C93" s="8"/>
      <c r="I93" s="8"/>
      <c r="J93" s="8"/>
      <c r="K93" s="8"/>
      <c r="L93" s="8"/>
    </row>
    <row r="94" spans="1:12">
      <c r="A94" s="12"/>
      <c r="C94" s="8"/>
      <c r="I94" s="8"/>
      <c r="J94" s="8"/>
      <c r="K94" s="8"/>
      <c r="L94" s="8"/>
    </row>
    <row r="95" spans="1:12">
      <c r="A95" s="12"/>
      <c r="C95" s="8"/>
      <c r="I95" s="8"/>
      <c r="J95" s="8"/>
      <c r="K95" s="8"/>
      <c r="L95" s="8"/>
    </row>
    <row r="96" spans="1:12">
      <c r="A96" s="12"/>
      <c r="C96" s="8"/>
      <c r="I96" s="8"/>
      <c r="J96" s="8"/>
      <c r="K96" s="8"/>
      <c r="L96" s="8"/>
    </row>
    <row r="97" spans="1:12">
      <c r="A97" s="12"/>
      <c r="C97" s="8"/>
      <c r="I97" s="8"/>
      <c r="J97" s="8"/>
      <c r="K97" s="8"/>
      <c r="L97" s="8"/>
    </row>
    <row r="98" spans="1:12">
      <c r="A98" s="12"/>
      <c r="C98" s="8"/>
      <c r="I98" s="8"/>
      <c r="J98" s="8"/>
      <c r="K98" s="8"/>
      <c r="L98" s="8"/>
    </row>
    <row r="99" spans="1:12">
      <c r="A99" s="12"/>
      <c r="C99" s="8"/>
      <c r="I99" s="8"/>
      <c r="J99" s="8"/>
      <c r="K99" s="8"/>
      <c r="L99" s="8"/>
    </row>
    <row r="100" spans="1:12">
      <c r="A100" s="12"/>
      <c r="C100" s="8"/>
      <c r="I100" s="8"/>
      <c r="J100" s="8"/>
      <c r="K100" s="8"/>
      <c r="L100" s="8"/>
    </row>
    <row r="101" spans="1:12">
      <c r="A101" s="12"/>
      <c r="C101" s="8"/>
      <c r="I101" s="8"/>
      <c r="J101" s="8"/>
      <c r="K101" s="8"/>
      <c r="L101" s="8"/>
    </row>
    <row r="102" spans="1:12">
      <c r="A102" s="12"/>
      <c r="C102" s="8"/>
      <c r="I102" s="8"/>
      <c r="J102" s="8"/>
      <c r="K102" s="8"/>
      <c r="L102" s="8"/>
    </row>
    <row r="103" spans="1:12">
      <c r="A103" s="12"/>
      <c r="C103" s="8"/>
      <c r="I103" s="8"/>
      <c r="J103" s="8"/>
      <c r="K103" s="8"/>
      <c r="L103" s="8"/>
    </row>
    <row r="104" spans="1:12">
      <c r="A104" s="12"/>
      <c r="C104" s="8"/>
      <c r="I104" s="8"/>
      <c r="J104" s="8"/>
      <c r="K104" s="8"/>
      <c r="L104" s="8"/>
    </row>
    <row r="105" spans="1:12">
      <c r="A105" s="12"/>
      <c r="C105" s="8"/>
      <c r="I105" s="8"/>
      <c r="J105" s="8"/>
      <c r="K105" s="8"/>
      <c r="L105" s="8"/>
    </row>
    <row r="106" spans="1:12">
      <c r="A106" s="12"/>
      <c r="C106" s="8"/>
      <c r="I106" s="8"/>
      <c r="J106" s="8"/>
      <c r="K106" s="8"/>
      <c r="L106" s="8"/>
    </row>
    <row r="107" spans="1:12">
      <c r="A107" s="12"/>
      <c r="C107" s="8"/>
      <c r="I107" s="8"/>
      <c r="J107" s="8"/>
      <c r="K107" s="8"/>
      <c r="L107" s="8"/>
    </row>
    <row r="108" spans="1:12">
      <c r="A108" s="12"/>
      <c r="C108" s="8"/>
      <c r="I108" s="8"/>
      <c r="J108" s="8"/>
      <c r="K108" s="8"/>
      <c r="L108" s="8"/>
    </row>
    <row r="109" spans="1:12">
      <c r="A109" s="12"/>
      <c r="C109" s="8"/>
      <c r="I109" s="8"/>
      <c r="J109" s="8"/>
      <c r="K109" s="8"/>
      <c r="L109" s="8"/>
    </row>
    <row r="110" spans="1:12">
      <c r="A110" s="12"/>
      <c r="C110" s="8"/>
      <c r="I110" s="8"/>
      <c r="J110" s="8"/>
      <c r="K110" s="8"/>
      <c r="L110" s="8"/>
    </row>
    <row r="111" spans="1:12">
      <c r="A111" s="12"/>
      <c r="C111" s="8"/>
      <c r="I111" s="8"/>
      <c r="J111" s="8"/>
      <c r="K111" s="8"/>
      <c r="L111" s="8"/>
    </row>
    <row r="112" spans="1:12">
      <c r="A112" s="12"/>
      <c r="C112" s="8"/>
      <c r="I112" s="8"/>
      <c r="J112" s="8"/>
      <c r="K112" s="8"/>
      <c r="L112" s="8"/>
    </row>
    <row r="113" spans="1:12">
      <c r="A113" s="12"/>
      <c r="C113" s="8"/>
      <c r="I113" s="8"/>
      <c r="J113" s="8"/>
      <c r="K113" s="8"/>
      <c r="L113" s="8"/>
    </row>
    <row r="114" spans="1:12">
      <c r="A114" s="12"/>
      <c r="C114" s="8"/>
      <c r="I114" s="8"/>
      <c r="J114" s="8"/>
      <c r="K114" s="8"/>
      <c r="L114" s="8"/>
    </row>
    <row r="115" spans="1:12">
      <c r="A115" s="12"/>
      <c r="C115" s="8"/>
      <c r="I115" s="8"/>
      <c r="J115" s="8"/>
      <c r="K115" s="8"/>
      <c r="L115" s="8"/>
    </row>
    <row r="116" spans="1:12">
      <c r="A116" s="12"/>
      <c r="C116" s="8"/>
      <c r="I116" s="8"/>
      <c r="J116" s="8"/>
      <c r="K116" s="8"/>
      <c r="L116" s="8"/>
    </row>
    <row r="117" spans="1:12">
      <c r="A117" s="12"/>
      <c r="C117" s="8"/>
      <c r="I117" s="8"/>
      <c r="J117" s="8"/>
      <c r="K117" s="8"/>
      <c r="L117" s="8"/>
    </row>
    <row r="118" spans="1:12">
      <c r="A118" s="12"/>
      <c r="C118" s="8"/>
      <c r="I118" s="8"/>
      <c r="J118" s="8"/>
      <c r="K118" s="8"/>
      <c r="L118" s="8"/>
    </row>
    <row r="119" spans="1:12">
      <c r="A119" s="12"/>
      <c r="C119" s="8"/>
      <c r="I119" s="8"/>
      <c r="J119" s="8"/>
      <c r="K119" s="8"/>
      <c r="L119" s="8"/>
    </row>
    <row r="120" spans="1:12">
      <c r="A120" s="12"/>
      <c r="C120" s="8"/>
      <c r="I120" s="8"/>
      <c r="J120" s="8"/>
      <c r="K120" s="8"/>
      <c r="L120" s="8"/>
    </row>
    <row r="121" spans="1:12">
      <c r="A121" s="12"/>
      <c r="C121" s="8"/>
      <c r="I121" s="8"/>
      <c r="J121" s="8"/>
      <c r="K121" s="8"/>
      <c r="L121" s="8"/>
    </row>
    <row r="122" spans="1:12">
      <c r="A122" s="12"/>
      <c r="C122" s="8"/>
      <c r="I122" s="8"/>
      <c r="J122" s="8"/>
      <c r="K122" s="8"/>
      <c r="L122" s="8"/>
    </row>
    <row r="123" spans="1:12">
      <c r="A123" s="12"/>
      <c r="C123" s="8"/>
      <c r="I123" s="8"/>
      <c r="J123" s="8"/>
      <c r="K123" s="8"/>
      <c r="L123" s="8"/>
    </row>
    <row r="124" spans="1:12">
      <c r="A124" s="12"/>
      <c r="C124" s="8"/>
      <c r="I124" s="8"/>
      <c r="J124" s="8"/>
      <c r="K124" s="8"/>
      <c r="L124" s="8"/>
    </row>
    <row r="125" spans="1:12">
      <c r="A125" s="12"/>
      <c r="C125" s="8"/>
      <c r="I125" s="8"/>
      <c r="J125" s="8"/>
      <c r="K125" s="8"/>
      <c r="L125" s="8"/>
    </row>
    <row r="126" spans="1:12">
      <c r="A126" s="12"/>
      <c r="C126" s="8"/>
      <c r="I126" s="8"/>
      <c r="J126" s="8"/>
      <c r="K126" s="8"/>
      <c r="L126" s="8"/>
    </row>
    <row r="127" spans="1:12">
      <c r="A127" s="12"/>
      <c r="C127" s="8"/>
      <c r="I127" s="8"/>
      <c r="J127" s="8"/>
      <c r="K127" s="8"/>
      <c r="L127" s="8"/>
    </row>
    <row r="128" spans="1:12">
      <c r="A128" s="12"/>
      <c r="C128" s="8"/>
      <c r="I128" s="8"/>
      <c r="J128" s="8"/>
      <c r="K128" s="8"/>
      <c r="L128" s="8"/>
    </row>
    <row r="129" spans="1:12">
      <c r="A129" s="12"/>
      <c r="C129" s="8"/>
      <c r="I129" s="8"/>
      <c r="J129" s="8"/>
      <c r="K129" s="8"/>
      <c r="L129" s="8"/>
    </row>
    <row r="130" spans="1:12">
      <c r="A130" s="12"/>
      <c r="C130" s="8"/>
      <c r="I130" s="8"/>
      <c r="J130" s="8"/>
      <c r="K130" s="8"/>
      <c r="L130" s="8"/>
    </row>
    <row r="131" spans="1:12">
      <c r="A131" s="12"/>
      <c r="C131" s="8"/>
      <c r="I131" s="8"/>
      <c r="J131" s="8"/>
      <c r="K131" s="8"/>
      <c r="L131" s="8"/>
    </row>
    <row r="132" spans="1:12">
      <c r="A132" s="12"/>
      <c r="C132" s="8"/>
      <c r="I132" s="8"/>
      <c r="J132" s="8"/>
      <c r="K132" s="8"/>
      <c r="L132" s="8"/>
    </row>
    <row r="133" spans="1:12">
      <c r="A133" s="12"/>
      <c r="C133" s="8"/>
      <c r="I133" s="8"/>
      <c r="J133" s="8"/>
      <c r="K133" s="8"/>
      <c r="L133" s="8"/>
    </row>
    <row r="134" spans="1:12">
      <c r="A134" s="12"/>
      <c r="C134" s="8"/>
      <c r="I134" s="8"/>
      <c r="J134" s="8"/>
      <c r="K134" s="8"/>
      <c r="L134" s="8"/>
    </row>
    <row r="135" spans="1:12">
      <c r="A135" s="12"/>
      <c r="C135" s="8"/>
      <c r="I135" s="8"/>
      <c r="J135" s="8"/>
      <c r="K135" s="8"/>
      <c r="L135" s="8"/>
    </row>
    <row r="136" spans="1:12">
      <c r="A136" s="12"/>
      <c r="C136" s="8"/>
      <c r="I136" s="8"/>
      <c r="J136" s="8"/>
      <c r="K136" s="8"/>
      <c r="L136" s="8"/>
    </row>
    <row r="137" spans="1:12">
      <c r="A137" s="12"/>
      <c r="C137" s="8"/>
      <c r="I137" s="8"/>
      <c r="J137" s="8"/>
      <c r="K137" s="8"/>
      <c r="L137" s="8"/>
    </row>
    <row r="138" spans="1:12">
      <c r="A138" s="12"/>
      <c r="C138" s="8"/>
      <c r="I138" s="8"/>
      <c r="J138" s="8"/>
      <c r="K138" s="8"/>
      <c r="L138" s="8"/>
    </row>
    <row r="139" spans="1:12">
      <c r="A139" s="12"/>
      <c r="C139" s="8"/>
      <c r="I139" s="8"/>
      <c r="J139" s="8"/>
      <c r="K139" s="8"/>
      <c r="L139" s="8"/>
    </row>
    <row r="140" spans="1:12">
      <c r="A140" s="12"/>
      <c r="C140" s="8"/>
      <c r="I140" s="8"/>
      <c r="J140" s="8"/>
      <c r="K140" s="8"/>
      <c r="L140" s="8"/>
    </row>
    <row r="141" spans="1:12">
      <c r="A141" s="12"/>
      <c r="C141" s="8"/>
      <c r="I141" s="8"/>
      <c r="J141" s="8"/>
      <c r="K141" s="8"/>
      <c r="L141" s="8"/>
    </row>
    <row r="142" spans="1:12">
      <c r="A142" s="12"/>
      <c r="C142" s="8"/>
      <c r="I142" s="8"/>
      <c r="J142" s="8"/>
      <c r="K142" s="8"/>
      <c r="L142" s="8"/>
    </row>
    <row r="143" spans="1:12">
      <c r="A143" s="12"/>
      <c r="C143" s="8"/>
      <c r="I143" s="8"/>
      <c r="J143" s="8"/>
      <c r="K143" s="8"/>
      <c r="L143" s="8"/>
    </row>
    <row r="144" spans="1:12">
      <c r="A144" s="12"/>
      <c r="C144" s="8"/>
      <c r="I144" s="8"/>
      <c r="J144" s="8"/>
      <c r="K144" s="8"/>
      <c r="L144" s="8"/>
    </row>
    <row r="145" spans="1:12">
      <c r="A145" s="12"/>
      <c r="C145" s="8"/>
      <c r="I145" s="8"/>
      <c r="J145" s="8"/>
      <c r="K145" s="8"/>
      <c r="L145" s="8"/>
    </row>
    <row r="146" spans="1:12">
      <c r="A146" s="12"/>
      <c r="C146" s="8"/>
      <c r="I146" s="8"/>
      <c r="J146" s="8"/>
      <c r="K146" s="8"/>
      <c r="L146" s="8"/>
    </row>
    <row r="147" spans="1:12">
      <c r="A147" s="12"/>
      <c r="C147" s="8"/>
      <c r="I147" s="8"/>
      <c r="J147" s="8"/>
      <c r="K147" s="8"/>
      <c r="L147" s="8"/>
    </row>
    <row r="148" spans="1:12">
      <c r="A148" s="12"/>
      <c r="C148" s="8"/>
      <c r="I148" s="8"/>
      <c r="J148" s="8"/>
      <c r="K148" s="8"/>
      <c r="L148" s="8"/>
    </row>
    <row r="149" spans="1:12">
      <c r="A149" s="12"/>
      <c r="C149" s="8"/>
      <c r="I149" s="8"/>
      <c r="J149" s="8"/>
      <c r="K149" s="8"/>
      <c r="L149" s="8"/>
    </row>
    <row r="150" spans="1:12">
      <c r="A150" s="12"/>
      <c r="C150" s="8"/>
      <c r="I150" s="8"/>
      <c r="J150" s="8"/>
      <c r="K150" s="8"/>
      <c r="L150" s="8"/>
    </row>
    <row r="151" spans="1:12">
      <c r="A151" s="12"/>
      <c r="C151" s="8"/>
      <c r="I151" s="8"/>
      <c r="J151" s="8"/>
      <c r="K151" s="8"/>
      <c r="L151" s="8"/>
    </row>
    <row r="152" spans="1:12">
      <c r="A152" s="12"/>
      <c r="C152" s="8"/>
      <c r="I152" s="8"/>
      <c r="J152" s="8"/>
      <c r="K152" s="8"/>
      <c r="L152" s="8"/>
    </row>
    <row r="153" spans="1:12">
      <c r="A153" s="12"/>
      <c r="C153" s="8"/>
      <c r="I153" s="8"/>
      <c r="J153" s="8"/>
      <c r="K153" s="8"/>
      <c r="L153" s="8"/>
    </row>
    <row r="154" spans="1:12">
      <c r="A154" s="12"/>
      <c r="C154" s="8"/>
      <c r="I154" s="8"/>
      <c r="J154" s="8"/>
      <c r="K154" s="8"/>
      <c r="L154" s="8"/>
    </row>
    <row r="155" spans="1:12">
      <c r="A155" s="12"/>
      <c r="C155" s="8"/>
      <c r="I155" s="8"/>
      <c r="J155" s="8"/>
      <c r="K155" s="8"/>
      <c r="L155" s="8"/>
    </row>
    <row r="156" spans="1:12">
      <c r="A156" s="12"/>
      <c r="C156" s="8"/>
      <c r="I156" s="8"/>
      <c r="J156" s="8"/>
      <c r="K156" s="8"/>
      <c r="L156" s="8"/>
    </row>
    <row r="157" spans="1:12">
      <c r="A157" s="12"/>
      <c r="C157" s="8"/>
      <c r="I157" s="8"/>
      <c r="J157" s="8"/>
      <c r="K157" s="8"/>
      <c r="L157" s="8"/>
    </row>
    <row r="158" spans="1:12">
      <c r="A158" s="12"/>
      <c r="C158" s="8"/>
      <c r="I158" s="8"/>
      <c r="J158" s="8"/>
      <c r="K158" s="8"/>
      <c r="L158" s="8"/>
    </row>
    <row r="159" spans="1:12">
      <c r="A159" s="12"/>
      <c r="C159" s="8"/>
      <c r="I159" s="8"/>
      <c r="J159" s="8"/>
      <c r="K159" s="8"/>
      <c r="L159" s="8"/>
    </row>
    <row r="160" spans="1:12">
      <c r="A160" s="12"/>
      <c r="C160" s="8"/>
      <c r="I160" s="8"/>
      <c r="J160" s="8"/>
      <c r="K160" s="8"/>
      <c r="L160" s="8"/>
    </row>
    <row r="161" spans="1:12">
      <c r="A161" s="12"/>
      <c r="C161" s="8"/>
      <c r="I161" s="8"/>
      <c r="J161" s="8"/>
      <c r="K161" s="8"/>
      <c r="L161" s="8"/>
    </row>
    <row r="162" spans="1:12">
      <c r="A162" s="12"/>
      <c r="C162" s="8"/>
      <c r="I162" s="8"/>
      <c r="J162" s="8"/>
      <c r="K162" s="8"/>
      <c r="L162" s="8"/>
    </row>
    <row r="163" spans="1:12">
      <c r="A163" s="12"/>
      <c r="C163" s="8"/>
      <c r="I163" s="8"/>
      <c r="J163" s="8"/>
      <c r="K163" s="8"/>
      <c r="L163" s="8"/>
    </row>
    <row r="164" spans="1:12">
      <c r="A164" s="12"/>
      <c r="C164" s="8"/>
      <c r="I164" s="8"/>
      <c r="J164" s="8"/>
      <c r="K164" s="8"/>
      <c r="L164" s="8"/>
    </row>
    <row r="165" spans="1:12">
      <c r="A165" s="12"/>
      <c r="C165" s="8"/>
      <c r="I165" s="8"/>
      <c r="J165" s="8"/>
      <c r="K165" s="8"/>
      <c r="L165" s="8"/>
    </row>
    <row r="166" spans="1:12">
      <c r="A166" s="12"/>
      <c r="C166" s="8"/>
      <c r="I166" s="8"/>
      <c r="J166" s="8"/>
      <c r="K166" s="8"/>
      <c r="L166" s="8"/>
    </row>
    <row r="167" spans="1:12">
      <c r="A167" s="12"/>
      <c r="C167" s="8"/>
      <c r="I167" s="8"/>
      <c r="J167" s="8"/>
      <c r="K167" s="8"/>
      <c r="L167" s="8"/>
    </row>
    <row r="168" spans="1:12">
      <c r="A168" s="12"/>
      <c r="C168" s="8"/>
      <c r="I168" s="8"/>
      <c r="J168" s="8"/>
      <c r="K168" s="8"/>
      <c r="L168" s="8"/>
    </row>
    <row r="169" spans="1:12">
      <c r="A169" s="12"/>
      <c r="C169" s="8"/>
      <c r="I169" s="8"/>
      <c r="J169" s="8"/>
      <c r="K169" s="8"/>
      <c r="L169" s="8"/>
    </row>
    <row r="170" spans="1:12">
      <c r="A170" s="12"/>
      <c r="C170" s="8"/>
      <c r="I170" s="8"/>
      <c r="J170" s="8"/>
      <c r="K170" s="8"/>
      <c r="L170" s="8"/>
    </row>
    <row r="171" spans="1:12">
      <c r="A171" s="12"/>
      <c r="C171" s="8"/>
      <c r="I171" s="8"/>
      <c r="J171" s="8"/>
      <c r="K171" s="8"/>
      <c r="L171" s="8"/>
    </row>
    <row r="172" spans="1:12">
      <c r="A172" s="12"/>
      <c r="C172" s="8"/>
      <c r="I172" s="8"/>
      <c r="J172" s="8"/>
      <c r="K172" s="8"/>
      <c r="L172" s="8"/>
    </row>
    <row r="173" spans="1:12">
      <c r="A173" s="12"/>
      <c r="C173" s="8"/>
      <c r="I173" s="8"/>
      <c r="J173" s="8"/>
      <c r="K173" s="8"/>
      <c r="L173" s="8"/>
    </row>
    <row r="174" spans="1:12">
      <c r="A174" s="12"/>
      <c r="C174" s="8"/>
      <c r="I174" s="8"/>
      <c r="J174" s="8"/>
      <c r="K174" s="8"/>
      <c r="L174" s="8"/>
    </row>
    <row r="175" spans="1:12">
      <c r="A175" s="12"/>
      <c r="C175" s="8"/>
      <c r="I175" s="8"/>
      <c r="J175" s="8"/>
      <c r="K175" s="8"/>
      <c r="L175" s="8"/>
    </row>
    <row r="176" spans="1:12">
      <c r="A176" s="12"/>
      <c r="C176" s="8"/>
      <c r="I176" s="8"/>
      <c r="J176" s="8"/>
      <c r="K176" s="8"/>
      <c r="L176" s="8"/>
    </row>
    <row r="177" spans="1:12">
      <c r="A177" s="12"/>
      <c r="C177" s="8"/>
      <c r="I177" s="8"/>
      <c r="J177" s="8"/>
      <c r="K177" s="8"/>
      <c r="L177" s="8"/>
    </row>
    <row r="178" spans="1:12">
      <c r="A178" s="12"/>
      <c r="C178" s="8"/>
      <c r="I178" s="8"/>
      <c r="J178" s="8"/>
      <c r="K178" s="8"/>
      <c r="L178" s="8"/>
    </row>
    <row r="179" spans="1:12">
      <c r="A179" s="12"/>
      <c r="C179" s="8"/>
      <c r="I179" s="8"/>
      <c r="J179" s="8"/>
      <c r="K179" s="8"/>
      <c r="L179" s="8"/>
    </row>
    <row r="180" spans="1:12">
      <c r="A180" s="12"/>
      <c r="C180" s="8"/>
      <c r="I180" s="8"/>
      <c r="J180" s="8"/>
      <c r="K180" s="8"/>
      <c r="L180" s="8"/>
    </row>
    <row r="181" spans="1:12">
      <c r="A181" s="12"/>
      <c r="C181" s="8"/>
      <c r="I181" s="8"/>
      <c r="J181" s="8"/>
      <c r="K181" s="8"/>
      <c r="L181" s="8"/>
    </row>
    <row r="182" spans="1:12">
      <c r="A182" s="12"/>
      <c r="C182" s="8"/>
      <c r="I182" s="8"/>
      <c r="J182" s="8"/>
      <c r="K182" s="8"/>
      <c r="L182" s="8"/>
    </row>
    <row r="183" spans="1:12">
      <c r="A183" s="12"/>
      <c r="C183" s="8"/>
      <c r="I183" s="8"/>
      <c r="J183" s="8"/>
      <c r="K183" s="8"/>
      <c r="L183" s="8"/>
    </row>
    <row r="184" spans="1:12">
      <c r="A184" s="12"/>
      <c r="C184" s="8"/>
      <c r="I184" s="8"/>
      <c r="J184" s="8"/>
      <c r="K184" s="8"/>
      <c r="L184" s="8"/>
    </row>
    <row r="185" spans="1:12">
      <c r="A185" s="12"/>
      <c r="C185" s="8"/>
      <c r="I185" s="8"/>
      <c r="J185" s="8"/>
      <c r="K185" s="8"/>
      <c r="L185" s="8"/>
    </row>
    <row r="186" spans="1:12">
      <c r="A186" s="12"/>
      <c r="C186" s="8"/>
      <c r="I186" s="8"/>
      <c r="J186" s="8"/>
      <c r="K186" s="8"/>
      <c r="L186" s="8"/>
    </row>
    <row r="187" spans="1:12">
      <c r="A187" s="12"/>
      <c r="C187" s="8"/>
      <c r="I187" s="8"/>
      <c r="J187" s="8"/>
      <c r="K187" s="8"/>
      <c r="L187" s="8"/>
    </row>
    <row r="188" spans="1:12">
      <c r="A188" s="12"/>
      <c r="C188" s="8"/>
      <c r="I188" s="8"/>
      <c r="J188" s="8"/>
      <c r="K188" s="8"/>
      <c r="L188" s="8"/>
    </row>
    <row r="189" spans="1:12">
      <c r="A189" s="12"/>
      <c r="C189" s="8"/>
      <c r="I189" s="8"/>
      <c r="J189" s="8"/>
      <c r="K189" s="8"/>
      <c r="L189" s="8"/>
    </row>
    <row r="190" spans="1:12">
      <c r="A190" s="12"/>
      <c r="C190" s="8"/>
      <c r="I190" s="8"/>
      <c r="J190" s="8"/>
      <c r="K190" s="8"/>
      <c r="L190" s="8"/>
    </row>
    <row r="191" spans="1:12">
      <c r="A191" s="12"/>
      <c r="C191" s="8"/>
      <c r="I191" s="8"/>
      <c r="J191" s="8"/>
      <c r="K191" s="8"/>
      <c r="L191" s="8"/>
    </row>
    <row r="192" spans="1:12">
      <c r="A192" s="12"/>
      <c r="C192" s="8"/>
      <c r="I192" s="8"/>
      <c r="J192" s="8"/>
      <c r="K192" s="8"/>
      <c r="L192" s="8"/>
    </row>
    <row r="193" spans="1:12">
      <c r="A193" s="12"/>
      <c r="C193" s="8"/>
      <c r="I193" s="8"/>
      <c r="J193" s="8"/>
      <c r="K193" s="8"/>
      <c r="L193" s="8"/>
    </row>
    <row r="194" spans="1:12">
      <c r="A194" s="12"/>
      <c r="C194" s="8"/>
      <c r="I194" s="8"/>
      <c r="J194" s="8"/>
      <c r="K194" s="8"/>
      <c r="L194" s="8"/>
    </row>
    <row r="195" spans="1:12">
      <c r="A195" s="12"/>
      <c r="C195" s="8"/>
      <c r="I195" s="8"/>
      <c r="J195" s="8"/>
      <c r="K195" s="8"/>
      <c r="L195" s="8"/>
    </row>
    <row r="196" spans="1:12">
      <c r="A196" s="12"/>
      <c r="C196" s="8"/>
      <c r="I196" s="8"/>
      <c r="J196" s="8"/>
      <c r="K196" s="8"/>
      <c r="L196" s="8"/>
    </row>
    <row r="197" spans="1:12">
      <c r="A197" s="12"/>
      <c r="C197" s="8"/>
      <c r="I197" s="8"/>
      <c r="J197" s="8"/>
      <c r="K197" s="8"/>
      <c r="L197" s="8"/>
    </row>
    <row r="198" spans="1:12">
      <c r="A198" s="12"/>
      <c r="C198" s="8"/>
      <c r="I198" s="8"/>
      <c r="J198" s="8"/>
      <c r="K198" s="8"/>
      <c r="L198" s="8"/>
    </row>
    <row r="199" spans="1:12">
      <c r="A199" s="12"/>
      <c r="C199" s="8"/>
      <c r="I199" s="8"/>
      <c r="J199" s="8"/>
      <c r="K199" s="8"/>
      <c r="L199" s="8"/>
    </row>
  </sheetData>
  <mergeCells count="1">
    <mergeCell ref="A13:Q13"/>
  </mergeCells>
  <phoneticPr fontId="16" type="noConversion"/>
  <conditionalFormatting sqref="H6 H8:H10">
    <cfRule type="cellIs" dxfId="2925" priority="1" stopIfTrue="1" operator="equal">
      <formula>"-"</formula>
    </cfRule>
  </conditionalFormatting>
  <conditionalFormatting sqref="G28:L28">
    <cfRule type="cellIs" dxfId="2924" priority="420" operator="equal">
      <formula>"-"</formula>
    </cfRule>
  </conditionalFormatting>
  <conditionalFormatting sqref="G28:I28">
    <cfRule type="cellIs" dxfId="2923" priority="419" operator="equal">
      <formula>"-"</formula>
    </cfRule>
  </conditionalFormatting>
  <conditionalFormatting sqref="J28:L28">
    <cfRule type="cellIs" dxfId="2922" priority="418" operator="equal">
      <formula>"-"</formula>
    </cfRule>
  </conditionalFormatting>
  <conditionalFormatting sqref="J28:L28">
    <cfRule type="cellIs" dxfId="2921" priority="417" operator="equal">
      <formula>"-"</formula>
    </cfRule>
  </conditionalFormatting>
  <conditionalFormatting sqref="G27:L27">
    <cfRule type="cellIs" dxfId="2920" priority="415" stopIfTrue="1" operator="equal">
      <formula>"-"</formula>
    </cfRule>
    <cfRule type="containsText" dxfId="2919" priority="416" stopIfTrue="1" operator="containsText" text="leer">
      <formula>NOT(ISERROR(SEARCH("leer",G27)))</formula>
    </cfRule>
  </conditionalFormatting>
  <conditionalFormatting sqref="G27:L27">
    <cfRule type="cellIs" dxfId="2918" priority="413" stopIfTrue="1" operator="equal">
      <formula>"-"</formula>
    </cfRule>
    <cfRule type="containsText" dxfId="2917" priority="414" stopIfTrue="1" operator="containsText" text="leer">
      <formula>NOT(ISERROR(SEARCH("leer",G27)))</formula>
    </cfRule>
  </conditionalFormatting>
  <conditionalFormatting sqref="K27">
    <cfRule type="cellIs" dxfId="2916" priority="412" operator="equal">
      <formula>"-"</formula>
    </cfRule>
  </conditionalFormatting>
  <conditionalFormatting sqref="K27">
    <cfRule type="cellIs" dxfId="2915" priority="411" operator="equal">
      <formula>"-"</formula>
    </cfRule>
  </conditionalFormatting>
  <conditionalFormatting sqref="K27">
    <cfRule type="cellIs" dxfId="2914" priority="410" operator="equal">
      <formula>"-"</formula>
    </cfRule>
  </conditionalFormatting>
  <conditionalFormatting sqref="K27">
    <cfRule type="cellIs" dxfId="2913" priority="409" operator="equal">
      <formula>"-"</formula>
    </cfRule>
  </conditionalFormatting>
  <conditionalFormatting sqref="K27">
    <cfRule type="cellIs" dxfId="2912" priority="408" operator="equal">
      <formula>"-"</formula>
    </cfRule>
  </conditionalFormatting>
  <conditionalFormatting sqref="K27">
    <cfRule type="cellIs" dxfId="2911" priority="407" operator="equal">
      <formula>"-"</formula>
    </cfRule>
  </conditionalFormatting>
  <conditionalFormatting sqref="G26:L26">
    <cfRule type="cellIs" dxfId="2910" priority="405" stopIfTrue="1" operator="equal">
      <formula>"-"</formula>
    </cfRule>
    <cfRule type="containsText" dxfId="2909" priority="406" stopIfTrue="1" operator="containsText" text="leer">
      <formula>NOT(ISERROR(SEARCH("leer",G26)))</formula>
    </cfRule>
  </conditionalFormatting>
  <conditionalFormatting sqref="G26:L26">
    <cfRule type="cellIs" dxfId="2908" priority="403" stopIfTrue="1" operator="equal">
      <formula>"-"</formula>
    </cfRule>
    <cfRule type="containsText" dxfId="2907" priority="404" stopIfTrue="1" operator="containsText" text="leer">
      <formula>NOT(ISERROR(SEARCH("leer",G26)))</formula>
    </cfRule>
  </conditionalFormatting>
  <conditionalFormatting sqref="K26">
    <cfRule type="cellIs" dxfId="2906" priority="402" operator="equal">
      <formula>"-"</formula>
    </cfRule>
  </conditionalFormatting>
  <conditionalFormatting sqref="K26">
    <cfRule type="cellIs" dxfId="2905" priority="401" operator="equal">
      <formula>"-"</formula>
    </cfRule>
  </conditionalFormatting>
  <conditionalFormatting sqref="K26">
    <cfRule type="cellIs" dxfId="2904" priority="400" operator="equal">
      <formula>"-"</formula>
    </cfRule>
  </conditionalFormatting>
  <conditionalFormatting sqref="K26">
    <cfRule type="cellIs" dxfId="2903" priority="399" operator="equal">
      <formula>"-"</formula>
    </cfRule>
  </conditionalFormatting>
  <conditionalFormatting sqref="K26">
    <cfRule type="cellIs" dxfId="2902" priority="398" operator="equal">
      <formula>"-"</formula>
    </cfRule>
  </conditionalFormatting>
  <conditionalFormatting sqref="K26">
    <cfRule type="cellIs" dxfId="2901" priority="397" operator="equal">
      <formula>"-"</formula>
    </cfRule>
  </conditionalFormatting>
  <conditionalFormatting sqref="G26:L26">
    <cfRule type="cellIs" dxfId="2900" priority="395" stopIfTrue="1" operator="equal">
      <formula>"-"</formula>
    </cfRule>
    <cfRule type="containsText" dxfId="2899" priority="396" stopIfTrue="1" operator="containsText" text="leer">
      <formula>NOT(ISERROR(SEARCH("leer",G26)))</formula>
    </cfRule>
  </conditionalFormatting>
  <conditionalFormatting sqref="G26:L26">
    <cfRule type="cellIs" dxfId="2898" priority="393" stopIfTrue="1" operator="equal">
      <formula>"-"</formula>
    </cfRule>
    <cfRule type="containsText" dxfId="2897" priority="394" stopIfTrue="1" operator="containsText" text="leer">
      <formula>NOT(ISERROR(SEARCH("leer",G26)))</formula>
    </cfRule>
  </conditionalFormatting>
  <conditionalFormatting sqref="G26:L26">
    <cfRule type="cellIs" dxfId="2896" priority="391" stopIfTrue="1" operator="equal">
      <formula>"-"</formula>
    </cfRule>
    <cfRule type="containsText" dxfId="2895" priority="392" stopIfTrue="1" operator="containsText" text="leer">
      <formula>NOT(ISERROR(SEARCH("leer",G26)))</formula>
    </cfRule>
  </conditionalFormatting>
  <conditionalFormatting sqref="G26:L26">
    <cfRule type="cellIs" dxfId="2894" priority="389" stopIfTrue="1" operator="equal">
      <formula>"-"</formula>
    </cfRule>
    <cfRule type="containsText" dxfId="2893" priority="390" stopIfTrue="1" operator="containsText" text="leer">
      <formula>NOT(ISERROR(SEARCH("leer",G26)))</formula>
    </cfRule>
  </conditionalFormatting>
  <conditionalFormatting sqref="G26:L26">
    <cfRule type="cellIs" dxfId="2892" priority="387" stopIfTrue="1" operator="equal">
      <formula>"-"</formula>
    </cfRule>
    <cfRule type="containsText" dxfId="2891" priority="388" stopIfTrue="1" operator="containsText" text="leer">
      <formula>NOT(ISERROR(SEARCH("leer",G26)))</formula>
    </cfRule>
  </conditionalFormatting>
  <conditionalFormatting sqref="H28:I28">
    <cfRule type="cellIs" dxfId="2890" priority="386" operator="equal">
      <formula>"-"</formula>
    </cfRule>
  </conditionalFormatting>
  <conditionalFormatting sqref="H28:I28">
    <cfRule type="cellIs" dxfId="2889" priority="385" operator="equal">
      <formula>"-"</formula>
    </cfRule>
  </conditionalFormatting>
  <conditionalFormatting sqref="H27:I27">
    <cfRule type="cellIs" dxfId="2888" priority="383" stopIfTrue="1" operator="equal">
      <formula>"-"</formula>
    </cfRule>
    <cfRule type="containsText" dxfId="2887" priority="384" stopIfTrue="1" operator="containsText" text="leer">
      <formula>NOT(ISERROR(SEARCH("leer",H27)))</formula>
    </cfRule>
  </conditionalFormatting>
  <conditionalFormatting sqref="H27:I27">
    <cfRule type="cellIs" dxfId="2886" priority="381" stopIfTrue="1" operator="equal">
      <formula>"-"</formula>
    </cfRule>
    <cfRule type="containsText" dxfId="2885" priority="382" stopIfTrue="1" operator="containsText" text="leer">
      <formula>NOT(ISERROR(SEARCH("leer",H27)))</formula>
    </cfRule>
  </conditionalFormatting>
  <conditionalFormatting sqref="H26:I26">
    <cfRule type="cellIs" dxfId="2884" priority="379" stopIfTrue="1" operator="equal">
      <formula>"-"</formula>
    </cfRule>
    <cfRule type="containsText" dxfId="2883" priority="380" stopIfTrue="1" operator="containsText" text="leer">
      <formula>NOT(ISERROR(SEARCH("leer",H26)))</formula>
    </cfRule>
  </conditionalFormatting>
  <conditionalFormatting sqref="H26:I26">
    <cfRule type="cellIs" dxfId="2882" priority="377" stopIfTrue="1" operator="equal">
      <formula>"-"</formula>
    </cfRule>
    <cfRule type="containsText" dxfId="2881" priority="378" stopIfTrue="1" operator="containsText" text="leer">
      <formula>NOT(ISERROR(SEARCH("leer",H26)))</formula>
    </cfRule>
  </conditionalFormatting>
  <conditionalFormatting sqref="H26:I26">
    <cfRule type="cellIs" dxfId="2880" priority="375" stopIfTrue="1" operator="equal">
      <formula>"-"</formula>
    </cfRule>
    <cfRule type="containsText" dxfId="2879" priority="376" stopIfTrue="1" operator="containsText" text="leer">
      <formula>NOT(ISERROR(SEARCH("leer",H26)))</formula>
    </cfRule>
  </conditionalFormatting>
  <conditionalFormatting sqref="H26:I26">
    <cfRule type="cellIs" dxfId="2878" priority="373" stopIfTrue="1" operator="equal">
      <formula>"-"</formula>
    </cfRule>
    <cfRule type="containsText" dxfId="2877" priority="374" stopIfTrue="1" operator="containsText" text="leer">
      <formula>NOT(ISERROR(SEARCH("leer",H26)))</formula>
    </cfRule>
  </conditionalFormatting>
  <conditionalFormatting sqref="H26:I26">
    <cfRule type="cellIs" dxfId="2876" priority="371" stopIfTrue="1" operator="equal">
      <formula>"-"</formula>
    </cfRule>
    <cfRule type="containsText" dxfId="2875" priority="372" stopIfTrue="1" operator="containsText" text="leer">
      <formula>NOT(ISERROR(SEARCH("leer",H26)))</formula>
    </cfRule>
  </conditionalFormatting>
  <conditionalFormatting sqref="H26:I26">
    <cfRule type="cellIs" dxfId="2874" priority="369" stopIfTrue="1" operator="equal">
      <formula>"-"</formula>
    </cfRule>
    <cfRule type="containsText" dxfId="2873" priority="370" stopIfTrue="1" operator="containsText" text="leer">
      <formula>NOT(ISERROR(SEARCH("leer",H26)))</formula>
    </cfRule>
  </conditionalFormatting>
  <conditionalFormatting sqref="H26:I26">
    <cfRule type="cellIs" dxfId="2872" priority="367" stopIfTrue="1" operator="equal">
      <formula>"-"</formula>
    </cfRule>
    <cfRule type="containsText" dxfId="2871" priority="368" stopIfTrue="1" operator="containsText" text="leer">
      <formula>NOT(ISERROR(SEARCH("leer",H26)))</formula>
    </cfRule>
  </conditionalFormatting>
  <conditionalFormatting sqref="G26">
    <cfRule type="cellIs" dxfId="2870" priority="365" stopIfTrue="1" operator="equal">
      <formula>"-"</formula>
    </cfRule>
    <cfRule type="containsText" dxfId="2869" priority="366" stopIfTrue="1" operator="containsText" text="leer">
      <formula>NOT(ISERROR(SEARCH("leer",G26)))</formula>
    </cfRule>
  </conditionalFormatting>
  <conditionalFormatting sqref="G26">
    <cfRule type="cellIs" dxfId="2868" priority="363" stopIfTrue="1" operator="equal">
      <formula>"-"</formula>
    </cfRule>
    <cfRule type="containsText" dxfId="2867" priority="364" stopIfTrue="1" operator="containsText" text="leer">
      <formula>NOT(ISERROR(SEARCH("leer",G26)))</formula>
    </cfRule>
  </conditionalFormatting>
  <conditionalFormatting sqref="G26">
    <cfRule type="cellIs" dxfId="2866" priority="361" stopIfTrue="1" operator="equal">
      <formula>"-"</formula>
    </cfRule>
    <cfRule type="containsText" dxfId="2865" priority="362" stopIfTrue="1" operator="containsText" text="leer">
      <formula>NOT(ISERROR(SEARCH("leer",G26)))</formula>
    </cfRule>
  </conditionalFormatting>
  <conditionalFormatting sqref="G26">
    <cfRule type="cellIs" dxfId="2864" priority="359" stopIfTrue="1" operator="equal">
      <formula>"-"</formula>
    </cfRule>
    <cfRule type="containsText" dxfId="2863" priority="360" stopIfTrue="1" operator="containsText" text="leer">
      <formula>NOT(ISERROR(SEARCH("leer",G26)))</formula>
    </cfRule>
  </conditionalFormatting>
  <conditionalFormatting sqref="G26">
    <cfRule type="cellIs" dxfId="2862" priority="357" stopIfTrue="1" operator="equal">
      <formula>"-"</formula>
    </cfRule>
    <cfRule type="containsText" dxfId="2861" priority="358" stopIfTrue="1" operator="containsText" text="leer">
      <formula>NOT(ISERROR(SEARCH("leer",G26)))</formula>
    </cfRule>
  </conditionalFormatting>
  <conditionalFormatting sqref="G26">
    <cfRule type="cellIs" dxfId="2860" priority="355" stopIfTrue="1" operator="equal">
      <formula>"-"</formula>
    </cfRule>
    <cfRule type="containsText" dxfId="2859" priority="356" stopIfTrue="1" operator="containsText" text="leer">
      <formula>NOT(ISERROR(SEARCH("leer",G26)))</formula>
    </cfRule>
  </conditionalFormatting>
  <conditionalFormatting sqref="G26">
    <cfRule type="cellIs" dxfId="2858" priority="353" stopIfTrue="1" operator="equal">
      <formula>"-"</formula>
    </cfRule>
    <cfRule type="containsText" dxfId="2857" priority="354" stopIfTrue="1" operator="containsText" text="leer">
      <formula>NOT(ISERROR(SEARCH("leer",G26)))</formula>
    </cfRule>
  </conditionalFormatting>
  <conditionalFormatting sqref="I28">
    <cfRule type="cellIs" dxfId="2856" priority="352" operator="equal">
      <formula>"-"</formula>
    </cfRule>
  </conditionalFormatting>
  <conditionalFormatting sqref="I28">
    <cfRule type="cellIs" dxfId="2855" priority="351" operator="equal">
      <formula>"-"</formula>
    </cfRule>
  </conditionalFormatting>
  <conditionalFormatting sqref="I27">
    <cfRule type="cellIs" dxfId="2854" priority="349" stopIfTrue="1" operator="equal">
      <formula>"-"</formula>
    </cfRule>
    <cfRule type="containsText" dxfId="2853" priority="350" stopIfTrue="1" operator="containsText" text="leer">
      <formula>NOT(ISERROR(SEARCH("leer",I27)))</formula>
    </cfRule>
  </conditionalFormatting>
  <conditionalFormatting sqref="I27">
    <cfRule type="cellIs" dxfId="2852" priority="347" stopIfTrue="1" operator="equal">
      <formula>"-"</formula>
    </cfRule>
    <cfRule type="containsText" dxfId="2851" priority="348" stopIfTrue="1" operator="containsText" text="leer">
      <formula>NOT(ISERROR(SEARCH("leer",I27)))</formula>
    </cfRule>
  </conditionalFormatting>
  <conditionalFormatting sqref="I26">
    <cfRule type="cellIs" dxfId="2850" priority="345" stopIfTrue="1" operator="equal">
      <formula>"-"</formula>
    </cfRule>
    <cfRule type="containsText" dxfId="2849" priority="346" stopIfTrue="1" operator="containsText" text="leer">
      <formula>NOT(ISERROR(SEARCH("leer",I26)))</formula>
    </cfRule>
  </conditionalFormatting>
  <conditionalFormatting sqref="I26">
    <cfRule type="cellIs" dxfId="2848" priority="343" stopIfTrue="1" operator="equal">
      <formula>"-"</formula>
    </cfRule>
    <cfRule type="containsText" dxfId="2847" priority="344" stopIfTrue="1" operator="containsText" text="leer">
      <formula>NOT(ISERROR(SEARCH("leer",I26)))</formula>
    </cfRule>
  </conditionalFormatting>
  <conditionalFormatting sqref="I26">
    <cfRule type="cellIs" dxfId="2846" priority="341" stopIfTrue="1" operator="equal">
      <formula>"-"</formula>
    </cfRule>
    <cfRule type="containsText" dxfId="2845" priority="342" stopIfTrue="1" operator="containsText" text="leer">
      <formula>NOT(ISERROR(SEARCH("leer",I26)))</formula>
    </cfRule>
  </conditionalFormatting>
  <conditionalFormatting sqref="I26">
    <cfRule type="cellIs" dxfId="2844" priority="339" stopIfTrue="1" operator="equal">
      <formula>"-"</formula>
    </cfRule>
    <cfRule type="containsText" dxfId="2843" priority="340" stopIfTrue="1" operator="containsText" text="leer">
      <formula>NOT(ISERROR(SEARCH("leer",I26)))</formula>
    </cfRule>
  </conditionalFormatting>
  <conditionalFormatting sqref="I26">
    <cfRule type="cellIs" dxfId="2842" priority="337" stopIfTrue="1" operator="equal">
      <formula>"-"</formula>
    </cfRule>
    <cfRule type="containsText" dxfId="2841" priority="338" stopIfTrue="1" operator="containsText" text="leer">
      <formula>NOT(ISERROR(SEARCH("leer",I26)))</formula>
    </cfRule>
  </conditionalFormatting>
  <conditionalFormatting sqref="I26">
    <cfRule type="cellIs" dxfId="2840" priority="335" stopIfTrue="1" operator="equal">
      <formula>"-"</formula>
    </cfRule>
    <cfRule type="containsText" dxfId="2839" priority="336" stopIfTrue="1" operator="containsText" text="leer">
      <formula>NOT(ISERROR(SEARCH("leer",I26)))</formula>
    </cfRule>
  </conditionalFormatting>
  <conditionalFormatting sqref="I26">
    <cfRule type="cellIs" dxfId="2838" priority="333" stopIfTrue="1" operator="equal">
      <formula>"-"</formula>
    </cfRule>
    <cfRule type="containsText" dxfId="2837" priority="334" stopIfTrue="1" operator="containsText" text="leer">
      <formula>NOT(ISERROR(SEARCH("leer",I26)))</formula>
    </cfRule>
  </conditionalFormatting>
  <conditionalFormatting sqref="J26:L26">
    <cfRule type="cellIs" dxfId="2836" priority="331" stopIfTrue="1" operator="equal">
      <formula>"-"</formula>
    </cfRule>
    <cfRule type="containsText" dxfId="2835" priority="332" stopIfTrue="1" operator="containsText" text="leer">
      <formula>NOT(ISERROR(SEARCH("leer",J26)))</formula>
    </cfRule>
  </conditionalFormatting>
  <conditionalFormatting sqref="J26:L26">
    <cfRule type="cellIs" dxfId="2834" priority="329" stopIfTrue="1" operator="equal">
      <formula>"-"</formula>
    </cfRule>
    <cfRule type="containsText" dxfId="2833" priority="330" stopIfTrue="1" operator="containsText" text="leer">
      <formula>NOT(ISERROR(SEARCH("leer",J26)))</formula>
    </cfRule>
  </conditionalFormatting>
  <conditionalFormatting sqref="K26">
    <cfRule type="cellIs" dxfId="2832" priority="328" operator="equal">
      <formula>"-"</formula>
    </cfRule>
  </conditionalFormatting>
  <conditionalFormatting sqref="K26">
    <cfRule type="cellIs" dxfId="2831" priority="327" operator="equal">
      <formula>"-"</formula>
    </cfRule>
  </conditionalFormatting>
  <conditionalFormatting sqref="K26">
    <cfRule type="cellIs" dxfId="2830" priority="326" operator="equal">
      <formula>"-"</formula>
    </cfRule>
  </conditionalFormatting>
  <conditionalFormatting sqref="K26">
    <cfRule type="cellIs" dxfId="2829" priority="325" operator="equal">
      <formula>"-"</formula>
    </cfRule>
  </conditionalFormatting>
  <conditionalFormatting sqref="K26">
    <cfRule type="cellIs" dxfId="2828" priority="324" operator="equal">
      <formula>"-"</formula>
    </cfRule>
  </conditionalFormatting>
  <conditionalFormatting sqref="K26">
    <cfRule type="cellIs" dxfId="2827" priority="323" operator="equal">
      <formula>"-"</formula>
    </cfRule>
  </conditionalFormatting>
  <conditionalFormatting sqref="J26:L26">
    <cfRule type="cellIs" dxfId="2826" priority="321" stopIfTrue="1" operator="equal">
      <formula>"-"</formula>
    </cfRule>
    <cfRule type="containsText" dxfId="2825" priority="322" stopIfTrue="1" operator="containsText" text="leer">
      <formula>NOT(ISERROR(SEARCH("leer",J26)))</formula>
    </cfRule>
  </conditionalFormatting>
  <conditionalFormatting sqref="J26:L26">
    <cfRule type="cellIs" dxfId="2824" priority="319" stopIfTrue="1" operator="equal">
      <formula>"-"</formula>
    </cfRule>
    <cfRule type="containsText" dxfId="2823" priority="320" stopIfTrue="1" operator="containsText" text="leer">
      <formula>NOT(ISERROR(SEARCH("leer",J26)))</formula>
    </cfRule>
  </conditionalFormatting>
  <conditionalFormatting sqref="J26:L26">
    <cfRule type="cellIs" dxfId="2822" priority="317" stopIfTrue="1" operator="equal">
      <formula>"-"</formula>
    </cfRule>
    <cfRule type="containsText" dxfId="2821" priority="318" stopIfTrue="1" operator="containsText" text="leer">
      <formula>NOT(ISERROR(SEARCH("leer",J26)))</formula>
    </cfRule>
  </conditionalFormatting>
  <conditionalFormatting sqref="J26:L26">
    <cfRule type="cellIs" dxfId="2820" priority="315" stopIfTrue="1" operator="equal">
      <formula>"-"</formula>
    </cfRule>
    <cfRule type="containsText" dxfId="2819" priority="316" stopIfTrue="1" operator="containsText" text="leer">
      <formula>NOT(ISERROR(SEARCH("leer",J26)))</formula>
    </cfRule>
  </conditionalFormatting>
  <conditionalFormatting sqref="J26:L26">
    <cfRule type="cellIs" dxfId="2818" priority="313" stopIfTrue="1" operator="equal">
      <formula>"-"</formula>
    </cfRule>
    <cfRule type="containsText" dxfId="2817" priority="314" stopIfTrue="1" operator="containsText" text="leer">
      <formula>NOT(ISERROR(SEARCH("leer",J26)))</formula>
    </cfRule>
  </conditionalFormatting>
  <conditionalFormatting sqref="J26:L26">
    <cfRule type="cellIs" dxfId="2816" priority="311" stopIfTrue="1" operator="equal">
      <formula>"-"</formula>
    </cfRule>
    <cfRule type="containsText" dxfId="2815" priority="312" stopIfTrue="1" operator="containsText" text="leer">
      <formula>NOT(ISERROR(SEARCH("leer",J26)))</formula>
    </cfRule>
  </conditionalFormatting>
  <conditionalFormatting sqref="J26:L26">
    <cfRule type="cellIs" dxfId="2814" priority="309" stopIfTrue="1" operator="equal">
      <formula>"-"</formula>
    </cfRule>
    <cfRule type="containsText" dxfId="2813" priority="310" stopIfTrue="1" operator="containsText" text="leer">
      <formula>NOT(ISERROR(SEARCH("leer",J26)))</formula>
    </cfRule>
  </conditionalFormatting>
  <conditionalFormatting sqref="K26">
    <cfRule type="cellIs" dxfId="2812" priority="308" operator="equal">
      <formula>"-"</formula>
    </cfRule>
  </conditionalFormatting>
  <conditionalFormatting sqref="K26">
    <cfRule type="cellIs" dxfId="2811" priority="307" operator="equal">
      <formula>"-"</formula>
    </cfRule>
  </conditionalFormatting>
  <conditionalFormatting sqref="K26">
    <cfRule type="cellIs" dxfId="2810" priority="306" operator="equal">
      <formula>"-"</formula>
    </cfRule>
  </conditionalFormatting>
  <conditionalFormatting sqref="K26">
    <cfRule type="cellIs" dxfId="2809" priority="305" operator="equal">
      <formula>"-"</formula>
    </cfRule>
  </conditionalFormatting>
  <conditionalFormatting sqref="K26">
    <cfRule type="cellIs" dxfId="2808" priority="304" operator="equal">
      <formula>"-"</formula>
    </cfRule>
  </conditionalFormatting>
  <conditionalFormatting sqref="K26">
    <cfRule type="cellIs" dxfId="2807" priority="303" operator="equal">
      <formula>"-"</formula>
    </cfRule>
  </conditionalFormatting>
  <conditionalFormatting sqref="J26:L26">
    <cfRule type="cellIs" dxfId="2806" priority="301" stopIfTrue="1" operator="equal">
      <formula>"-"</formula>
    </cfRule>
    <cfRule type="containsText" dxfId="2805" priority="302" stopIfTrue="1" operator="containsText" text="leer">
      <formula>NOT(ISERROR(SEARCH("leer",J26)))</formula>
    </cfRule>
  </conditionalFormatting>
  <conditionalFormatting sqref="J26:L26">
    <cfRule type="cellIs" dxfId="2804" priority="299" stopIfTrue="1" operator="equal">
      <formula>"-"</formula>
    </cfRule>
    <cfRule type="containsText" dxfId="2803" priority="300" stopIfTrue="1" operator="containsText" text="leer">
      <formula>NOT(ISERROR(SEARCH("leer",J26)))</formula>
    </cfRule>
  </conditionalFormatting>
  <conditionalFormatting sqref="J26:L26">
    <cfRule type="cellIs" dxfId="2802" priority="297" stopIfTrue="1" operator="equal">
      <formula>"-"</formula>
    </cfRule>
    <cfRule type="containsText" dxfId="2801" priority="298" stopIfTrue="1" operator="containsText" text="leer">
      <formula>NOT(ISERROR(SEARCH("leer",J26)))</formula>
    </cfRule>
  </conditionalFormatting>
  <conditionalFormatting sqref="J26:L26">
    <cfRule type="cellIs" dxfId="2800" priority="295" stopIfTrue="1" operator="equal">
      <formula>"-"</formula>
    </cfRule>
    <cfRule type="containsText" dxfId="2799" priority="296" stopIfTrue="1" operator="containsText" text="leer">
      <formula>NOT(ISERROR(SEARCH("leer",J26)))</formula>
    </cfRule>
  </conditionalFormatting>
  <conditionalFormatting sqref="J26:L26">
    <cfRule type="cellIs" dxfId="2798" priority="293" stopIfTrue="1" operator="equal">
      <formula>"-"</formula>
    </cfRule>
    <cfRule type="containsText" dxfId="2797" priority="294" stopIfTrue="1" operator="containsText" text="leer">
      <formula>NOT(ISERROR(SEARCH("leer",J26)))</formula>
    </cfRule>
  </conditionalFormatting>
  <conditionalFormatting sqref="G25:L25">
    <cfRule type="cellIs" dxfId="2796" priority="291" stopIfTrue="1" operator="equal">
      <formula>"-"</formula>
    </cfRule>
    <cfRule type="containsText" dxfId="2795" priority="292" stopIfTrue="1" operator="containsText" text="leer">
      <formula>NOT(ISERROR(SEARCH("leer",G25)))</formula>
    </cfRule>
  </conditionalFormatting>
  <conditionalFormatting sqref="G25:L25">
    <cfRule type="cellIs" dxfId="2794" priority="290" stopIfTrue="1" operator="equal">
      <formula>"-"</formula>
    </cfRule>
  </conditionalFormatting>
  <conditionalFormatting sqref="G25:L25">
    <cfRule type="cellIs" dxfId="2793" priority="288" stopIfTrue="1" operator="equal">
      <formula>"-"</formula>
    </cfRule>
    <cfRule type="containsText" dxfId="2792" priority="289" stopIfTrue="1" operator="containsText" text="leer">
      <formula>NOT(ISERROR(SEARCH("leer",G25)))</formula>
    </cfRule>
  </conditionalFormatting>
  <conditionalFormatting sqref="G25:L25">
    <cfRule type="cellIs" dxfId="2791" priority="287" stopIfTrue="1" operator="equal">
      <formula>"-"</formula>
    </cfRule>
  </conditionalFormatting>
  <conditionalFormatting sqref="G25:L25">
    <cfRule type="cellIs" dxfId="2790" priority="285" stopIfTrue="1" operator="equal">
      <formula>"-"</formula>
    </cfRule>
    <cfRule type="containsText" dxfId="2789" priority="286" stopIfTrue="1" operator="containsText" text="leer">
      <formula>NOT(ISERROR(SEARCH("leer",G25)))</formula>
    </cfRule>
  </conditionalFormatting>
  <conditionalFormatting sqref="G25:L25">
    <cfRule type="cellIs" dxfId="2788" priority="284" stopIfTrue="1" operator="equal">
      <formula>"-"</formula>
    </cfRule>
  </conditionalFormatting>
  <conditionalFormatting sqref="G25:L25">
    <cfRule type="cellIs" dxfId="2787" priority="282" stopIfTrue="1" operator="equal">
      <formula>"-"</formula>
    </cfRule>
    <cfRule type="containsText" dxfId="2786" priority="283" stopIfTrue="1" operator="containsText" text="leer">
      <formula>NOT(ISERROR(SEARCH("leer",G25)))</formula>
    </cfRule>
  </conditionalFormatting>
  <conditionalFormatting sqref="G25:L25">
    <cfRule type="cellIs" dxfId="2785" priority="281" stopIfTrue="1" operator="equal">
      <formula>"-"</formula>
    </cfRule>
  </conditionalFormatting>
  <conditionalFormatting sqref="K5:K10">
    <cfRule type="cellIs" dxfId="2784" priority="140" operator="equal">
      <formula>"-"</formula>
    </cfRule>
  </conditionalFormatting>
  <conditionalFormatting sqref="K5:K7">
    <cfRule type="cellIs" dxfId="2783" priority="139" operator="equal">
      <formula>"-"</formula>
    </cfRule>
  </conditionalFormatting>
  <conditionalFormatting sqref="K8:K10">
    <cfRule type="cellIs" dxfId="2782" priority="138" operator="equal">
      <formula>"-"</formula>
    </cfRule>
  </conditionalFormatting>
  <conditionalFormatting sqref="K8:K10">
    <cfRule type="cellIs" dxfId="2781" priority="137" operator="equal">
      <formula>"-"</formula>
    </cfRule>
  </conditionalFormatting>
  <conditionalFormatting sqref="J5:J10">
    <cfRule type="cellIs" dxfId="2780" priority="135" stopIfTrue="1" operator="equal">
      <formula>"-"</formula>
    </cfRule>
    <cfRule type="containsText" dxfId="2779" priority="136" stopIfTrue="1" operator="containsText" text="leer">
      <formula>NOT(ISERROR(SEARCH("leer",J5)))</formula>
    </cfRule>
  </conditionalFormatting>
  <conditionalFormatting sqref="J5:J10">
    <cfRule type="cellIs" dxfId="2778" priority="133" stopIfTrue="1" operator="equal">
      <formula>"-"</formula>
    </cfRule>
    <cfRule type="containsText" dxfId="2777" priority="134" stopIfTrue="1" operator="containsText" text="leer">
      <formula>NOT(ISERROR(SEARCH("leer",J5)))</formula>
    </cfRule>
  </conditionalFormatting>
  <conditionalFormatting sqref="J9">
    <cfRule type="cellIs" dxfId="2776" priority="132" operator="equal">
      <formula>"-"</formula>
    </cfRule>
  </conditionalFormatting>
  <conditionalFormatting sqref="J9">
    <cfRule type="cellIs" dxfId="2775" priority="131" operator="equal">
      <formula>"-"</formula>
    </cfRule>
  </conditionalFormatting>
  <conditionalFormatting sqref="J9">
    <cfRule type="cellIs" dxfId="2774" priority="130" operator="equal">
      <formula>"-"</formula>
    </cfRule>
  </conditionalFormatting>
  <conditionalFormatting sqref="J9">
    <cfRule type="cellIs" dxfId="2773" priority="129" operator="equal">
      <formula>"-"</formula>
    </cfRule>
  </conditionalFormatting>
  <conditionalFormatting sqref="J9">
    <cfRule type="cellIs" dxfId="2772" priority="128" operator="equal">
      <formula>"-"</formula>
    </cfRule>
  </conditionalFormatting>
  <conditionalFormatting sqref="J9">
    <cfRule type="cellIs" dxfId="2771" priority="127" operator="equal">
      <formula>"-"</formula>
    </cfRule>
  </conditionalFormatting>
  <conditionalFormatting sqref="I5:I10">
    <cfRule type="cellIs" dxfId="2770" priority="125" stopIfTrue="1" operator="equal">
      <formula>"-"</formula>
    </cfRule>
    <cfRule type="containsText" dxfId="2769" priority="126" stopIfTrue="1" operator="containsText" text="leer">
      <formula>NOT(ISERROR(SEARCH("leer",I5)))</formula>
    </cfRule>
  </conditionalFormatting>
  <conditionalFormatting sqref="I5:I10">
    <cfRule type="cellIs" dxfId="2768" priority="123" stopIfTrue="1" operator="equal">
      <formula>"-"</formula>
    </cfRule>
    <cfRule type="containsText" dxfId="2767" priority="124" stopIfTrue="1" operator="containsText" text="leer">
      <formula>NOT(ISERROR(SEARCH("leer",I5)))</formula>
    </cfRule>
  </conditionalFormatting>
  <conditionalFormatting sqref="I9">
    <cfRule type="cellIs" dxfId="2766" priority="122" operator="equal">
      <formula>"-"</formula>
    </cfRule>
  </conditionalFormatting>
  <conditionalFormatting sqref="I9">
    <cfRule type="cellIs" dxfId="2765" priority="121" operator="equal">
      <formula>"-"</formula>
    </cfRule>
  </conditionalFormatting>
  <conditionalFormatting sqref="I9">
    <cfRule type="cellIs" dxfId="2764" priority="120" operator="equal">
      <formula>"-"</formula>
    </cfRule>
  </conditionalFormatting>
  <conditionalFormatting sqref="I9">
    <cfRule type="cellIs" dxfId="2763" priority="119" operator="equal">
      <formula>"-"</formula>
    </cfRule>
  </conditionalFormatting>
  <conditionalFormatting sqref="I9">
    <cfRule type="cellIs" dxfId="2762" priority="118" operator="equal">
      <formula>"-"</formula>
    </cfRule>
  </conditionalFormatting>
  <conditionalFormatting sqref="I9">
    <cfRule type="cellIs" dxfId="2761" priority="117" operator="equal">
      <formula>"-"</formula>
    </cfRule>
  </conditionalFormatting>
  <conditionalFormatting sqref="I5:I10">
    <cfRule type="cellIs" dxfId="2760" priority="115" stopIfTrue="1" operator="equal">
      <formula>"-"</formula>
    </cfRule>
    <cfRule type="containsText" dxfId="2759" priority="116" stopIfTrue="1" operator="containsText" text="leer">
      <formula>NOT(ISERROR(SEARCH("leer",I5)))</formula>
    </cfRule>
  </conditionalFormatting>
  <conditionalFormatting sqref="I5:I10">
    <cfRule type="cellIs" dxfId="2758" priority="113" stopIfTrue="1" operator="equal">
      <formula>"-"</formula>
    </cfRule>
    <cfRule type="containsText" dxfId="2757" priority="114" stopIfTrue="1" operator="containsText" text="leer">
      <formula>NOT(ISERROR(SEARCH("leer",I5)))</formula>
    </cfRule>
  </conditionalFormatting>
  <conditionalFormatting sqref="I5:I10">
    <cfRule type="cellIs" dxfId="2756" priority="111" stopIfTrue="1" operator="equal">
      <formula>"-"</formula>
    </cfRule>
    <cfRule type="containsText" dxfId="2755" priority="112" stopIfTrue="1" operator="containsText" text="leer">
      <formula>NOT(ISERROR(SEARCH("leer",I5)))</formula>
    </cfRule>
  </conditionalFormatting>
  <conditionalFormatting sqref="I5:I10">
    <cfRule type="cellIs" dxfId="2754" priority="109" stopIfTrue="1" operator="equal">
      <formula>"-"</formula>
    </cfRule>
    <cfRule type="containsText" dxfId="2753" priority="110" stopIfTrue="1" operator="containsText" text="leer">
      <formula>NOT(ISERROR(SEARCH("leer",I5)))</formula>
    </cfRule>
  </conditionalFormatting>
  <conditionalFormatting sqref="I5:I10">
    <cfRule type="cellIs" dxfId="2752" priority="107" stopIfTrue="1" operator="equal">
      <formula>"-"</formula>
    </cfRule>
    <cfRule type="containsText" dxfId="2751" priority="108" stopIfTrue="1" operator="containsText" text="leer">
      <formula>NOT(ISERROR(SEARCH("leer",I5)))</formula>
    </cfRule>
  </conditionalFormatting>
  <conditionalFormatting sqref="K6:K7">
    <cfRule type="cellIs" dxfId="2750" priority="106" operator="equal">
      <formula>"-"</formula>
    </cfRule>
  </conditionalFormatting>
  <conditionalFormatting sqref="K6:K7">
    <cfRule type="cellIs" dxfId="2749" priority="105" operator="equal">
      <formula>"-"</formula>
    </cfRule>
  </conditionalFormatting>
  <conditionalFormatting sqref="J6:J7">
    <cfRule type="cellIs" dxfId="2748" priority="103" stopIfTrue="1" operator="equal">
      <formula>"-"</formula>
    </cfRule>
    <cfRule type="containsText" dxfId="2747" priority="104" stopIfTrue="1" operator="containsText" text="leer">
      <formula>NOT(ISERROR(SEARCH("leer",J6)))</formula>
    </cfRule>
  </conditionalFormatting>
  <conditionalFormatting sqref="J6:J7">
    <cfRule type="cellIs" dxfId="2746" priority="101" stopIfTrue="1" operator="equal">
      <formula>"-"</formula>
    </cfRule>
    <cfRule type="containsText" dxfId="2745" priority="102" stopIfTrue="1" operator="containsText" text="leer">
      <formula>NOT(ISERROR(SEARCH("leer",J6)))</formula>
    </cfRule>
  </conditionalFormatting>
  <conditionalFormatting sqref="I6:I7">
    <cfRule type="cellIs" dxfId="2744" priority="99" stopIfTrue="1" operator="equal">
      <formula>"-"</formula>
    </cfRule>
    <cfRule type="containsText" dxfId="2743" priority="100" stopIfTrue="1" operator="containsText" text="leer">
      <formula>NOT(ISERROR(SEARCH("leer",I6)))</formula>
    </cfRule>
  </conditionalFormatting>
  <conditionalFormatting sqref="I6:I7">
    <cfRule type="cellIs" dxfId="2742" priority="97" stopIfTrue="1" operator="equal">
      <formula>"-"</formula>
    </cfRule>
    <cfRule type="containsText" dxfId="2741" priority="98" stopIfTrue="1" operator="containsText" text="leer">
      <formula>NOT(ISERROR(SEARCH("leer",I6)))</formula>
    </cfRule>
  </conditionalFormatting>
  <conditionalFormatting sqref="I6:I7">
    <cfRule type="cellIs" dxfId="2740" priority="95" stopIfTrue="1" operator="equal">
      <formula>"-"</formula>
    </cfRule>
    <cfRule type="containsText" dxfId="2739" priority="96" stopIfTrue="1" operator="containsText" text="leer">
      <formula>NOT(ISERROR(SEARCH("leer",I6)))</formula>
    </cfRule>
  </conditionalFormatting>
  <conditionalFormatting sqref="I6:I7">
    <cfRule type="cellIs" dxfId="2738" priority="93" stopIfTrue="1" operator="equal">
      <formula>"-"</formula>
    </cfRule>
    <cfRule type="containsText" dxfId="2737" priority="94" stopIfTrue="1" operator="containsText" text="leer">
      <formula>NOT(ISERROR(SEARCH("leer",I6)))</formula>
    </cfRule>
  </conditionalFormatting>
  <conditionalFormatting sqref="I6:I7">
    <cfRule type="cellIs" dxfId="2736" priority="91" stopIfTrue="1" operator="equal">
      <formula>"-"</formula>
    </cfRule>
    <cfRule type="containsText" dxfId="2735" priority="92" stopIfTrue="1" operator="containsText" text="leer">
      <formula>NOT(ISERROR(SEARCH("leer",I6)))</formula>
    </cfRule>
  </conditionalFormatting>
  <conditionalFormatting sqref="I6:I7">
    <cfRule type="cellIs" dxfId="2734" priority="89" stopIfTrue="1" operator="equal">
      <formula>"-"</formula>
    </cfRule>
    <cfRule type="containsText" dxfId="2733" priority="90" stopIfTrue="1" operator="containsText" text="leer">
      <formula>NOT(ISERROR(SEARCH("leer",I6)))</formula>
    </cfRule>
  </conditionalFormatting>
  <conditionalFormatting sqref="I6:I7">
    <cfRule type="cellIs" dxfId="2732" priority="87" stopIfTrue="1" operator="equal">
      <formula>"-"</formula>
    </cfRule>
    <cfRule type="containsText" dxfId="2731" priority="88" stopIfTrue="1" operator="containsText" text="leer">
      <formula>NOT(ISERROR(SEARCH("leer",I6)))</formula>
    </cfRule>
  </conditionalFormatting>
  <conditionalFormatting sqref="I5">
    <cfRule type="cellIs" dxfId="2730" priority="85" stopIfTrue="1" operator="equal">
      <formula>"-"</formula>
    </cfRule>
    <cfRule type="containsText" dxfId="2729" priority="86" stopIfTrue="1" operator="containsText" text="leer">
      <formula>NOT(ISERROR(SEARCH("leer",I5)))</formula>
    </cfRule>
  </conditionalFormatting>
  <conditionalFormatting sqref="I5">
    <cfRule type="cellIs" dxfId="2728" priority="83" stopIfTrue="1" operator="equal">
      <formula>"-"</formula>
    </cfRule>
    <cfRule type="containsText" dxfId="2727" priority="84" stopIfTrue="1" operator="containsText" text="leer">
      <formula>NOT(ISERROR(SEARCH("leer",I5)))</formula>
    </cfRule>
  </conditionalFormatting>
  <conditionalFormatting sqref="I5">
    <cfRule type="cellIs" dxfId="2726" priority="81" stopIfTrue="1" operator="equal">
      <formula>"-"</formula>
    </cfRule>
    <cfRule type="containsText" dxfId="2725" priority="82" stopIfTrue="1" operator="containsText" text="leer">
      <formula>NOT(ISERROR(SEARCH("leer",I5)))</formula>
    </cfRule>
  </conditionalFormatting>
  <conditionalFormatting sqref="I5">
    <cfRule type="cellIs" dxfId="2724" priority="79" stopIfTrue="1" operator="equal">
      <formula>"-"</formula>
    </cfRule>
    <cfRule type="containsText" dxfId="2723" priority="80" stopIfTrue="1" operator="containsText" text="leer">
      <formula>NOT(ISERROR(SEARCH("leer",I5)))</formula>
    </cfRule>
  </conditionalFormatting>
  <conditionalFormatting sqref="I5">
    <cfRule type="cellIs" dxfId="2722" priority="77" stopIfTrue="1" operator="equal">
      <formula>"-"</formula>
    </cfRule>
    <cfRule type="containsText" dxfId="2721" priority="78" stopIfTrue="1" operator="containsText" text="leer">
      <formula>NOT(ISERROR(SEARCH("leer",I5)))</formula>
    </cfRule>
  </conditionalFormatting>
  <conditionalFormatting sqref="I5">
    <cfRule type="cellIs" dxfId="2720" priority="75" stopIfTrue="1" operator="equal">
      <formula>"-"</formula>
    </cfRule>
    <cfRule type="containsText" dxfId="2719" priority="76" stopIfTrue="1" operator="containsText" text="leer">
      <formula>NOT(ISERROR(SEARCH("leer",I5)))</formula>
    </cfRule>
  </conditionalFormatting>
  <conditionalFormatting sqref="I5">
    <cfRule type="cellIs" dxfId="2718" priority="73" stopIfTrue="1" operator="equal">
      <formula>"-"</formula>
    </cfRule>
    <cfRule type="containsText" dxfId="2717" priority="74" stopIfTrue="1" operator="containsText" text="leer">
      <formula>NOT(ISERROR(SEARCH("leer",I5)))</formula>
    </cfRule>
  </conditionalFormatting>
  <conditionalFormatting sqref="K7">
    <cfRule type="cellIs" dxfId="2716" priority="72" operator="equal">
      <formula>"-"</formula>
    </cfRule>
  </conditionalFormatting>
  <conditionalFormatting sqref="K7">
    <cfRule type="cellIs" dxfId="2715" priority="71" operator="equal">
      <formula>"-"</formula>
    </cfRule>
  </conditionalFormatting>
  <conditionalFormatting sqref="J7">
    <cfRule type="cellIs" dxfId="2714" priority="69" stopIfTrue="1" operator="equal">
      <formula>"-"</formula>
    </cfRule>
    <cfRule type="containsText" dxfId="2713" priority="70" stopIfTrue="1" operator="containsText" text="leer">
      <formula>NOT(ISERROR(SEARCH("leer",J7)))</formula>
    </cfRule>
  </conditionalFormatting>
  <conditionalFormatting sqref="J7">
    <cfRule type="cellIs" dxfId="2712" priority="67" stopIfTrue="1" operator="equal">
      <formula>"-"</formula>
    </cfRule>
    <cfRule type="containsText" dxfId="2711" priority="68" stopIfTrue="1" operator="containsText" text="leer">
      <formula>NOT(ISERROR(SEARCH("leer",J7)))</formula>
    </cfRule>
  </conditionalFormatting>
  <conditionalFormatting sqref="I7">
    <cfRule type="cellIs" dxfId="2710" priority="65" stopIfTrue="1" operator="equal">
      <formula>"-"</formula>
    </cfRule>
    <cfRule type="containsText" dxfId="2709" priority="66" stopIfTrue="1" operator="containsText" text="leer">
      <formula>NOT(ISERROR(SEARCH("leer",I7)))</formula>
    </cfRule>
  </conditionalFormatting>
  <conditionalFormatting sqref="I7">
    <cfRule type="cellIs" dxfId="2708" priority="63" stopIfTrue="1" operator="equal">
      <formula>"-"</formula>
    </cfRule>
    <cfRule type="containsText" dxfId="2707" priority="64" stopIfTrue="1" operator="containsText" text="leer">
      <formula>NOT(ISERROR(SEARCH("leer",I7)))</formula>
    </cfRule>
  </conditionalFormatting>
  <conditionalFormatting sqref="I7">
    <cfRule type="cellIs" dxfId="2706" priority="61" stopIfTrue="1" operator="equal">
      <formula>"-"</formula>
    </cfRule>
    <cfRule type="containsText" dxfId="2705" priority="62" stopIfTrue="1" operator="containsText" text="leer">
      <formula>NOT(ISERROR(SEARCH("leer",I7)))</formula>
    </cfRule>
  </conditionalFormatting>
  <conditionalFormatting sqref="I7">
    <cfRule type="cellIs" dxfId="2704" priority="59" stopIfTrue="1" operator="equal">
      <formula>"-"</formula>
    </cfRule>
    <cfRule type="containsText" dxfId="2703" priority="60" stopIfTrue="1" operator="containsText" text="leer">
      <formula>NOT(ISERROR(SEARCH("leer",I7)))</formula>
    </cfRule>
  </conditionalFormatting>
  <conditionalFormatting sqref="I7">
    <cfRule type="cellIs" dxfId="2702" priority="57" stopIfTrue="1" operator="equal">
      <formula>"-"</formula>
    </cfRule>
    <cfRule type="containsText" dxfId="2701" priority="58" stopIfTrue="1" operator="containsText" text="leer">
      <formula>NOT(ISERROR(SEARCH("leer",I7)))</formula>
    </cfRule>
  </conditionalFormatting>
  <conditionalFormatting sqref="I7">
    <cfRule type="cellIs" dxfId="2700" priority="55" stopIfTrue="1" operator="equal">
      <formula>"-"</formula>
    </cfRule>
    <cfRule type="containsText" dxfId="2699" priority="56" stopIfTrue="1" operator="containsText" text="leer">
      <formula>NOT(ISERROR(SEARCH("leer",I7)))</formula>
    </cfRule>
  </conditionalFormatting>
  <conditionalFormatting sqref="I7">
    <cfRule type="cellIs" dxfId="2698" priority="53" stopIfTrue="1" operator="equal">
      <formula>"-"</formula>
    </cfRule>
    <cfRule type="containsText" dxfId="2697" priority="54" stopIfTrue="1" operator="containsText" text="leer">
      <formula>NOT(ISERROR(SEARCH("leer",I7)))</formula>
    </cfRule>
  </conditionalFormatting>
  <conditionalFormatting sqref="I8:I10">
    <cfRule type="cellIs" dxfId="2696" priority="51" stopIfTrue="1" operator="equal">
      <formula>"-"</formula>
    </cfRule>
    <cfRule type="containsText" dxfId="2695" priority="52" stopIfTrue="1" operator="containsText" text="leer">
      <formula>NOT(ISERROR(SEARCH("leer",I8)))</formula>
    </cfRule>
  </conditionalFormatting>
  <conditionalFormatting sqref="I8:I10">
    <cfRule type="cellIs" dxfId="2694" priority="49" stopIfTrue="1" operator="equal">
      <formula>"-"</formula>
    </cfRule>
    <cfRule type="containsText" dxfId="2693" priority="50" stopIfTrue="1" operator="containsText" text="leer">
      <formula>NOT(ISERROR(SEARCH("leer",I8)))</formula>
    </cfRule>
  </conditionalFormatting>
  <conditionalFormatting sqref="I9">
    <cfRule type="cellIs" dxfId="2692" priority="48" operator="equal">
      <formula>"-"</formula>
    </cfRule>
  </conditionalFormatting>
  <conditionalFormatting sqref="I9">
    <cfRule type="cellIs" dxfId="2691" priority="47" operator="equal">
      <formula>"-"</formula>
    </cfRule>
  </conditionalFormatting>
  <conditionalFormatting sqref="I9">
    <cfRule type="cellIs" dxfId="2690" priority="46" operator="equal">
      <formula>"-"</formula>
    </cfRule>
  </conditionalFormatting>
  <conditionalFormatting sqref="I9">
    <cfRule type="cellIs" dxfId="2689" priority="45" operator="equal">
      <formula>"-"</formula>
    </cfRule>
  </conditionalFormatting>
  <conditionalFormatting sqref="I9">
    <cfRule type="cellIs" dxfId="2688" priority="44" operator="equal">
      <formula>"-"</formula>
    </cfRule>
  </conditionalFormatting>
  <conditionalFormatting sqref="I9">
    <cfRule type="cellIs" dxfId="2687" priority="43" operator="equal">
      <formula>"-"</formula>
    </cfRule>
  </conditionalFormatting>
  <conditionalFormatting sqref="I8:I10">
    <cfRule type="cellIs" dxfId="2686" priority="41" stopIfTrue="1" operator="equal">
      <formula>"-"</formula>
    </cfRule>
    <cfRule type="containsText" dxfId="2685" priority="42" stopIfTrue="1" operator="containsText" text="leer">
      <formula>NOT(ISERROR(SEARCH("leer",I8)))</formula>
    </cfRule>
  </conditionalFormatting>
  <conditionalFormatting sqref="I8:I10">
    <cfRule type="cellIs" dxfId="2684" priority="39" stopIfTrue="1" operator="equal">
      <formula>"-"</formula>
    </cfRule>
    <cfRule type="containsText" dxfId="2683" priority="40" stopIfTrue="1" operator="containsText" text="leer">
      <formula>NOT(ISERROR(SEARCH("leer",I8)))</formula>
    </cfRule>
  </conditionalFormatting>
  <conditionalFormatting sqref="I8:I10">
    <cfRule type="cellIs" dxfId="2682" priority="37" stopIfTrue="1" operator="equal">
      <formula>"-"</formula>
    </cfRule>
    <cfRule type="containsText" dxfId="2681" priority="38" stopIfTrue="1" operator="containsText" text="leer">
      <formula>NOT(ISERROR(SEARCH("leer",I8)))</formula>
    </cfRule>
  </conditionalFormatting>
  <conditionalFormatting sqref="I8:I10">
    <cfRule type="cellIs" dxfId="2680" priority="35" stopIfTrue="1" operator="equal">
      <formula>"-"</formula>
    </cfRule>
    <cfRule type="containsText" dxfId="2679" priority="36" stopIfTrue="1" operator="containsText" text="leer">
      <formula>NOT(ISERROR(SEARCH("leer",I8)))</formula>
    </cfRule>
  </conditionalFormatting>
  <conditionalFormatting sqref="I8:I10">
    <cfRule type="cellIs" dxfId="2678" priority="33" stopIfTrue="1" operator="equal">
      <formula>"-"</formula>
    </cfRule>
    <cfRule type="containsText" dxfId="2677" priority="34" stopIfTrue="1" operator="containsText" text="leer">
      <formula>NOT(ISERROR(SEARCH("leer",I8)))</formula>
    </cfRule>
  </conditionalFormatting>
  <conditionalFormatting sqref="I8:I10">
    <cfRule type="cellIs" dxfId="2676" priority="31" stopIfTrue="1" operator="equal">
      <formula>"-"</formula>
    </cfRule>
    <cfRule type="containsText" dxfId="2675" priority="32" stopIfTrue="1" operator="containsText" text="leer">
      <formula>NOT(ISERROR(SEARCH("leer",I8)))</formula>
    </cfRule>
  </conditionalFormatting>
  <conditionalFormatting sqref="I8:I10">
    <cfRule type="cellIs" dxfId="2674" priority="29" stopIfTrue="1" operator="equal">
      <formula>"-"</formula>
    </cfRule>
    <cfRule type="containsText" dxfId="2673" priority="30" stopIfTrue="1" operator="containsText" text="leer">
      <formula>NOT(ISERROR(SEARCH("leer",I8)))</formula>
    </cfRule>
  </conditionalFormatting>
  <conditionalFormatting sqref="I9">
    <cfRule type="cellIs" dxfId="2672" priority="28" operator="equal">
      <formula>"-"</formula>
    </cfRule>
  </conditionalFormatting>
  <conditionalFormatting sqref="I9">
    <cfRule type="cellIs" dxfId="2671" priority="27" operator="equal">
      <formula>"-"</formula>
    </cfRule>
  </conditionalFormatting>
  <conditionalFormatting sqref="I9">
    <cfRule type="cellIs" dxfId="2670" priority="26" operator="equal">
      <formula>"-"</formula>
    </cfRule>
  </conditionalFormatting>
  <conditionalFormatting sqref="I9">
    <cfRule type="cellIs" dxfId="2669" priority="25" operator="equal">
      <formula>"-"</formula>
    </cfRule>
  </conditionalFormatting>
  <conditionalFormatting sqref="I9">
    <cfRule type="cellIs" dxfId="2668" priority="24" operator="equal">
      <formula>"-"</formula>
    </cfRule>
  </conditionalFormatting>
  <conditionalFormatting sqref="I9">
    <cfRule type="cellIs" dxfId="2667" priority="23" operator="equal">
      <formula>"-"</formula>
    </cfRule>
  </conditionalFormatting>
  <conditionalFormatting sqref="I8:I10">
    <cfRule type="cellIs" dxfId="2666" priority="21" stopIfTrue="1" operator="equal">
      <formula>"-"</formula>
    </cfRule>
    <cfRule type="containsText" dxfId="2665" priority="22" stopIfTrue="1" operator="containsText" text="leer">
      <formula>NOT(ISERROR(SEARCH("leer",I8)))</formula>
    </cfRule>
  </conditionalFormatting>
  <conditionalFormatting sqref="I8:I10">
    <cfRule type="cellIs" dxfId="2664" priority="19" stopIfTrue="1" operator="equal">
      <formula>"-"</formula>
    </cfRule>
    <cfRule type="containsText" dxfId="2663" priority="20" stopIfTrue="1" operator="containsText" text="leer">
      <formula>NOT(ISERROR(SEARCH("leer",I8)))</formula>
    </cfRule>
  </conditionalFormatting>
  <conditionalFormatting sqref="I8:I10">
    <cfRule type="cellIs" dxfId="2662" priority="17" stopIfTrue="1" operator="equal">
      <formula>"-"</formula>
    </cfRule>
    <cfRule type="containsText" dxfId="2661" priority="18" stopIfTrue="1" operator="containsText" text="leer">
      <formula>NOT(ISERROR(SEARCH("leer",I8)))</formula>
    </cfRule>
  </conditionalFormatting>
  <conditionalFormatting sqref="I8:I10">
    <cfRule type="cellIs" dxfId="2660" priority="15" stopIfTrue="1" operator="equal">
      <formula>"-"</formula>
    </cfRule>
    <cfRule type="containsText" dxfId="2659" priority="16" stopIfTrue="1" operator="containsText" text="leer">
      <formula>NOT(ISERROR(SEARCH("leer",I8)))</formula>
    </cfRule>
  </conditionalFormatting>
  <conditionalFormatting sqref="I8:I10">
    <cfRule type="cellIs" dxfId="2658" priority="13" stopIfTrue="1" operator="equal">
      <formula>"-"</formula>
    </cfRule>
    <cfRule type="containsText" dxfId="2657" priority="14" stopIfTrue="1" operator="containsText" text="leer">
      <formula>NOT(ISERROR(SEARCH("leer",I8)))</formula>
    </cfRule>
  </conditionalFormatting>
  <conditionalFormatting sqref="H6 H8:H10">
    <cfRule type="cellIs" dxfId="2656" priority="11" stopIfTrue="1" operator="equal">
      <formula>"-"</formula>
    </cfRule>
    <cfRule type="containsText" dxfId="2655" priority="12" stopIfTrue="1" operator="containsText" text="leer">
      <formula>NOT(ISERROR(SEARCH("leer",H6)))</formula>
    </cfRule>
  </conditionalFormatting>
  <conditionalFormatting sqref="H6 H8:H10">
    <cfRule type="cellIs" dxfId="2654" priority="10" stopIfTrue="1" operator="equal">
      <formula>"-"</formula>
    </cfRule>
  </conditionalFormatting>
  <conditionalFormatting sqref="H6 H8:H10">
    <cfRule type="cellIs" dxfId="2653" priority="8" stopIfTrue="1" operator="equal">
      <formula>"-"</formula>
    </cfRule>
    <cfRule type="containsText" dxfId="2652" priority="9" stopIfTrue="1" operator="containsText" text="leer">
      <formula>NOT(ISERROR(SEARCH("leer",H6)))</formula>
    </cfRule>
  </conditionalFormatting>
  <conditionalFormatting sqref="H6 H8:H10">
    <cfRule type="cellIs" dxfId="2651" priority="7" stopIfTrue="1" operator="equal">
      <formula>"-"</formula>
    </cfRule>
  </conditionalFormatting>
  <conditionalFormatting sqref="H6 H8:H10">
    <cfRule type="cellIs" dxfId="2650" priority="5" stopIfTrue="1" operator="equal">
      <formula>"-"</formula>
    </cfRule>
    <cfRule type="containsText" dxfId="2649" priority="6" stopIfTrue="1" operator="containsText" text="leer">
      <formula>NOT(ISERROR(SEARCH("leer",H6)))</formula>
    </cfRule>
  </conditionalFormatting>
  <conditionalFormatting sqref="H6 H8:H10">
    <cfRule type="cellIs" dxfId="2648" priority="4" stopIfTrue="1" operator="equal">
      <formula>"-"</formula>
    </cfRule>
  </conditionalFormatting>
  <conditionalFormatting sqref="H6 H8:H10">
    <cfRule type="cellIs" dxfId="2647" priority="2" stopIfTrue="1" operator="equal">
      <formula>"-"</formula>
    </cfRule>
    <cfRule type="containsText" dxfId="2646" priority="3" stopIfTrue="1" operator="containsText" text="leer">
      <formula>NOT(ISERROR(SEARCH("leer",H6)))</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customProperties>
    <customPr name="_pios_id" r:id="rId2"/>
  </customPropertie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Ruler="0" zoomScaleNormal="100" workbookViewId="0"/>
  </sheetViews>
  <sheetFormatPr baseColWidth="10" defaultColWidth="11.42578125" defaultRowHeight="12.75"/>
  <cols>
    <col min="1" max="1" width="80.140625" customWidth="1"/>
    <col min="2" max="2" width="11.85546875" bestFit="1" customWidth="1"/>
  </cols>
  <sheetData>
    <row r="1" spans="1:2" s="5" customFormat="1">
      <c r="A1" s="90" t="s">
        <v>60</v>
      </c>
    </row>
    <row r="2" spans="1:2" s="5" customFormat="1">
      <c r="A2" s="90"/>
    </row>
    <row r="3" spans="1:2" ht="15">
      <c r="A3" s="108" t="s">
        <v>61</v>
      </c>
      <c r="B3" t="s">
        <v>62</v>
      </c>
    </row>
    <row r="4" spans="1:2" ht="15">
      <c r="A4" s="108"/>
      <c r="B4" t="s">
        <v>63</v>
      </c>
    </row>
    <row r="5" spans="1:2">
      <c r="A5" s="106" t="s">
        <v>64</v>
      </c>
      <c r="B5" s="90"/>
    </row>
    <row r="6" spans="1:2" ht="38.25">
      <c r="A6" s="156" t="s">
        <v>65</v>
      </c>
    </row>
    <row r="7" spans="1:2">
      <c r="A7" s="240"/>
    </row>
    <row r="8" spans="1:2">
      <c r="A8" s="106" t="s">
        <v>66</v>
      </c>
    </row>
    <row r="9" spans="1:2" ht="90.75">
      <c r="A9" s="240" t="s">
        <v>67</v>
      </c>
    </row>
    <row r="10" spans="1:2">
      <c r="A10" s="240"/>
    </row>
    <row r="11" spans="1:2">
      <c r="A11" s="106" t="s">
        <v>68</v>
      </c>
    </row>
    <row r="12" spans="1:2" ht="25.5">
      <c r="A12" s="279" t="s">
        <v>69</v>
      </c>
      <c r="B12" s="280"/>
    </row>
    <row r="13" spans="1:2">
      <c r="A13" s="72"/>
    </row>
    <row r="14" spans="1:2">
      <c r="A14" s="106" t="s">
        <v>70</v>
      </c>
    </row>
    <row r="15" spans="1:2" ht="51">
      <c r="A15" s="240" t="s">
        <v>71</v>
      </c>
    </row>
    <row r="16" spans="1:2">
      <c r="A16" s="72"/>
    </row>
    <row r="17" spans="1:1" s="29" customFormat="1">
      <c r="A17" s="186"/>
    </row>
    <row r="18" spans="1:1" ht="36.75">
      <c r="A18" s="157" t="s">
        <v>72</v>
      </c>
    </row>
    <row r="19" spans="1:1">
      <c r="A19" s="109" t="s">
        <v>73</v>
      </c>
    </row>
    <row r="20" spans="1:1" ht="24">
      <c r="A20" s="109" t="s">
        <v>74</v>
      </c>
    </row>
    <row r="21" spans="1:1">
      <c r="A21" s="150" t="s">
        <v>75</v>
      </c>
    </row>
    <row r="22" spans="1:1" ht="38.25">
      <c r="A22" s="150" t="s">
        <v>76</v>
      </c>
    </row>
    <row r="23" spans="1:1">
      <c r="A23" s="151" t="s">
        <v>77</v>
      </c>
    </row>
    <row r="24" spans="1:1" ht="24">
      <c r="A24" s="150" t="s">
        <v>78</v>
      </c>
    </row>
    <row r="25" spans="1:1">
      <c r="A25" s="151" t="s">
        <v>79</v>
      </c>
    </row>
    <row r="26" spans="1:1">
      <c r="A26" s="151" t="s">
        <v>80</v>
      </c>
    </row>
    <row r="27" spans="1:1">
      <c r="A27" s="109" t="s">
        <v>81</v>
      </c>
    </row>
    <row r="28" spans="1:1" ht="24">
      <c r="A28" s="109" t="s">
        <v>82</v>
      </c>
    </row>
  </sheetData>
  <phoneticPr fontId="16" type="noConversion"/>
  <hyperlinks>
    <hyperlink ref="A1" location="Index!A1" display="zurück"/>
  </hyperlinks>
  <pageMargins left="0.78740157499999996" right="0.78740157499999996" top="0.984251969" bottom="0.984251969" header="0.5" footer="0.5"/>
  <pageSetup paperSize="9" orientation="portrait" r:id="rId1"/>
  <customProperties>
    <customPr name="_pios_id" r:id="rId2"/>
  </customProperties>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195"/>
  <sheetViews>
    <sheetView showRuler="0" zoomScaleNormal="100" workbookViewId="0"/>
  </sheetViews>
  <sheetFormatPr baseColWidth="10" defaultColWidth="10.7109375" defaultRowHeight="12.75"/>
  <cols>
    <col min="1" max="1" width="24.7109375" style="48" customWidth="1"/>
    <col min="2" max="2" width="21.7109375" style="14" bestFit="1" customWidth="1"/>
    <col min="3" max="3" width="19" style="17" bestFit="1" customWidth="1"/>
    <col min="4" max="5" width="12.28515625" style="8" customWidth="1"/>
    <col min="6" max="8" width="11.42578125" style="8" customWidth="1"/>
    <col min="9" max="16" width="11.42578125" style="17" customWidth="1"/>
    <col min="17" max="16384" width="10.7109375" style="14"/>
  </cols>
  <sheetData>
    <row r="1" spans="1:17" s="5" customFormat="1">
      <c r="A1" s="90" t="s">
        <v>1288</v>
      </c>
    </row>
    <row r="2" spans="1:17" s="5" customFormat="1">
      <c r="A2" s="90"/>
    </row>
    <row r="3" spans="1:17" s="62" customFormat="1">
      <c r="A3" s="100" t="s">
        <v>1289</v>
      </c>
      <c r="C3" s="5" t="s">
        <v>1290</v>
      </c>
      <c r="D3" s="5" t="s">
        <v>1291</v>
      </c>
      <c r="E3" s="22">
        <v>2004</v>
      </c>
      <c r="F3" s="22">
        <v>2005</v>
      </c>
      <c r="G3" s="22">
        <v>2006</v>
      </c>
      <c r="H3" s="22">
        <v>2007</v>
      </c>
      <c r="I3" s="22">
        <v>2008</v>
      </c>
      <c r="J3" s="22">
        <v>2009</v>
      </c>
      <c r="K3" s="22">
        <v>2010</v>
      </c>
      <c r="L3" s="22">
        <v>2011</v>
      </c>
      <c r="M3" s="22">
        <v>2012</v>
      </c>
      <c r="N3" s="22">
        <v>2013</v>
      </c>
      <c r="O3" s="4">
        <v>2014</v>
      </c>
      <c r="P3" s="4">
        <v>2015</v>
      </c>
      <c r="Q3" s="356">
        <v>2016</v>
      </c>
    </row>
    <row r="4" spans="1:17">
      <c r="E4" s="99"/>
      <c r="F4" s="99"/>
      <c r="G4" s="99"/>
      <c r="H4" s="99"/>
      <c r="I4" s="67"/>
      <c r="J4" s="67"/>
      <c r="K4" s="67"/>
      <c r="L4" s="67"/>
      <c r="M4" s="8"/>
      <c r="N4" s="8"/>
      <c r="O4" s="8"/>
      <c r="P4" s="8"/>
      <c r="Q4" s="357"/>
    </row>
    <row r="5" spans="1:17" ht="25.5">
      <c r="A5" s="48" t="s">
        <v>1292</v>
      </c>
      <c r="B5" s="14" t="s">
        <v>1293</v>
      </c>
      <c r="C5" s="17">
        <v>1</v>
      </c>
      <c r="D5" s="8" t="s">
        <v>1294</v>
      </c>
      <c r="E5" s="429">
        <v>67</v>
      </c>
      <c r="F5" s="429">
        <v>67</v>
      </c>
      <c r="G5" s="429">
        <v>67.099999999999994</v>
      </c>
      <c r="H5" s="429">
        <v>67</v>
      </c>
      <c r="I5" s="430">
        <v>66.900000000000006</v>
      </c>
      <c r="J5" s="423">
        <v>67.599999999999994</v>
      </c>
      <c r="K5" s="67">
        <v>72</v>
      </c>
      <c r="L5" s="67">
        <v>73.099999999999994</v>
      </c>
      <c r="M5" s="185">
        <v>72.099999999999994</v>
      </c>
      <c r="N5" s="25">
        <v>71.844499999999996</v>
      </c>
      <c r="O5" s="37">
        <v>71.2</v>
      </c>
      <c r="P5" s="8">
        <v>70.7</v>
      </c>
      <c r="Q5" s="357">
        <v>70.5</v>
      </c>
    </row>
    <row r="6" spans="1:17">
      <c r="A6" s="48" t="s">
        <v>1295</v>
      </c>
      <c r="B6" s="14" t="s">
        <v>1296</v>
      </c>
      <c r="C6" s="17">
        <v>1</v>
      </c>
      <c r="D6" s="8" t="s">
        <v>1297</v>
      </c>
      <c r="E6" s="429">
        <v>20.8</v>
      </c>
      <c r="F6" s="429">
        <v>21</v>
      </c>
      <c r="G6" s="429">
        <v>21</v>
      </c>
      <c r="H6" s="429">
        <v>20.9</v>
      </c>
      <c r="I6" s="430">
        <v>20.399999999999999</v>
      </c>
      <c r="J6" s="423">
        <v>20.2</v>
      </c>
      <c r="K6" s="67">
        <v>17.7</v>
      </c>
      <c r="L6" s="67">
        <v>17.5</v>
      </c>
      <c r="M6" s="185">
        <v>17.3</v>
      </c>
      <c r="N6" s="25">
        <v>17.136150000000001</v>
      </c>
      <c r="O6" s="37">
        <v>17.3</v>
      </c>
      <c r="P6" s="8">
        <v>17.2</v>
      </c>
      <c r="Q6" s="399">
        <v>17</v>
      </c>
    </row>
    <row r="7" spans="1:17">
      <c r="A7" s="48" t="s">
        <v>1298</v>
      </c>
      <c r="B7" s="14" t="s">
        <v>1299</v>
      </c>
      <c r="C7" s="17">
        <v>1</v>
      </c>
      <c r="D7" s="8" t="s">
        <v>1300</v>
      </c>
      <c r="E7" s="429">
        <v>7.5</v>
      </c>
      <c r="F7" s="429">
        <v>7.5</v>
      </c>
      <c r="G7" s="429">
        <v>7.5</v>
      </c>
      <c r="H7" s="429">
        <v>7.4</v>
      </c>
      <c r="I7" s="430">
        <v>7.2</v>
      </c>
      <c r="J7" s="423">
        <v>7</v>
      </c>
      <c r="K7" s="87">
        <v>6</v>
      </c>
      <c r="L7" s="67">
        <v>5.8</v>
      </c>
      <c r="M7" s="185">
        <v>5.8</v>
      </c>
      <c r="N7" s="8">
        <v>5.8</v>
      </c>
      <c r="O7" s="37">
        <v>5.9</v>
      </c>
      <c r="P7" s="25">
        <v>6</v>
      </c>
      <c r="Q7" s="399">
        <v>6</v>
      </c>
    </row>
    <row r="8" spans="1:17" ht="25.5">
      <c r="A8" s="48" t="s">
        <v>1301</v>
      </c>
      <c r="B8" s="14" t="s">
        <v>1302</v>
      </c>
      <c r="C8" s="17">
        <v>1</v>
      </c>
      <c r="D8" s="8" t="s">
        <v>1303</v>
      </c>
      <c r="E8" s="431">
        <v>1.1000000000000001</v>
      </c>
      <c r="F8" s="432">
        <v>0.9</v>
      </c>
      <c r="G8" s="432">
        <v>0.8</v>
      </c>
      <c r="H8" s="432">
        <v>0.7</v>
      </c>
      <c r="I8" s="431">
        <v>0.7</v>
      </c>
      <c r="J8" s="431">
        <v>0.6</v>
      </c>
      <c r="K8" s="67">
        <v>0.5</v>
      </c>
      <c r="L8" s="67">
        <v>0.4</v>
      </c>
      <c r="M8" s="185">
        <v>0.4</v>
      </c>
      <c r="N8" s="8">
        <v>0.4</v>
      </c>
      <c r="O8" s="37">
        <v>0.4</v>
      </c>
      <c r="P8" s="8">
        <v>0.4</v>
      </c>
      <c r="Q8" s="357">
        <v>0.4</v>
      </c>
    </row>
    <row r="9" spans="1:17">
      <c r="A9" s="175" t="s">
        <v>1304</v>
      </c>
      <c r="B9" s="14" t="s">
        <v>1305</v>
      </c>
      <c r="C9" s="17">
        <v>1</v>
      </c>
      <c r="D9" s="8" t="s">
        <v>1306</v>
      </c>
      <c r="E9" s="429">
        <v>3.6000000000000085</v>
      </c>
      <c r="F9" s="429">
        <v>3.5999999999999943</v>
      </c>
      <c r="G9" s="429">
        <v>3.6000000000000085</v>
      </c>
      <c r="H9" s="429">
        <v>3.9999999999999858</v>
      </c>
      <c r="I9" s="429">
        <v>4.7999999999999829</v>
      </c>
      <c r="J9" s="429">
        <v>4.6000000000000085</v>
      </c>
      <c r="K9" s="67">
        <v>3.8</v>
      </c>
      <c r="L9" s="67">
        <v>3.2000000000000028</v>
      </c>
      <c r="M9" s="185">
        <v>4.4000000000000004</v>
      </c>
      <c r="N9" s="8">
        <v>4.8</v>
      </c>
      <c r="O9" s="37">
        <v>5.3</v>
      </c>
      <c r="P9" s="8">
        <v>5.7</v>
      </c>
      <c r="Q9" s="357">
        <v>6.1</v>
      </c>
    </row>
    <row r="10" spans="1:17">
      <c r="D10" s="22"/>
      <c r="E10" s="22"/>
      <c r="F10" s="22"/>
      <c r="G10" s="22"/>
      <c r="H10" s="22"/>
      <c r="M10" s="64"/>
      <c r="N10" s="64"/>
      <c r="O10" s="64"/>
      <c r="P10" s="64"/>
    </row>
    <row r="11" spans="1:17">
      <c r="M11" s="14"/>
      <c r="N11" s="14"/>
      <c r="O11" s="14"/>
      <c r="P11" s="14"/>
    </row>
    <row r="12" spans="1:17" ht="25.5" customHeight="1">
      <c r="A12" s="469" t="s">
        <v>1307</v>
      </c>
      <c r="B12" s="469"/>
      <c r="C12" s="469"/>
      <c r="D12" s="469"/>
      <c r="E12" s="469"/>
      <c r="F12" s="469"/>
      <c r="G12" s="469"/>
      <c r="H12" s="469"/>
      <c r="I12" s="469"/>
      <c r="J12" s="469"/>
      <c r="K12" s="469"/>
      <c r="L12" s="469"/>
      <c r="M12" s="469"/>
      <c r="N12" s="469"/>
      <c r="O12" s="469"/>
      <c r="P12" s="469"/>
      <c r="Q12" s="469"/>
    </row>
    <row r="13" spans="1:17">
      <c r="M13" s="14"/>
      <c r="N13" s="14"/>
      <c r="O13" s="14"/>
      <c r="P13" s="14"/>
    </row>
    <row r="14" spans="1:17">
      <c r="M14" s="14"/>
      <c r="N14" s="14"/>
      <c r="O14" s="14"/>
      <c r="P14" s="14"/>
    </row>
    <row r="15" spans="1:17">
      <c r="M15" s="14"/>
      <c r="N15" s="14"/>
      <c r="O15" s="14"/>
      <c r="P15" s="14"/>
    </row>
    <row r="16" spans="1:17">
      <c r="M16" s="14"/>
      <c r="N16" s="14"/>
      <c r="O16" s="14"/>
      <c r="P16" s="14"/>
    </row>
    <row r="17" spans="5:16">
      <c r="E17" s="61"/>
      <c r="F17" s="101"/>
      <c r="G17" s="176"/>
      <c r="H17" s="176"/>
      <c r="I17" s="176"/>
      <c r="J17" s="177"/>
      <c r="K17" s="176"/>
      <c r="M17" s="14"/>
      <c r="N17" s="14"/>
      <c r="O17" s="14"/>
      <c r="P17" s="14"/>
    </row>
    <row r="18" spans="5:16">
      <c r="E18" s="61"/>
      <c r="F18" s="101"/>
      <c r="G18" s="176"/>
      <c r="H18" s="176"/>
      <c r="I18" s="176"/>
      <c r="J18" s="178"/>
      <c r="K18" s="176"/>
      <c r="M18" s="14"/>
      <c r="N18" s="14"/>
      <c r="O18" s="14"/>
      <c r="P18" s="14"/>
    </row>
    <row r="19" spans="5:16">
      <c r="E19" s="61"/>
      <c r="F19" s="101"/>
      <c r="G19" s="176"/>
      <c r="H19" s="176"/>
      <c r="I19" s="176"/>
      <c r="J19" s="178"/>
      <c r="K19" s="176"/>
      <c r="M19" s="14"/>
      <c r="N19" s="14"/>
      <c r="O19" s="14"/>
      <c r="P19" s="14"/>
    </row>
    <row r="20" spans="5:16">
      <c r="E20" s="61"/>
      <c r="F20" s="101"/>
      <c r="G20" s="176"/>
      <c r="H20" s="176"/>
      <c r="I20" s="176"/>
      <c r="J20" s="178"/>
      <c r="K20" s="176"/>
      <c r="M20" s="14"/>
      <c r="N20" s="14"/>
      <c r="O20" s="14"/>
      <c r="P20" s="14"/>
    </row>
    <row r="21" spans="5:16">
      <c r="E21" s="61"/>
      <c r="F21" s="17"/>
      <c r="G21" s="173"/>
      <c r="H21" s="173"/>
      <c r="I21" s="173"/>
      <c r="J21" s="177"/>
      <c r="K21" s="176"/>
      <c r="M21" s="14"/>
      <c r="N21" s="14"/>
      <c r="O21" s="14"/>
      <c r="P21" s="14"/>
    </row>
    <row r="22" spans="5:16">
      <c r="E22" s="61"/>
      <c r="F22" s="17"/>
      <c r="G22" s="174"/>
      <c r="H22" s="174"/>
      <c r="I22" s="174"/>
      <c r="J22" s="177"/>
      <c r="K22" s="176"/>
      <c r="M22" s="14"/>
      <c r="N22" s="14"/>
      <c r="O22" s="14"/>
      <c r="P22" s="14"/>
    </row>
    <row r="23" spans="5:16">
      <c r="E23" s="61"/>
      <c r="F23" s="17"/>
      <c r="G23" s="67"/>
      <c r="H23" s="67"/>
      <c r="I23" s="87"/>
      <c r="J23" s="67"/>
      <c r="K23" s="67"/>
      <c r="M23" s="14"/>
      <c r="N23" s="14"/>
      <c r="O23" s="14"/>
      <c r="P23" s="14"/>
    </row>
    <row r="24" spans="5:16">
      <c r="E24" s="61"/>
      <c r="F24" s="17"/>
      <c r="G24" s="67"/>
      <c r="H24" s="67"/>
      <c r="I24" s="67"/>
      <c r="J24" s="67"/>
      <c r="K24" s="67"/>
      <c r="M24" s="14"/>
      <c r="N24" s="14"/>
      <c r="O24" s="14"/>
      <c r="P24" s="14"/>
    </row>
    <row r="25" spans="5:16">
      <c r="E25" s="61"/>
      <c r="G25" s="185"/>
      <c r="H25" s="185"/>
      <c r="I25" s="185"/>
      <c r="J25" s="185"/>
      <c r="K25" s="185"/>
      <c r="M25" s="14"/>
      <c r="N25" s="14"/>
      <c r="O25" s="14"/>
      <c r="P25" s="14"/>
    </row>
    <row r="26" spans="5:16">
      <c r="E26" s="61"/>
      <c r="G26" s="25"/>
      <c r="H26" s="25"/>
      <c r="I26" s="8"/>
      <c r="J26" s="8"/>
      <c r="K26" s="8"/>
      <c r="M26" s="14"/>
      <c r="N26" s="14"/>
      <c r="O26" s="14"/>
      <c r="P26" s="14"/>
    </row>
    <row r="27" spans="5:16">
      <c r="E27" s="4"/>
      <c r="G27" s="37"/>
      <c r="H27" s="37"/>
      <c r="I27" s="37"/>
      <c r="J27" s="37"/>
      <c r="K27" s="37"/>
      <c r="M27" s="14"/>
      <c r="N27" s="14"/>
      <c r="O27" s="14"/>
      <c r="P27" s="14"/>
    </row>
    <row r="28" spans="5:16">
      <c r="E28" s="4"/>
      <c r="I28" s="25"/>
      <c r="J28" s="8"/>
      <c r="K28" s="8"/>
      <c r="M28" s="14"/>
      <c r="N28" s="14"/>
      <c r="O28" s="14"/>
      <c r="P28" s="14"/>
    </row>
    <row r="29" spans="5:16">
      <c r="M29" s="14"/>
      <c r="N29" s="14"/>
      <c r="O29" s="14"/>
      <c r="P29" s="14"/>
    </row>
    <row r="30" spans="5:16">
      <c r="M30" s="14"/>
      <c r="N30" s="14"/>
      <c r="O30" s="14"/>
      <c r="P30" s="14"/>
    </row>
    <row r="31" spans="5:16">
      <c r="M31" s="14"/>
      <c r="N31" s="14"/>
      <c r="O31" s="14"/>
      <c r="P31" s="14"/>
    </row>
    <row r="32" spans="5:16">
      <c r="M32" s="14"/>
      <c r="N32" s="14"/>
      <c r="O32" s="14"/>
      <c r="P32" s="14"/>
    </row>
    <row r="40" spans="13:16">
      <c r="M40" s="14"/>
      <c r="N40" s="14"/>
      <c r="O40" s="14"/>
      <c r="P40" s="14"/>
    </row>
    <row r="41" spans="13:16">
      <c r="M41" s="14"/>
      <c r="N41" s="14"/>
      <c r="O41" s="14"/>
      <c r="P41" s="14"/>
    </row>
    <row r="42" spans="13:16">
      <c r="M42" s="14"/>
      <c r="N42" s="14"/>
      <c r="O42" s="14"/>
      <c r="P42" s="14"/>
    </row>
    <row r="43" spans="13:16">
      <c r="M43" s="14"/>
      <c r="N43" s="14"/>
      <c r="O43" s="14"/>
      <c r="P43" s="14"/>
    </row>
    <row r="44" spans="13:16">
      <c r="M44" s="14"/>
      <c r="N44" s="14"/>
      <c r="O44" s="14"/>
      <c r="P44" s="14"/>
    </row>
    <row r="45" spans="13:16">
      <c r="M45" s="14"/>
      <c r="N45" s="14"/>
      <c r="O45" s="14"/>
      <c r="P45" s="14"/>
    </row>
    <row r="46" spans="13:16">
      <c r="M46" s="14"/>
      <c r="N46" s="14"/>
      <c r="O46" s="14"/>
      <c r="P46" s="14"/>
    </row>
    <row r="47" spans="13:16">
      <c r="M47" s="14"/>
      <c r="N47" s="14"/>
      <c r="O47" s="14"/>
      <c r="P47" s="14"/>
    </row>
    <row r="48" spans="13:16">
      <c r="M48" s="14"/>
      <c r="N48" s="14"/>
      <c r="O48" s="14"/>
      <c r="P48" s="14"/>
    </row>
    <row r="49" spans="13:16">
      <c r="M49" s="14"/>
      <c r="N49" s="14"/>
      <c r="O49" s="14"/>
      <c r="P49" s="14"/>
    </row>
    <row r="50" spans="13:16">
      <c r="M50" s="14"/>
      <c r="N50" s="14"/>
      <c r="O50" s="14"/>
      <c r="P50" s="14"/>
    </row>
    <row r="51" spans="13:16">
      <c r="M51" s="14"/>
      <c r="N51" s="14"/>
      <c r="O51" s="14"/>
      <c r="P51" s="14"/>
    </row>
    <row r="52" spans="13:16">
      <c r="M52" s="14"/>
      <c r="N52" s="14"/>
      <c r="O52" s="14"/>
      <c r="P52" s="14"/>
    </row>
    <row r="53" spans="13:16">
      <c r="M53" s="14"/>
      <c r="N53" s="14"/>
      <c r="O53" s="14"/>
      <c r="P53" s="14"/>
    </row>
    <row r="54" spans="13:16">
      <c r="M54" s="14"/>
      <c r="N54" s="14"/>
      <c r="O54" s="14"/>
      <c r="P54" s="14"/>
    </row>
    <row r="55" spans="13:16">
      <c r="M55" s="14"/>
      <c r="N55" s="14"/>
      <c r="O55" s="14"/>
      <c r="P55" s="14"/>
    </row>
    <row r="56" spans="13:16">
      <c r="M56" s="14"/>
      <c r="N56" s="14"/>
      <c r="O56" s="14"/>
      <c r="P56" s="14"/>
    </row>
    <row r="57" spans="13:16">
      <c r="M57" s="14"/>
      <c r="N57" s="14"/>
      <c r="O57" s="14"/>
      <c r="P57" s="14"/>
    </row>
    <row r="58" spans="13:16">
      <c r="M58" s="14"/>
      <c r="N58" s="14"/>
      <c r="O58" s="14"/>
      <c r="P58" s="14"/>
    </row>
    <row r="59" spans="13:16">
      <c r="M59" s="14"/>
      <c r="N59" s="14"/>
      <c r="O59" s="14"/>
      <c r="P59" s="14"/>
    </row>
    <row r="60" spans="13:16">
      <c r="M60" s="14"/>
      <c r="N60" s="14"/>
      <c r="O60" s="14"/>
      <c r="P60" s="14"/>
    </row>
    <row r="61" spans="13:16">
      <c r="M61" s="14"/>
      <c r="N61" s="14"/>
      <c r="O61" s="14"/>
      <c r="P61" s="14"/>
    </row>
    <row r="62" spans="13:16">
      <c r="M62" s="14"/>
      <c r="N62" s="14"/>
      <c r="O62" s="14"/>
      <c r="P62" s="14"/>
    </row>
    <row r="63" spans="13:16">
      <c r="M63" s="14"/>
      <c r="N63" s="14"/>
      <c r="O63" s="14"/>
      <c r="P63" s="14"/>
    </row>
    <row r="64" spans="13:16">
      <c r="M64" s="14"/>
      <c r="N64" s="14"/>
      <c r="O64" s="14"/>
      <c r="P64" s="14"/>
    </row>
    <row r="65" spans="13:16">
      <c r="M65" s="14"/>
      <c r="N65" s="14"/>
      <c r="O65" s="14"/>
      <c r="P65" s="14"/>
    </row>
    <row r="66" spans="13:16">
      <c r="M66" s="14"/>
      <c r="N66" s="14"/>
      <c r="O66" s="14"/>
      <c r="P66" s="14"/>
    </row>
    <row r="67" spans="13:16">
      <c r="M67" s="14"/>
      <c r="N67" s="14"/>
      <c r="O67" s="14"/>
      <c r="P67" s="14"/>
    </row>
    <row r="68" spans="13:16">
      <c r="M68" s="14"/>
      <c r="N68" s="14"/>
      <c r="O68" s="14"/>
      <c r="P68" s="14"/>
    </row>
    <row r="69" spans="13:16">
      <c r="M69" s="14"/>
      <c r="N69" s="14"/>
      <c r="O69" s="14"/>
      <c r="P69" s="14"/>
    </row>
    <row r="70" spans="13:16">
      <c r="M70" s="14"/>
      <c r="N70" s="14"/>
      <c r="O70" s="14"/>
      <c r="P70" s="14"/>
    </row>
    <row r="71" spans="13:16">
      <c r="M71" s="14"/>
      <c r="N71" s="14"/>
      <c r="O71" s="14"/>
      <c r="P71" s="14"/>
    </row>
    <row r="72" spans="13:16">
      <c r="M72" s="14"/>
      <c r="N72" s="14"/>
      <c r="O72" s="14"/>
      <c r="P72" s="14"/>
    </row>
    <row r="73" spans="13:16">
      <c r="M73" s="14"/>
      <c r="N73" s="14"/>
      <c r="O73" s="14"/>
      <c r="P73" s="14"/>
    </row>
    <row r="74" spans="13:16">
      <c r="M74" s="14"/>
      <c r="N74" s="14"/>
      <c r="O74" s="14"/>
      <c r="P74" s="14"/>
    </row>
    <row r="75" spans="13:16">
      <c r="M75" s="14"/>
      <c r="N75" s="14"/>
      <c r="O75" s="14"/>
      <c r="P75" s="14"/>
    </row>
    <row r="76" spans="13:16">
      <c r="M76" s="14"/>
      <c r="N76" s="14"/>
      <c r="O76" s="14"/>
      <c r="P76" s="14"/>
    </row>
    <row r="77" spans="13:16">
      <c r="M77" s="14"/>
      <c r="N77" s="14"/>
      <c r="O77" s="14"/>
      <c r="P77" s="14"/>
    </row>
    <row r="78" spans="13:16">
      <c r="M78" s="14"/>
      <c r="N78" s="14"/>
      <c r="O78" s="14"/>
      <c r="P78" s="14"/>
    </row>
    <row r="79" spans="13:16">
      <c r="M79" s="14"/>
      <c r="N79" s="14"/>
      <c r="O79" s="14"/>
      <c r="P79" s="14"/>
    </row>
    <row r="80" spans="13:16">
      <c r="M80" s="14"/>
      <c r="N80" s="14"/>
      <c r="O80" s="14"/>
      <c r="P80" s="14"/>
    </row>
    <row r="81" spans="13:16">
      <c r="M81" s="14"/>
      <c r="N81" s="14"/>
      <c r="O81" s="14"/>
      <c r="P81" s="14"/>
    </row>
    <row r="82" spans="13:16">
      <c r="M82" s="14"/>
      <c r="N82" s="14"/>
      <c r="O82" s="14"/>
      <c r="P82" s="14"/>
    </row>
    <row r="83" spans="13:16">
      <c r="M83" s="14"/>
      <c r="N83" s="14"/>
      <c r="O83" s="14"/>
      <c r="P83" s="14"/>
    </row>
    <row r="84" spans="13:16">
      <c r="M84" s="14"/>
      <c r="N84" s="14"/>
      <c r="O84" s="14"/>
      <c r="P84" s="14"/>
    </row>
    <row r="85" spans="13:16">
      <c r="M85" s="14"/>
      <c r="N85" s="14"/>
      <c r="O85" s="14"/>
      <c r="P85" s="14"/>
    </row>
    <row r="86" spans="13:16">
      <c r="M86" s="14"/>
      <c r="N86" s="14"/>
      <c r="O86" s="14"/>
      <c r="P86" s="14"/>
    </row>
    <row r="87" spans="13:16">
      <c r="M87" s="14"/>
      <c r="N87" s="14"/>
      <c r="O87" s="14"/>
      <c r="P87" s="14"/>
    </row>
    <row r="88" spans="13:16">
      <c r="M88" s="14"/>
      <c r="N88" s="14"/>
      <c r="O88" s="14"/>
      <c r="P88" s="14"/>
    </row>
    <row r="89" spans="13:16">
      <c r="M89" s="14"/>
      <c r="N89" s="14"/>
      <c r="O89" s="14"/>
      <c r="P89" s="14"/>
    </row>
    <row r="90" spans="13:16">
      <c r="M90" s="14"/>
      <c r="N90" s="14"/>
      <c r="O90" s="14"/>
      <c r="P90" s="14"/>
    </row>
    <row r="91" spans="13:16">
      <c r="M91" s="14"/>
      <c r="N91" s="14"/>
      <c r="O91" s="14"/>
      <c r="P91" s="14"/>
    </row>
    <row r="92" spans="13:16">
      <c r="M92" s="14"/>
      <c r="N92" s="14"/>
      <c r="O92" s="14"/>
      <c r="P92" s="14"/>
    </row>
    <row r="93" spans="13:16">
      <c r="M93" s="14"/>
      <c r="N93" s="14"/>
      <c r="O93" s="14"/>
      <c r="P93" s="14"/>
    </row>
    <row r="94" spans="13:16">
      <c r="M94" s="14"/>
      <c r="N94" s="14"/>
      <c r="O94" s="14"/>
      <c r="P94" s="14"/>
    </row>
    <row r="95" spans="13:16">
      <c r="M95" s="14"/>
      <c r="N95" s="14"/>
      <c r="O95" s="14"/>
      <c r="P95" s="14"/>
    </row>
    <row r="96" spans="13:16">
      <c r="M96" s="14"/>
      <c r="N96" s="14"/>
      <c r="O96" s="14"/>
      <c r="P96" s="14"/>
    </row>
    <row r="97" spans="13:16">
      <c r="M97" s="14"/>
      <c r="N97" s="14"/>
      <c r="O97" s="14"/>
      <c r="P97" s="14"/>
    </row>
    <row r="98" spans="13:16">
      <c r="M98" s="14"/>
      <c r="N98" s="14"/>
      <c r="O98" s="14"/>
      <c r="P98" s="14"/>
    </row>
    <row r="99" spans="13:16">
      <c r="M99" s="14"/>
      <c r="N99" s="14"/>
      <c r="O99" s="14"/>
      <c r="P99" s="14"/>
    </row>
    <row r="100" spans="13:16">
      <c r="M100" s="14"/>
      <c r="N100" s="14"/>
      <c r="O100" s="14"/>
      <c r="P100" s="14"/>
    </row>
    <row r="101" spans="13:16">
      <c r="M101" s="14"/>
      <c r="N101" s="14"/>
      <c r="O101" s="14"/>
      <c r="P101" s="14"/>
    </row>
    <row r="102" spans="13:16">
      <c r="M102" s="14"/>
      <c r="N102" s="14"/>
      <c r="O102" s="14"/>
      <c r="P102" s="14"/>
    </row>
    <row r="103" spans="13:16">
      <c r="M103" s="14"/>
      <c r="N103" s="14"/>
      <c r="O103" s="14"/>
      <c r="P103" s="14"/>
    </row>
    <row r="104" spans="13:16">
      <c r="M104" s="14"/>
      <c r="N104" s="14"/>
      <c r="O104" s="14"/>
      <c r="P104" s="14"/>
    </row>
    <row r="105" spans="13:16">
      <c r="M105" s="14"/>
      <c r="N105" s="14"/>
      <c r="O105" s="14"/>
      <c r="P105" s="14"/>
    </row>
    <row r="106" spans="13:16">
      <c r="M106" s="14"/>
      <c r="N106" s="14"/>
      <c r="O106" s="14"/>
      <c r="P106" s="14"/>
    </row>
    <row r="107" spans="13:16">
      <c r="M107" s="14"/>
      <c r="N107" s="14"/>
      <c r="O107" s="14"/>
      <c r="P107" s="14"/>
    </row>
    <row r="108" spans="13:16">
      <c r="M108" s="14"/>
      <c r="N108" s="14"/>
      <c r="O108" s="14"/>
      <c r="P108" s="14"/>
    </row>
    <row r="109" spans="13:16">
      <c r="M109" s="14"/>
      <c r="N109" s="14"/>
      <c r="O109" s="14"/>
      <c r="P109" s="14"/>
    </row>
    <row r="110" spans="13:16">
      <c r="M110" s="14"/>
      <c r="N110" s="14"/>
      <c r="O110" s="14"/>
      <c r="P110" s="14"/>
    </row>
    <row r="111" spans="13:16">
      <c r="M111" s="14"/>
      <c r="N111" s="14"/>
      <c r="O111" s="14"/>
      <c r="P111" s="14"/>
    </row>
    <row r="112" spans="13:16">
      <c r="M112" s="14"/>
      <c r="N112" s="14"/>
      <c r="O112" s="14"/>
      <c r="P112" s="14"/>
    </row>
    <row r="113" spans="13:16">
      <c r="M113" s="14"/>
      <c r="N113" s="14"/>
      <c r="O113" s="14"/>
      <c r="P113" s="14"/>
    </row>
    <row r="114" spans="13:16">
      <c r="M114" s="14"/>
      <c r="N114" s="14"/>
      <c r="O114" s="14"/>
      <c r="P114" s="14"/>
    </row>
    <row r="115" spans="13:16">
      <c r="M115" s="14"/>
      <c r="N115" s="14"/>
      <c r="O115" s="14"/>
      <c r="P115" s="14"/>
    </row>
    <row r="116" spans="13:16">
      <c r="M116" s="14"/>
      <c r="N116" s="14"/>
      <c r="O116" s="14"/>
      <c r="P116" s="14"/>
    </row>
    <row r="117" spans="13:16">
      <c r="M117" s="14"/>
      <c r="N117" s="14"/>
      <c r="O117" s="14"/>
      <c r="P117" s="14"/>
    </row>
    <row r="118" spans="13:16">
      <c r="M118" s="14"/>
      <c r="N118" s="14"/>
      <c r="O118" s="14"/>
      <c r="P118" s="14"/>
    </row>
    <row r="119" spans="13:16">
      <c r="M119" s="14"/>
      <c r="N119" s="14"/>
      <c r="O119" s="14"/>
      <c r="P119" s="14"/>
    </row>
    <row r="120" spans="13:16">
      <c r="M120" s="14"/>
      <c r="N120" s="14"/>
      <c r="O120" s="14"/>
      <c r="P120" s="14"/>
    </row>
    <row r="121" spans="13:16">
      <c r="M121" s="14"/>
      <c r="N121" s="14"/>
      <c r="O121" s="14"/>
      <c r="P121" s="14"/>
    </row>
    <row r="122" spans="13:16">
      <c r="M122" s="14"/>
      <c r="N122" s="14"/>
      <c r="O122" s="14"/>
      <c r="P122" s="14"/>
    </row>
    <row r="123" spans="13:16">
      <c r="M123" s="14"/>
      <c r="N123" s="14"/>
      <c r="O123" s="14"/>
      <c r="P123" s="14"/>
    </row>
    <row r="124" spans="13:16">
      <c r="M124" s="14"/>
      <c r="N124" s="14"/>
      <c r="O124" s="14"/>
      <c r="P124" s="14"/>
    </row>
    <row r="125" spans="13:16">
      <c r="M125" s="14"/>
      <c r="N125" s="14"/>
      <c r="O125" s="14"/>
      <c r="P125" s="14"/>
    </row>
    <row r="126" spans="13:16">
      <c r="M126" s="14"/>
      <c r="N126" s="14"/>
      <c r="O126" s="14"/>
      <c r="P126" s="14"/>
    </row>
    <row r="127" spans="13:16">
      <c r="M127" s="14"/>
      <c r="N127" s="14"/>
      <c r="O127" s="14"/>
      <c r="P127" s="14"/>
    </row>
    <row r="128" spans="13:16">
      <c r="M128" s="14"/>
      <c r="N128" s="14"/>
      <c r="O128" s="14"/>
      <c r="P128" s="14"/>
    </row>
    <row r="129" spans="13:16">
      <c r="M129" s="14"/>
      <c r="N129" s="14"/>
      <c r="O129" s="14"/>
      <c r="P129" s="14"/>
    </row>
    <row r="130" spans="13:16">
      <c r="M130" s="14"/>
      <c r="N130" s="14"/>
      <c r="O130" s="14"/>
      <c r="P130" s="14"/>
    </row>
    <row r="131" spans="13:16">
      <c r="M131" s="14"/>
      <c r="N131" s="14"/>
      <c r="O131" s="14"/>
      <c r="P131" s="14"/>
    </row>
    <row r="132" spans="13:16">
      <c r="M132" s="14"/>
      <c r="N132" s="14"/>
      <c r="O132" s="14"/>
      <c r="P132" s="14"/>
    </row>
    <row r="133" spans="13:16">
      <c r="M133" s="14"/>
      <c r="N133" s="14"/>
      <c r="O133" s="14"/>
      <c r="P133" s="14"/>
    </row>
    <row r="134" spans="13:16">
      <c r="M134" s="14"/>
      <c r="N134" s="14"/>
      <c r="O134" s="14"/>
      <c r="P134" s="14"/>
    </row>
    <row r="135" spans="13:16">
      <c r="M135" s="14"/>
      <c r="N135" s="14"/>
      <c r="O135" s="14"/>
      <c r="P135" s="14"/>
    </row>
    <row r="136" spans="13:16">
      <c r="M136" s="14"/>
      <c r="N136" s="14"/>
      <c r="O136" s="14"/>
      <c r="P136" s="14"/>
    </row>
    <row r="137" spans="13:16">
      <c r="M137" s="14"/>
      <c r="N137" s="14"/>
      <c r="O137" s="14"/>
      <c r="P137" s="14"/>
    </row>
    <row r="138" spans="13:16">
      <c r="M138" s="14"/>
      <c r="N138" s="14"/>
      <c r="O138" s="14"/>
      <c r="P138" s="14"/>
    </row>
    <row r="139" spans="13:16">
      <c r="M139" s="14"/>
      <c r="N139" s="14"/>
      <c r="O139" s="14"/>
      <c r="P139" s="14"/>
    </row>
    <row r="140" spans="13:16">
      <c r="M140" s="14"/>
      <c r="N140" s="14"/>
      <c r="O140" s="14"/>
      <c r="P140" s="14"/>
    </row>
    <row r="141" spans="13:16">
      <c r="M141" s="14"/>
      <c r="N141" s="14"/>
      <c r="O141" s="14"/>
      <c r="P141" s="14"/>
    </row>
    <row r="142" spans="13:16">
      <c r="M142" s="14"/>
      <c r="N142" s="14"/>
      <c r="O142" s="14"/>
      <c r="P142" s="14"/>
    </row>
    <row r="143" spans="13:16">
      <c r="M143" s="14"/>
      <c r="N143" s="14"/>
      <c r="O143" s="14"/>
      <c r="P143" s="14"/>
    </row>
    <row r="144" spans="13:16">
      <c r="M144" s="14"/>
      <c r="N144" s="14"/>
      <c r="O144" s="14"/>
      <c r="P144" s="14"/>
    </row>
    <row r="145" spans="13:16">
      <c r="M145" s="14"/>
      <c r="N145" s="14"/>
      <c r="O145" s="14"/>
      <c r="P145" s="14"/>
    </row>
    <row r="146" spans="13:16">
      <c r="M146" s="14"/>
      <c r="N146" s="14"/>
      <c r="O146" s="14"/>
      <c r="P146" s="14"/>
    </row>
    <row r="147" spans="13:16">
      <c r="M147" s="14"/>
      <c r="N147" s="14"/>
      <c r="O147" s="14"/>
      <c r="P147" s="14"/>
    </row>
    <row r="148" spans="13:16">
      <c r="M148" s="14"/>
      <c r="N148" s="14"/>
      <c r="O148" s="14"/>
      <c r="P148" s="14"/>
    </row>
    <row r="149" spans="13:16">
      <c r="M149" s="14"/>
      <c r="N149" s="14"/>
      <c r="O149" s="14"/>
      <c r="P149" s="14"/>
    </row>
    <row r="150" spans="13:16">
      <c r="M150" s="14"/>
      <c r="N150" s="14"/>
      <c r="O150" s="14"/>
      <c r="P150" s="14"/>
    </row>
    <row r="151" spans="13:16">
      <c r="M151" s="14"/>
      <c r="N151" s="14"/>
      <c r="O151" s="14"/>
      <c r="P151" s="14"/>
    </row>
    <row r="152" spans="13:16">
      <c r="M152" s="14"/>
      <c r="N152" s="14"/>
      <c r="O152" s="14"/>
      <c r="P152" s="14"/>
    </row>
    <row r="153" spans="13:16">
      <c r="M153" s="14"/>
      <c r="N153" s="14"/>
      <c r="O153" s="14"/>
      <c r="P153" s="14"/>
    </row>
    <row r="154" spans="13:16">
      <c r="M154" s="14"/>
      <c r="N154" s="14"/>
      <c r="O154" s="14"/>
      <c r="P154" s="14"/>
    </row>
    <row r="155" spans="13:16">
      <c r="M155" s="14"/>
      <c r="N155" s="14"/>
      <c r="O155" s="14"/>
      <c r="P155" s="14"/>
    </row>
    <row r="156" spans="13:16">
      <c r="M156" s="14"/>
      <c r="N156" s="14"/>
      <c r="O156" s="14"/>
      <c r="P156" s="14"/>
    </row>
    <row r="157" spans="13:16">
      <c r="M157" s="14"/>
      <c r="N157" s="14"/>
      <c r="O157" s="14"/>
      <c r="P157" s="14"/>
    </row>
    <row r="158" spans="13:16">
      <c r="M158" s="14"/>
      <c r="N158" s="14"/>
      <c r="O158" s="14"/>
      <c r="P158" s="14"/>
    </row>
    <row r="159" spans="13:16">
      <c r="M159" s="14"/>
      <c r="N159" s="14"/>
      <c r="O159" s="14"/>
      <c r="P159" s="14"/>
    </row>
    <row r="160" spans="13:16">
      <c r="M160" s="14"/>
      <c r="N160" s="14"/>
      <c r="O160" s="14"/>
      <c r="P160" s="14"/>
    </row>
    <row r="161" spans="13:16">
      <c r="M161" s="14"/>
      <c r="N161" s="14"/>
      <c r="O161" s="14"/>
      <c r="P161" s="14"/>
    </row>
    <row r="162" spans="13:16">
      <c r="M162" s="14"/>
      <c r="N162" s="14"/>
      <c r="O162" s="14"/>
      <c r="P162" s="14"/>
    </row>
    <row r="163" spans="13:16">
      <c r="M163" s="14"/>
      <c r="N163" s="14"/>
      <c r="O163" s="14"/>
      <c r="P163" s="14"/>
    </row>
    <row r="164" spans="13:16">
      <c r="M164" s="14"/>
      <c r="N164" s="14"/>
      <c r="O164" s="14"/>
      <c r="P164" s="14"/>
    </row>
    <row r="165" spans="13:16">
      <c r="M165" s="14"/>
      <c r="N165" s="14"/>
      <c r="O165" s="14"/>
      <c r="P165" s="14"/>
    </row>
    <row r="166" spans="13:16">
      <c r="M166" s="14"/>
      <c r="N166" s="14"/>
      <c r="O166" s="14"/>
      <c r="P166" s="14"/>
    </row>
    <row r="167" spans="13:16">
      <c r="M167" s="14"/>
      <c r="N167" s="14"/>
      <c r="O167" s="14"/>
      <c r="P167" s="14"/>
    </row>
    <row r="168" spans="13:16">
      <c r="M168" s="14"/>
      <c r="N168" s="14"/>
      <c r="O168" s="14"/>
      <c r="P168" s="14"/>
    </row>
    <row r="169" spans="13:16">
      <c r="M169" s="14"/>
      <c r="N169" s="14"/>
      <c r="O169" s="14"/>
      <c r="P169" s="14"/>
    </row>
    <row r="170" spans="13:16">
      <c r="M170" s="14"/>
      <c r="N170" s="14"/>
      <c r="O170" s="14"/>
      <c r="P170" s="14"/>
    </row>
    <row r="171" spans="13:16">
      <c r="M171" s="14"/>
      <c r="N171" s="14"/>
      <c r="O171" s="14"/>
      <c r="P171" s="14"/>
    </row>
    <row r="172" spans="13:16">
      <c r="M172" s="14"/>
      <c r="N172" s="14"/>
      <c r="O172" s="14"/>
      <c r="P172" s="14"/>
    </row>
    <row r="173" spans="13:16">
      <c r="M173" s="14"/>
      <c r="N173" s="14"/>
      <c r="O173" s="14"/>
      <c r="P173" s="14"/>
    </row>
    <row r="174" spans="13:16">
      <c r="M174" s="14"/>
      <c r="N174" s="14"/>
      <c r="O174" s="14"/>
      <c r="P174" s="14"/>
    </row>
    <row r="175" spans="13:16">
      <c r="M175" s="14"/>
      <c r="N175" s="14"/>
      <c r="O175" s="14"/>
      <c r="P175" s="14"/>
    </row>
    <row r="176" spans="13:16">
      <c r="M176" s="14"/>
      <c r="N176" s="14"/>
      <c r="O176" s="14"/>
      <c r="P176" s="14"/>
    </row>
    <row r="177" spans="13:16">
      <c r="M177" s="14"/>
      <c r="N177" s="14"/>
      <c r="O177" s="14"/>
      <c r="P177" s="14"/>
    </row>
    <row r="178" spans="13:16">
      <c r="M178" s="14"/>
      <c r="N178" s="14"/>
      <c r="O178" s="14"/>
      <c r="P178" s="14"/>
    </row>
    <row r="179" spans="13:16">
      <c r="M179" s="14"/>
      <c r="N179" s="14"/>
      <c r="O179" s="14"/>
      <c r="P179" s="14"/>
    </row>
    <row r="180" spans="13:16">
      <c r="M180" s="14"/>
      <c r="N180" s="14"/>
      <c r="O180" s="14"/>
      <c r="P180" s="14"/>
    </row>
    <row r="181" spans="13:16">
      <c r="M181" s="14"/>
      <c r="N181" s="14"/>
      <c r="O181" s="14"/>
      <c r="P181" s="14"/>
    </row>
    <row r="182" spans="13:16">
      <c r="M182" s="14"/>
      <c r="N182" s="14"/>
      <c r="O182" s="14"/>
      <c r="P182" s="14"/>
    </row>
    <row r="183" spans="13:16">
      <c r="M183" s="14"/>
      <c r="N183" s="14"/>
      <c r="O183" s="14"/>
      <c r="P183" s="14"/>
    </row>
    <row r="184" spans="13:16">
      <c r="M184" s="14"/>
      <c r="N184" s="14"/>
      <c r="O184" s="14"/>
      <c r="P184" s="14"/>
    </row>
    <row r="185" spans="13:16">
      <c r="M185" s="14"/>
      <c r="N185" s="14"/>
      <c r="O185" s="14"/>
      <c r="P185" s="14"/>
    </row>
    <row r="186" spans="13:16">
      <c r="M186" s="14"/>
      <c r="N186" s="14"/>
      <c r="O186" s="14"/>
      <c r="P186" s="14"/>
    </row>
    <row r="187" spans="13:16">
      <c r="M187" s="14"/>
      <c r="N187" s="14"/>
      <c r="O187" s="14"/>
      <c r="P187" s="14"/>
    </row>
    <row r="188" spans="13:16">
      <c r="M188" s="14"/>
      <c r="N188" s="14"/>
      <c r="O188" s="14"/>
      <c r="P188" s="14"/>
    </row>
    <row r="189" spans="13:16">
      <c r="M189" s="14"/>
      <c r="N189" s="14"/>
      <c r="O189" s="14"/>
      <c r="P189" s="14"/>
    </row>
    <row r="190" spans="13:16">
      <c r="M190" s="14"/>
      <c r="N190" s="14"/>
      <c r="O190" s="14"/>
      <c r="P190" s="14"/>
    </row>
    <row r="191" spans="13:16">
      <c r="M191" s="14"/>
      <c r="N191" s="14"/>
      <c r="O191" s="14"/>
      <c r="P191" s="14"/>
    </row>
    <row r="192" spans="13:16">
      <c r="M192" s="14"/>
      <c r="N192" s="14"/>
      <c r="O192" s="14"/>
      <c r="P192" s="14"/>
    </row>
    <row r="193" spans="13:16">
      <c r="M193" s="14"/>
      <c r="N193" s="14"/>
      <c r="O193" s="14"/>
      <c r="P193" s="14"/>
    </row>
    <row r="194" spans="13:16">
      <c r="M194" s="14"/>
      <c r="N194" s="14"/>
      <c r="O194" s="14"/>
      <c r="P194" s="14"/>
    </row>
    <row r="195" spans="13:16">
      <c r="M195" s="14"/>
      <c r="N195" s="14"/>
      <c r="O195" s="14"/>
      <c r="P195" s="14"/>
    </row>
  </sheetData>
  <mergeCells count="1">
    <mergeCell ref="A12:Q12"/>
  </mergeCells>
  <phoneticPr fontId="16" type="noConversion"/>
  <conditionalFormatting sqref="G23:K23">
    <cfRule type="cellIs" dxfId="2645" priority="177" operator="equal">
      <formula>"-"</formula>
    </cfRule>
  </conditionalFormatting>
  <conditionalFormatting sqref="G23:K23">
    <cfRule type="cellIs" dxfId="2644" priority="176" operator="equal">
      <formula>"-"</formula>
    </cfRule>
  </conditionalFormatting>
  <conditionalFormatting sqref="G22:K22">
    <cfRule type="cellIs" dxfId="2643" priority="174" stopIfTrue="1" operator="equal">
      <formula>"-"</formula>
    </cfRule>
    <cfRule type="containsText" dxfId="2642" priority="175" stopIfTrue="1" operator="containsText" text="leer">
      <formula>NOT(ISERROR(SEARCH("leer",G22)))</formula>
    </cfRule>
  </conditionalFormatting>
  <conditionalFormatting sqref="G22:K22">
    <cfRule type="cellIs" dxfId="2641" priority="172" stopIfTrue="1" operator="equal">
      <formula>"-"</formula>
    </cfRule>
    <cfRule type="containsText" dxfId="2640" priority="173" stopIfTrue="1" operator="containsText" text="leer">
      <formula>NOT(ISERROR(SEARCH("leer",G22)))</formula>
    </cfRule>
  </conditionalFormatting>
  <conditionalFormatting sqref="G23:J23">
    <cfRule type="cellIs" dxfId="2639" priority="171" operator="equal">
      <formula>"-"</formula>
    </cfRule>
  </conditionalFormatting>
  <conditionalFormatting sqref="G21:K21">
    <cfRule type="cellIs" dxfId="2638" priority="169" stopIfTrue="1" operator="equal">
      <formula>"-"</formula>
    </cfRule>
    <cfRule type="containsText" dxfId="2637" priority="170" stopIfTrue="1" operator="containsText" text="leer">
      <formula>NOT(ISERROR(SEARCH("leer",G21)))</formula>
    </cfRule>
  </conditionalFormatting>
  <conditionalFormatting sqref="G21:K21">
    <cfRule type="cellIs" dxfId="2636" priority="167" stopIfTrue="1" operator="equal">
      <formula>"-"</formula>
    </cfRule>
    <cfRule type="containsText" dxfId="2635" priority="168" stopIfTrue="1" operator="containsText" text="leer">
      <formula>NOT(ISERROR(SEARCH("leer",G21)))</formula>
    </cfRule>
  </conditionalFormatting>
  <conditionalFormatting sqref="G21:K21">
    <cfRule type="cellIs" dxfId="2634" priority="165" stopIfTrue="1" operator="equal">
      <formula>"-"</formula>
    </cfRule>
    <cfRule type="containsText" dxfId="2633" priority="166" stopIfTrue="1" operator="containsText" text="leer">
      <formula>NOT(ISERROR(SEARCH("leer",G21)))</formula>
    </cfRule>
  </conditionalFormatting>
  <conditionalFormatting sqref="G21:K21">
    <cfRule type="cellIs" dxfId="2632" priority="163" stopIfTrue="1" operator="equal">
      <formula>"-"</formula>
    </cfRule>
    <cfRule type="containsText" dxfId="2631" priority="164" stopIfTrue="1" operator="containsText" text="leer">
      <formula>NOT(ISERROR(SEARCH("leer",G21)))</formula>
    </cfRule>
  </conditionalFormatting>
  <conditionalFormatting sqref="G21:K21">
    <cfRule type="cellIs" dxfId="2630" priority="161" stopIfTrue="1" operator="equal">
      <formula>"-"</formula>
    </cfRule>
    <cfRule type="containsText" dxfId="2629" priority="162" stopIfTrue="1" operator="containsText" text="leer">
      <formula>NOT(ISERROR(SEARCH("leer",G21)))</formula>
    </cfRule>
  </conditionalFormatting>
  <conditionalFormatting sqref="G21:K21">
    <cfRule type="cellIs" dxfId="2628" priority="159" stopIfTrue="1" operator="equal">
      <formula>"-"</formula>
    </cfRule>
    <cfRule type="containsText" dxfId="2627" priority="160" stopIfTrue="1" operator="containsText" text="leer">
      <formula>NOT(ISERROR(SEARCH("leer",G21)))</formula>
    </cfRule>
  </conditionalFormatting>
  <conditionalFormatting sqref="G21:K21">
    <cfRule type="cellIs" dxfId="2626" priority="157" stopIfTrue="1" operator="equal">
      <formula>"-"</formula>
    </cfRule>
    <cfRule type="containsText" dxfId="2625" priority="158" stopIfTrue="1" operator="containsText" text="leer">
      <formula>NOT(ISERROR(SEARCH("leer",G21)))</formula>
    </cfRule>
  </conditionalFormatting>
  <conditionalFormatting sqref="G21:K21">
    <cfRule type="cellIs" dxfId="2624" priority="155" stopIfTrue="1" operator="equal">
      <formula>"-"</formula>
    </cfRule>
    <cfRule type="containsText" dxfId="2623" priority="156" stopIfTrue="1" operator="containsText" text="leer">
      <formula>NOT(ISERROR(SEARCH("leer",G21)))</formula>
    </cfRule>
  </conditionalFormatting>
  <conditionalFormatting sqref="G21:K21">
    <cfRule type="cellIs" dxfId="2622" priority="153" stopIfTrue="1" operator="equal">
      <formula>"-"</formula>
    </cfRule>
    <cfRule type="containsText" dxfId="2621" priority="154" stopIfTrue="1" operator="containsText" text="leer">
      <formula>NOT(ISERROR(SEARCH("leer",G21)))</formula>
    </cfRule>
  </conditionalFormatting>
  <conditionalFormatting sqref="G21:K21">
    <cfRule type="cellIs" dxfId="2620" priority="151" stopIfTrue="1" operator="equal">
      <formula>"-"</formula>
    </cfRule>
    <cfRule type="containsText" dxfId="2619" priority="152" stopIfTrue="1" operator="containsText" text="leer">
      <formula>NOT(ISERROR(SEARCH("leer",G21)))</formula>
    </cfRule>
  </conditionalFormatting>
  <conditionalFormatting sqref="G21:K21">
    <cfRule type="cellIs" dxfId="2618" priority="149" stopIfTrue="1" operator="equal">
      <formula>"-"</formula>
    </cfRule>
    <cfRule type="containsText" dxfId="2617" priority="150" stopIfTrue="1" operator="containsText" text="leer">
      <formula>NOT(ISERROR(SEARCH("leer",G21)))</formula>
    </cfRule>
  </conditionalFormatting>
  <conditionalFormatting sqref="G21:K21">
    <cfRule type="cellIs" dxfId="2616" priority="147" stopIfTrue="1" operator="equal">
      <formula>"-"</formula>
    </cfRule>
    <cfRule type="containsText" dxfId="2615" priority="148" stopIfTrue="1" operator="containsText" text="leer">
      <formula>NOT(ISERROR(SEARCH("leer",G21)))</formula>
    </cfRule>
  </conditionalFormatting>
  <conditionalFormatting sqref="G21:K21">
    <cfRule type="cellIs" dxfId="2614" priority="145" stopIfTrue="1" operator="equal">
      <formula>"-"</formula>
    </cfRule>
    <cfRule type="containsText" dxfId="2613" priority="146" stopIfTrue="1" operator="containsText" text="leer">
      <formula>NOT(ISERROR(SEARCH("leer",G21)))</formula>
    </cfRule>
  </conditionalFormatting>
  <conditionalFormatting sqref="G21:K21">
    <cfRule type="cellIs" dxfId="2612" priority="143" stopIfTrue="1" operator="equal">
      <formula>"-"</formula>
    </cfRule>
    <cfRule type="containsText" dxfId="2611" priority="144" stopIfTrue="1" operator="containsText" text="leer">
      <formula>NOT(ISERROR(SEARCH("leer",G21)))</formula>
    </cfRule>
  </conditionalFormatting>
  <conditionalFormatting sqref="G20:I20">
    <cfRule type="cellIs" dxfId="2610" priority="141" stopIfTrue="1" operator="equal">
      <formula>"-"</formula>
    </cfRule>
    <cfRule type="containsText" dxfId="2609" priority="142" stopIfTrue="1" operator="containsText" text="leer">
      <formula>NOT(ISERROR(SEARCH("leer",G20)))</formula>
    </cfRule>
  </conditionalFormatting>
  <conditionalFormatting sqref="G20:I20">
    <cfRule type="cellIs" dxfId="2608" priority="140" stopIfTrue="1" operator="equal">
      <formula>"-"</formula>
    </cfRule>
  </conditionalFormatting>
  <conditionalFormatting sqref="G20:I20">
    <cfRule type="cellIs" dxfId="2607" priority="138" stopIfTrue="1" operator="equal">
      <formula>"-"</formula>
    </cfRule>
    <cfRule type="containsText" dxfId="2606" priority="139" stopIfTrue="1" operator="containsText" text="leer">
      <formula>NOT(ISERROR(SEARCH("leer",G20)))</formula>
    </cfRule>
  </conditionalFormatting>
  <conditionalFormatting sqref="G20:I20">
    <cfRule type="cellIs" dxfId="2605" priority="137" stopIfTrue="1" operator="equal">
      <formula>"-"</formula>
    </cfRule>
  </conditionalFormatting>
  <conditionalFormatting sqref="J20:K20">
    <cfRule type="cellIs" dxfId="2604" priority="135" stopIfTrue="1" operator="equal">
      <formula>"-"</formula>
    </cfRule>
    <cfRule type="containsText" dxfId="2603" priority="136" stopIfTrue="1" operator="containsText" text="leer">
      <formula>NOT(ISERROR(SEARCH("leer",J20)))</formula>
    </cfRule>
  </conditionalFormatting>
  <conditionalFormatting sqref="J20:K20">
    <cfRule type="cellIs" dxfId="2602" priority="134" stopIfTrue="1" operator="equal">
      <formula>"-"</formula>
    </cfRule>
  </conditionalFormatting>
  <conditionalFormatting sqref="J20:K20">
    <cfRule type="cellIs" dxfId="2601" priority="132" stopIfTrue="1" operator="equal">
      <formula>"-"</formula>
    </cfRule>
    <cfRule type="containsText" dxfId="2600" priority="133" stopIfTrue="1" operator="containsText" text="leer">
      <formula>NOT(ISERROR(SEARCH("leer",J20)))</formula>
    </cfRule>
  </conditionalFormatting>
  <conditionalFormatting sqref="J20:K20">
    <cfRule type="cellIs" dxfId="2599" priority="131" stopIfTrue="1" operator="equal">
      <formula>"-"</formula>
    </cfRule>
  </conditionalFormatting>
  <conditionalFormatting sqref="G20:I20">
    <cfRule type="cellIs" dxfId="2598" priority="129" stopIfTrue="1" operator="equal">
      <formula>"-"</formula>
    </cfRule>
    <cfRule type="containsText" dxfId="2597" priority="130" stopIfTrue="1" operator="containsText" text="leer">
      <formula>NOT(ISERROR(SEARCH("leer",G20)))</formula>
    </cfRule>
  </conditionalFormatting>
  <conditionalFormatting sqref="G20:I20">
    <cfRule type="cellIs" dxfId="2596" priority="128" stopIfTrue="1" operator="equal">
      <formula>"-"</formula>
    </cfRule>
  </conditionalFormatting>
  <conditionalFormatting sqref="G20:I20">
    <cfRule type="cellIs" dxfId="2595" priority="126" stopIfTrue="1" operator="equal">
      <formula>"-"</formula>
    </cfRule>
    <cfRule type="containsText" dxfId="2594" priority="127" stopIfTrue="1" operator="containsText" text="leer">
      <formula>NOT(ISERROR(SEARCH("leer",G20)))</formula>
    </cfRule>
  </conditionalFormatting>
  <conditionalFormatting sqref="G20:I20">
    <cfRule type="cellIs" dxfId="2593" priority="125" stopIfTrue="1" operator="equal">
      <formula>"-"</formula>
    </cfRule>
  </conditionalFormatting>
  <conditionalFormatting sqref="J20:K20">
    <cfRule type="cellIs" dxfId="2592" priority="123" stopIfTrue="1" operator="equal">
      <formula>"-"</formula>
    </cfRule>
    <cfRule type="containsText" dxfId="2591" priority="124" stopIfTrue="1" operator="containsText" text="leer">
      <formula>NOT(ISERROR(SEARCH("leer",J20)))</formula>
    </cfRule>
  </conditionalFormatting>
  <conditionalFormatting sqref="J20:K20">
    <cfRule type="cellIs" dxfId="2590" priority="122" stopIfTrue="1" operator="equal">
      <formula>"-"</formula>
    </cfRule>
  </conditionalFormatting>
  <conditionalFormatting sqref="J20:K20">
    <cfRule type="cellIs" dxfId="2589" priority="120" stopIfTrue="1" operator="equal">
      <formula>"-"</formula>
    </cfRule>
    <cfRule type="containsText" dxfId="2588" priority="121" stopIfTrue="1" operator="containsText" text="leer">
      <formula>NOT(ISERROR(SEARCH("leer",J20)))</formula>
    </cfRule>
  </conditionalFormatting>
  <conditionalFormatting sqref="J20:K20">
    <cfRule type="cellIs" dxfId="2587" priority="119" stopIfTrue="1" operator="equal">
      <formula>"-"</formula>
    </cfRule>
  </conditionalFormatting>
  <conditionalFormatting sqref="K5:K9">
    <cfRule type="cellIs" dxfId="2586" priority="59" operator="equal">
      <formula>"-"</formula>
    </cfRule>
  </conditionalFormatting>
  <conditionalFormatting sqref="K5:K9">
    <cfRule type="cellIs" dxfId="2585" priority="58" operator="equal">
      <formula>"-"</formula>
    </cfRule>
  </conditionalFormatting>
  <conditionalFormatting sqref="J5:J9">
    <cfRule type="cellIs" dxfId="2584" priority="56" stopIfTrue="1" operator="equal">
      <formula>"-"</formula>
    </cfRule>
    <cfRule type="containsText" dxfId="2583" priority="57" stopIfTrue="1" operator="containsText" text="leer">
      <formula>NOT(ISERROR(SEARCH("leer",J5)))</formula>
    </cfRule>
  </conditionalFormatting>
  <conditionalFormatting sqref="J5:J9">
    <cfRule type="cellIs" dxfId="2582" priority="54" stopIfTrue="1" operator="equal">
      <formula>"-"</formula>
    </cfRule>
    <cfRule type="containsText" dxfId="2581" priority="55" stopIfTrue="1" operator="containsText" text="leer">
      <formula>NOT(ISERROR(SEARCH("leer",J5)))</formula>
    </cfRule>
  </conditionalFormatting>
  <conditionalFormatting sqref="K5:K8">
    <cfRule type="cellIs" dxfId="2580" priority="53" operator="equal">
      <formula>"-"</formula>
    </cfRule>
  </conditionalFormatting>
  <conditionalFormatting sqref="I5:I9">
    <cfRule type="cellIs" dxfId="2579" priority="51" stopIfTrue="1" operator="equal">
      <formula>"-"</formula>
    </cfRule>
    <cfRule type="containsText" dxfId="2578" priority="52" stopIfTrue="1" operator="containsText" text="leer">
      <formula>NOT(ISERROR(SEARCH("leer",I5)))</formula>
    </cfRule>
  </conditionalFormatting>
  <conditionalFormatting sqref="I5:I9">
    <cfRule type="cellIs" dxfId="2577" priority="49" stopIfTrue="1" operator="equal">
      <formula>"-"</formula>
    </cfRule>
    <cfRule type="containsText" dxfId="2576" priority="50" stopIfTrue="1" operator="containsText" text="leer">
      <formula>NOT(ISERROR(SEARCH("leer",I5)))</formula>
    </cfRule>
  </conditionalFormatting>
  <conditionalFormatting sqref="I5:I9">
    <cfRule type="cellIs" dxfId="2575" priority="47" stopIfTrue="1" operator="equal">
      <formula>"-"</formula>
    </cfRule>
    <cfRule type="containsText" dxfId="2574" priority="48" stopIfTrue="1" operator="containsText" text="leer">
      <formula>NOT(ISERROR(SEARCH("leer",I5)))</formula>
    </cfRule>
  </conditionalFormatting>
  <conditionalFormatting sqref="I5:I9">
    <cfRule type="cellIs" dxfId="2573" priority="45" stopIfTrue="1" operator="equal">
      <formula>"-"</formula>
    </cfRule>
    <cfRule type="containsText" dxfId="2572" priority="46" stopIfTrue="1" operator="containsText" text="leer">
      <formula>NOT(ISERROR(SEARCH("leer",I5)))</formula>
    </cfRule>
  </conditionalFormatting>
  <conditionalFormatting sqref="I5:I9">
    <cfRule type="cellIs" dxfId="2571" priority="43" stopIfTrue="1" operator="equal">
      <formula>"-"</formula>
    </cfRule>
    <cfRule type="containsText" dxfId="2570" priority="44" stopIfTrue="1" operator="containsText" text="leer">
      <formula>NOT(ISERROR(SEARCH("leer",I5)))</formula>
    </cfRule>
  </conditionalFormatting>
  <conditionalFormatting sqref="I5:I9">
    <cfRule type="cellIs" dxfId="2569" priority="41" stopIfTrue="1" operator="equal">
      <formula>"-"</formula>
    </cfRule>
    <cfRule type="containsText" dxfId="2568" priority="42" stopIfTrue="1" operator="containsText" text="leer">
      <formula>NOT(ISERROR(SEARCH("leer",I5)))</formula>
    </cfRule>
  </conditionalFormatting>
  <conditionalFormatting sqref="I5:I9">
    <cfRule type="cellIs" dxfId="2567" priority="39" stopIfTrue="1" operator="equal">
      <formula>"-"</formula>
    </cfRule>
    <cfRule type="containsText" dxfId="2566" priority="40" stopIfTrue="1" operator="containsText" text="leer">
      <formula>NOT(ISERROR(SEARCH("leer",I5)))</formula>
    </cfRule>
  </conditionalFormatting>
  <conditionalFormatting sqref="I5:I9">
    <cfRule type="cellIs" dxfId="2565" priority="37" stopIfTrue="1" operator="equal">
      <formula>"-"</formula>
    </cfRule>
    <cfRule type="containsText" dxfId="2564" priority="38" stopIfTrue="1" operator="containsText" text="leer">
      <formula>NOT(ISERROR(SEARCH("leer",I5)))</formula>
    </cfRule>
  </conditionalFormatting>
  <conditionalFormatting sqref="I5:I9">
    <cfRule type="cellIs" dxfId="2563" priority="35" stopIfTrue="1" operator="equal">
      <formula>"-"</formula>
    </cfRule>
    <cfRule type="containsText" dxfId="2562" priority="36" stopIfTrue="1" operator="containsText" text="leer">
      <formula>NOT(ISERROR(SEARCH("leer",I5)))</formula>
    </cfRule>
  </conditionalFormatting>
  <conditionalFormatting sqref="I5:I9">
    <cfRule type="cellIs" dxfId="2561" priority="33" stopIfTrue="1" operator="equal">
      <formula>"-"</formula>
    </cfRule>
    <cfRule type="containsText" dxfId="2560" priority="34" stopIfTrue="1" operator="containsText" text="leer">
      <formula>NOT(ISERROR(SEARCH("leer",I5)))</formula>
    </cfRule>
  </conditionalFormatting>
  <conditionalFormatting sqref="I5:I9">
    <cfRule type="cellIs" dxfId="2559" priority="31" stopIfTrue="1" operator="equal">
      <formula>"-"</formula>
    </cfRule>
    <cfRule type="containsText" dxfId="2558" priority="32" stopIfTrue="1" operator="containsText" text="leer">
      <formula>NOT(ISERROR(SEARCH("leer",I5)))</formula>
    </cfRule>
  </conditionalFormatting>
  <conditionalFormatting sqref="I5:I9">
    <cfRule type="cellIs" dxfId="2557" priority="29" stopIfTrue="1" operator="equal">
      <formula>"-"</formula>
    </cfRule>
    <cfRule type="containsText" dxfId="2556" priority="30" stopIfTrue="1" operator="containsText" text="leer">
      <formula>NOT(ISERROR(SEARCH("leer",I5)))</formula>
    </cfRule>
  </conditionalFormatting>
  <conditionalFormatting sqref="I5:I9">
    <cfRule type="cellIs" dxfId="2555" priority="27" stopIfTrue="1" operator="equal">
      <formula>"-"</formula>
    </cfRule>
    <cfRule type="containsText" dxfId="2554" priority="28" stopIfTrue="1" operator="containsText" text="leer">
      <formula>NOT(ISERROR(SEARCH("leer",I5)))</formula>
    </cfRule>
  </conditionalFormatting>
  <conditionalFormatting sqref="I5:I9">
    <cfRule type="cellIs" dxfId="2553" priority="25" stopIfTrue="1" operator="equal">
      <formula>"-"</formula>
    </cfRule>
    <cfRule type="containsText" dxfId="2552" priority="26" stopIfTrue="1" operator="containsText" text="leer">
      <formula>NOT(ISERROR(SEARCH("leer",I5)))</formula>
    </cfRule>
  </conditionalFormatting>
  <conditionalFormatting sqref="H5:H7">
    <cfRule type="cellIs" dxfId="2551" priority="23" stopIfTrue="1" operator="equal">
      <formula>"-"</formula>
    </cfRule>
    <cfRule type="containsText" dxfId="2550" priority="24" stopIfTrue="1" operator="containsText" text="leer">
      <formula>NOT(ISERROR(SEARCH("leer",H5)))</formula>
    </cfRule>
  </conditionalFormatting>
  <conditionalFormatting sqref="H5:H7">
    <cfRule type="cellIs" dxfId="2549" priority="22" stopIfTrue="1" operator="equal">
      <formula>"-"</formula>
    </cfRule>
  </conditionalFormatting>
  <conditionalFormatting sqref="H5:H7">
    <cfRule type="cellIs" dxfId="2548" priority="20" stopIfTrue="1" operator="equal">
      <formula>"-"</formula>
    </cfRule>
    <cfRule type="containsText" dxfId="2547" priority="21" stopIfTrue="1" operator="containsText" text="leer">
      <formula>NOT(ISERROR(SEARCH("leer",H5)))</formula>
    </cfRule>
  </conditionalFormatting>
  <conditionalFormatting sqref="H5:H7">
    <cfRule type="cellIs" dxfId="2546" priority="19" stopIfTrue="1" operator="equal">
      <formula>"-"</formula>
    </cfRule>
  </conditionalFormatting>
  <conditionalFormatting sqref="H8:H9">
    <cfRule type="cellIs" dxfId="2545" priority="17" stopIfTrue="1" operator="equal">
      <formula>"-"</formula>
    </cfRule>
    <cfRule type="containsText" dxfId="2544" priority="18" stopIfTrue="1" operator="containsText" text="leer">
      <formula>NOT(ISERROR(SEARCH("leer",H8)))</formula>
    </cfRule>
  </conditionalFormatting>
  <conditionalFormatting sqref="H8:H9">
    <cfRule type="cellIs" dxfId="2543" priority="16" stopIfTrue="1" operator="equal">
      <formula>"-"</formula>
    </cfRule>
  </conditionalFormatting>
  <conditionalFormatting sqref="H8:H9">
    <cfRule type="cellIs" dxfId="2542" priority="14" stopIfTrue="1" operator="equal">
      <formula>"-"</formula>
    </cfRule>
    <cfRule type="containsText" dxfId="2541" priority="15" stopIfTrue="1" operator="containsText" text="leer">
      <formula>NOT(ISERROR(SEARCH("leer",H8)))</formula>
    </cfRule>
  </conditionalFormatting>
  <conditionalFormatting sqref="H8:H9">
    <cfRule type="cellIs" dxfId="2540" priority="13" stopIfTrue="1" operator="equal">
      <formula>"-"</formula>
    </cfRule>
  </conditionalFormatting>
  <conditionalFormatting sqref="H5:H7">
    <cfRule type="cellIs" dxfId="2539" priority="11" stopIfTrue="1" operator="equal">
      <formula>"-"</formula>
    </cfRule>
    <cfRule type="containsText" dxfId="2538" priority="12" stopIfTrue="1" operator="containsText" text="leer">
      <formula>NOT(ISERROR(SEARCH("leer",H5)))</formula>
    </cfRule>
  </conditionalFormatting>
  <conditionalFormatting sqref="H5:H7">
    <cfRule type="cellIs" dxfId="2537" priority="10" stopIfTrue="1" operator="equal">
      <formula>"-"</formula>
    </cfRule>
  </conditionalFormatting>
  <conditionalFormatting sqref="H5:H7">
    <cfRule type="cellIs" dxfId="2536" priority="8" stopIfTrue="1" operator="equal">
      <formula>"-"</formula>
    </cfRule>
    <cfRule type="containsText" dxfId="2535" priority="9" stopIfTrue="1" operator="containsText" text="leer">
      <formula>NOT(ISERROR(SEARCH("leer",H5)))</formula>
    </cfRule>
  </conditionalFormatting>
  <conditionalFormatting sqref="H5:H7">
    <cfRule type="cellIs" dxfId="2534" priority="7" stopIfTrue="1" operator="equal">
      <formula>"-"</formula>
    </cfRule>
  </conditionalFormatting>
  <conditionalFormatting sqref="H8:H9">
    <cfRule type="cellIs" dxfId="2533" priority="5" stopIfTrue="1" operator="equal">
      <formula>"-"</formula>
    </cfRule>
    <cfRule type="containsText" dxfId="2532" priority="6" stopIfTrue="1" operator="containsText" text="leer">
      <formula>NOT(ISERROR(SEARCH("leer",H8)))</formula>
    </cfRule>
  </conditionalFormatting>
  <conditionalFormatting sqref="H8:H9">
    <cfRule type="cellIs" dxfId="2531" priority="4" stopIfTrue="1" operator="equal">
      <formula>"-"</formula>
    </cfRule>
  </conditionalFormatting>
  <conditionalFormatting sqref="H8:H9">
    <cfRule type="cellIs" dxfId="2530" priority="2" stopIfTrue="1" operator="equal">
      <formula>"-"</formula>
    </cfRule>
    <cfRule type="containsText" dxfId="2529" priority="3" stopIfTrue="1" operator="containsText" text="leer">
      <formula>NOT(ISERROR(SEARCH("leer",H8)))</formula>
    </cfRule>
  </conditionalFormatting>
  <conditionalFormatting sqref="H8:H9">
    <cfRule type="cellIs" dxfId="2528"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customProperties>
    <customPr name="_pios_id" r:id="rId2"/>
  </customProperties>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201"/>
  <sheetViews>
    <sheetView showRuler="0" zoomScaleNormal="100" workbookViewId="0"/>
  </sheetViews>
  <sheetFormatPr baseColWidth="10" defaultColWidth="10.7109375" defaultRowHeight="12.75"/>
  <cols>
    <col min="1" max="1" width="17" style="48" customWidth="1"/>
    <col min="2" max="2" width="24.42578125" style="14" customWidth="1"/>
    <col min="3" max="3" width="19" style="17" bestFit="1" customWidth="1"/>
    <col min="4" max="5" width="12.28515625" style="8" customWidth="1"/>
    <col min="6" max="8" width="11.42578125" style="8" customWidth="1"/>
    <col min="9" max="10" width="11.28515625" style="17" customWidth="1"/>
    <col min="11" max="16" width="11.42578125" style="17" customWidth="1"/>
    <col min="17" max="16384" width="10.7109375" style="14"/>
  </cols>
  <sheetData>
    <row r="1" spans="1:17" s="5" customFormat="1">
      <c r="A1" s="90" t="s">
        <v>1308</v>
      </c>
    </row>
    <row r="2" spans="1:17" s="5" customFormat="1">
      <c r="A2" s="90"/>
    </row>
    <row r="3" spans="1:17" s="62" customFormat="1">
      <c r="A3" s="100" t="s">
        <v>1309</v>
      </c>
      <c r="C3" s="5" t="s">
        <v>1310</v>
      </c>
      <c r="D3" s="5" t="s">
        <v>1311</v>
      </c>
      <c r="E3" s="22">
        <v>2004</v>
      </c>
      <c r="F3" s="22">
        <v>2005</v>
      </c>
      <c r="G3" s="22">
        <v>2006</v>
      </c>
      <c r="H3" s="22">
        <v>2007</v>
      </c>
      <c r="I3" s="22">
        <v>2008</v>
      </c>
      <c r="J3" s="22">
        <v>2009</v>
      </c>
      <c r="K3" s="22">
        <v>2010</v>
      </c>
      <c r="L3" s="22">
        <v>2011</v>
      </c>
      <c r="M3" s="22">
        <v>2012</v>
      </c>
      <c r="N3" s="22">
        <v>2013</v>
      </c>
      <c r="O3" s="4">
        <v>2014</v>
      </c>
      <c r="P3" s="4">
        <v>2015</v>
      </c>
      <c r="Q3" s="356">
        <v>2016</v>
      </c>
    </row>
    <row r="4" spans="1:17">
      <c r="E4" s="86"/>
      <c r="F4" s="86"/>
      <c r="G4" s="86"/>
      <c r="H4" s="86"/>
      <c r="I4" s="67"/>
      <c r="J4" s="67"/>
      <c r="K4" s="67"/>
      <c r="L4" s="67"/>
      <c r="M4" s="8"/>
      <c r="N4" s="8"/>
      <c r="O4" s="8"/>
      <c r="P4" s="8"/>
      <c r="Q4" s="357"/>
    </row>
    <row r="5" spans="1:17">
      <c r="A5" s="48" t="s">
        <v>1312</v>
      </c>
      <c r="B5" s="14" t="s">
        <v>1313</v>
      </c>
      <c r="C5" s="17">
        <v>1</v>
      </c>
      <c r="D5" s="8" t="s">
        <v>1314</v>
      </c>
      <c r="E5" s="429">
        <v>89.1</v>
      </c>
      <c r="F5" s="429">
        <v>89.4</v>
      </c>
      <c r="G5" s="429">
        <v>89.6</v>
      </c>
      <c r="H5" s="429">
        <v>89.8</v>
      </c>
      <c r="I5" s="423">
        <v>88.8</v>
      </c>
      <c r="J5" s="423">
        <v>88.1</v>
      </c>
      <c r="K5" s="87">
        <v>87</v>
      </c>
      <c r="L5" s="67">
        <v>86.4</v>
      </c>
      <c r="M5" s="185">
        <v>85.7</v>
      </c>
      <c r="N5" s="8">
        <v>85.1</v>
      </c>
      <c r="O5" s="37">
        <v>84.6</v>
      </c>
      <c r="P5" s="8">
        <v>84.1</v>
      </c>
      <c r="Q5" s="357">
        <v>83.5</v>
      </c>
    </row>
    <row r="6" spans="1:17">
      <c r="A6" s="48" t="s">
        <v>1315</v>
      </c>
      <c r="B6" s="14" t="s">
        <v>1316</v>
      </c>
      <c r="C6" s="17">
        <v>1</v>
      </c>
      <c r="D6" s="8" t="s">
        <v>1317</v>
      </c>
      <c r="E6" s="429">
        <v>10.9</v>
      </c>
      <c r="F6" s="429">
        <v>10.6</v>
      </c>
      <c r="G6" s="429">
        <v>10.4</v>
      </c>
      <c r="H6" s="429">
        <v>10.199999999999999</v>
      </c>
      <c r="I6" s="423">
        <v>11.2</v>
      </c>
      <c r="J6" s="423">
        <v>11.9</v>
      </c>
      <c r="K6" s="87">
        <v>13</v>
      </c>
      <c r="L6" s="67">
        <v>13.6</v>
      </c>
      <c r="M6" s="185">
        <v>14.299999999999997</v>
      </c>
      <c r="N6" s="8">
        <v>14.9</v>
      </c>
      <c r="O6" s="37">
        <v>15.4</v>
      </c>
      <c r="P6" s="8">
        <v>15.900000000000006</v>
      </c>
      <c r="Q6" s="357">
        <v>16.5</v>
      </c>
    </row>
    <row r="7" spans="1:17">
      <c r="A7" s="48" t="s">
        <v>1318</v>
      </c>
      <c r="B7" s="14" t="s">
        <v>1319</v>
      </c>
      <c r="C7" s="17">
        <v>1</v>
      </c>
      <c r="D7" s="8" t="s">
        <v>1320</v>
      </c>
      <c r="E7" s="429">
        <v>35</v>
      </c>
      <c r="F7" s="429">
        <v>35.1</v>
      </c>
      <c r="G7" s="429">
        <v>34.6</v>
      </c>
      <c r="H7" s="429">
        <v>34.299999999999997</v>
      </c>
      <c r="I7" s="430">
        <v>31.2</v>
      </c>
      <c r="J7" s="423">
        <v>29.2</v>
      </c>
      <c r="K7" s="87">
        <v>27.1</v>
      </c>
      <c r="L7" s="67">
        <v>25.9</v>
      </c>
      <c r="M7" s="185">
        <v>24.7</v>
      </c>
      <c r="N7" s="8">
        <v>23.4</v>
      </c>
      <c r="O7" s="37">
        <v>23</v>
      </c>
      <c r="P7" s="8">
        <v>22.6</v>
      </c>
      <c r="Q7" s="357">
        <v>22.1</v>
      </c>
    </row>
    <row r="8" spans="1:17">
      <c r="A8" s="48" t="s">
        <v>1321</v>
      </c>
      <c r="B8" s="14" t="s">
        <v>1322</v>
      </c>
      <c r="C8" s="17">
        <v>1</v>
      </c>
      <c r="D8" s="8" t="s">
        <v>1323</v>
      </c>
      <c r="E8" s="429">
        <v>3.7</v>
      </c>
      <c r="F8" s="429">
        <v>4.4000000000000004</v>
      </c>
      <c r="G8" s="429">
        <v>5.2</v>
      </c>
      <c r="H8" s="429">
        <v>6.5</v>
      </c>
      <c r="I8" s="430">
        <v>8.4</v>
      </c>
      <c r="J8" s="423">
        <v>10.3</v>
      </c>
      <c r="K8" s="87">
        <v>10.199999999999999</v>
      </c>
      <c r="L8" s="67">
        <v>11.1</v>
      </c>
      <c r="M8" s="185">
        <v>11.6</v>
      </c>
      <c r="N8" s="8">
        <v>12</v>
      </c>
      <c r="O8" s="37">
        <v>12.1</v>
      </c>
      <c r="P8" s="8">
        <v>12.2</v>
      </c>
      <c r="Q8" s="357">
        <v>12.3</v>
      </c>
    </row>
    <row r="9" spans="1:17">
      <c r="A9" s="48" t="s">
        <v>1324</v>
      </c>
      <c r="B9" s="14" t="s">
        <v>1325</v>
      </c>
      <c r="C9" s="17">
        <v>1</v>
      </c>
      <c r="D9" s="8" t="s">
        <v>1326</v>
      </c>
      <c r="E9" s="429">
        <v>15.8</v>
      </c>
      <c r="F9" s="429">
        <v>14.9</v>
      </c>
      <c r="G9" s="429">
        <v>13.9</v>
      </c>
      <c r="H9" s="429">
        <v>12.1</v>
      </c>
      <c r="I9" s="430">
        <v>9.6999999999999993</v>
      </c>
      <c r="J9" s="423">
        <v>8.8000000000000007</v>
      </c>
      <c r="K9" s="87">
        <v>7.7</v>
      </c>
      <c r="L9" s="67">
        <v>7.2</v>
      </c>
      <c r="M9" s="234">
        <v>7</v>
      </c>
      <c r="N9" s="8">
        <v>6.6</v>
      </c>
      <c r="O9" s="37">
        <v>6.4</v>
      </c>
      <c r="P9" s="8">
        <v>6.2</v>
      </c>
      <c r="Q9" s="357">
        <v>5.8</v>
      </c>
    </row>
    <row r="10" spans="1:17">
      <c r="A10" s="126" t="s">
        <v>1327</v>
      </c>
      <c r="B10" s="14" t="s">
        <v>1328</v>
      </c>
      <c r="C10" s="17">
        <v>1</v>
      </c>
      <c r="D10" s="8" t="s">
        <v>1329</v>
      </c>
      <c r="E10" s="429">
        <v>8.4</v>
      </c>
      <c r="F10" s="429">
        <v>8.4</v>
      </c>
      <c r="G10" s="429">
        <v>8.4</v>
      </c>
      <c r="H10" s="429">
        <v>8.5</v>
      </c>
      <c r="I10" s="430">
        <v>7.7</v>
      </c>
      <c r="J10" s="423">
        <v>7.9</v>
      </c>
      <c r="K10" s="87">
        <v>7.2</v>
      </c>
      <c r="L10" s="67">
        <v>7.2</v>
      </c>
      <c r="M10" s="185">
        <v>7.1</v>
      </c>
      <c r="N10" s="8">
        <v>7.6</v>
      </c>
      <c r="O10" s="37">
        <v>8.1</v>
      </c>
      <c r="P10" s="8">
        <v>8.5</v>
      </c>
      <c r="Q10" s="357">
        <v>8.9</v>
      </c>
    </row>
    <row r="11" spans="1:17">
      <c r="A11" s="48" t="s">
        <v>1330</v>
      </c>
      <c r="B11" s="14" t="s">
        <v>1331</v>
      </c>
      <c r="C11" s="17">
        <v>1</v>
      </c>
      <c r="D11" s="8" t="s">
        <v>1332</v>
      </c>
      <c r="E11" s="429">
        <v>7.1</v>
      </c>
      <c r="F11" s="429">
        <v>6.9</v>
      </c>
      <c r="G11" s="429">
        <v>6.6</v>
      </c>
      <c r="H11" s="429">
        <v>6.3</v>
      </c>
      <c r="I11" s="430">
        <v>6.3</v>
      </c>
      <c r="J11" s="423">
        <v>6.2</v>
      </c>
      <c r="K11" s="87">
        <v>6.6</v>
      </c>
      <c r="L11" s="87">
        <v>6</v>
      </c>
      <c r="M11" s="185">
        <v>5.9</v>
      </c>
      <c r="N11" s="8">
        <v>5.7</v>
      </c>
      <c r="O11" s="37">
        <v>5.6</v>
      </c>
      <c r="P11" s="8">
        <v>5.4</v>
      </c>
      <c r="Q11" s="357">
        <v>5.2</v>
      </c>
    </row>
    <row r="12" spans="1:17">
      <c r="A12" s="48" t="s">
        <v>1333</v>
      </c>
      <c r="B12" s="14" t="s">
        <v>1334</v>
      </c>
      <c r="C12" s="17">
        <v>1</v>
      </c>
      <c r="D12" s="8" t="s">
        <v>1335</v>
      </c>
      <c r="E12" s="429">
        <v>4.2</v>
      </c>
      <c r="F12" s="429">
        <v>4.5999999999999996</v>
      </c>
      <c r="G12" s="429">
        <v>4.9000000000000004</v>
      </c>
      <c r="H12" s="429">
        <v>5.2</v>
      </c>
      <c r="I12" s="430">
        <v>5.8</v>
      </c>
      <c r="J12" s="423">
        <v>6.6</v>
      </c>
      <c r="K12" s="87">
        <v>5.8</v>
      </c>
      <c r="L12" s="67">
        <v>6.2</v>
      </c>
      <c r="M12" s="185">
        <v>6.3</v>
      </c>
      <c r="N12" s="8">
        <v>6.4</v>
      </c>
      <c r="O12" s="37">
        <v>6.6</v>
      </c>
      <c r="P12" s="8">
        <v>6.9</v>
      </c>
      <c r="Q12" s="357">
        <v>6.9</v>
      </c>
    </row>
    <row r="13" spans="1:17">
      <c r="A13" s="48" t="s">
        <v>1336</v>
      </c>
      <c r="B13" s="14" t="s">
        <v>1337</v>
      </c>
      <c r="C13" s="17">
        <v>1</v>
      </c>
      <c r="D13" s="8" t="s">
        <v>1338</v>
      </c>
      <c r="E13" s="423">
        <v>25.799999999999997</v>
      </c>
      <c r="F13" s="423">
        <v>25.700000000000003</v>
      </c>
      <c r="G13" s="423">
        <v>26.399999999999991</v>
      </c>
      <c r="H13" s="423">
        <v>27.099999999999994</v>
      </c>
      <c r="I13" s="423">
        <v>30.900000000000006</v>
      </c>
      <c r="J13" s="423">
        <v>31</v>
      </c>
      <c r="K13" s="87">
        <v>35.4</v>
      </c>
      <c r="L13" s="67">
        <v>36.399999999999991</v>
      </c>
      <c r="M13" s="185">
        <v>37.400000000000006</v>
      </c>
      <c r="N13" s="8">
        <v>38.299999999999997</v>
      </c>
      <c r="O13" s="37">
        <v>38.200000000000003</v>
      </c>
      <c r="P13" s="8">
        <v>38.200000000000003</v>
      </c>
      <c r="Q13" s="357">
        <v>38.799999999999997</v>
      </c>
    </row>
    <row r="14" spans="1:17" ht="25.5">
      <c r="A14" s="184" t="s">
        <v>1339</v>
      </c>
      <c r="B14" s="14" t="s">
        <v>1340</v>
      </c>
      <c r="C14" s="17">
        <v>1</v>
      </c>
      <c r="D14" s="8" t="s">
        <v>1341</v>
      </c>
      <c r="E14" s="433">
        <v>114</v>
      </c>
      <c r="F14" s="433">
        <v>111</v>
      </c>
      <c r="G14" s="433">
        <v>115</v>
      </c>
      <c r="H14" s="433">
        <v>119</v>
      </c>
      <c r="I14" s="430">
        <v>121</v>
      </c>
      <c r="J14" s="420">
        <v>117</v>
      </c>
      <c r="K14" s="67">
        <v>133</v>
      </c>
      <c r="L14" s="67">
        <v>140</v>
      </c>
      <c r="M14" s="185">
        <v>140</v>
      </c>
      <c r="N14" s="8">
        <v>144</v>
      </c>
      <c r="O14" s="19">
        <v>142</v>
      </c>
      <c r="P14" s="8">
        <v>142</v>
      </c>
      <c r="Q14" s="357">
        <v>143</v>
      </c>
    </row>
    <row r="15" spans="1:17">
      <c r="A15" s="184"/>
      <c r="I15" s="67"/>
      <c r="J15" s="67"/>
      <c r="K15" s="170"/>
      <c r="L15" s="173"/>
      <c r="M15" s="171"/>
      <c r="N15" s="171"/>
      <c r="O15" s="171"/>
      <c r="P15" s="171"/>
    </row>
    <row r="16" spans="1:17">
      <c r="M16" s="14"/>
      <c r="N16" s="14"/>
      <c r="O16" s="14"/>
      <c r="P16" s="14"/>
    </row>
    <row r="17" spans="1:17" ht="27" customHeight="1">
      <c r="A17" s="469" t="s">
        <v>1342</v>
      </c>
      <c r="B17" s="469"/>
      <c r="C17" s="469"/>
      <c r="D17" s="469"/>
      <c r="E17" s="469"/>
      <c r="F17" s="469"/>
      <c r="G17" s="469"/>
      <c r="H17" s="469"/>
      <c r="I17" s="469"/>
      <c r="J17" s="469"/>
      <c r="K17" s="469"/>
      <c r="L17" s="469"/>
      <c r="M17" s="469"/>
      <c r="N17" s="469"/>
      <c r="O17" s="469"/>
      <c r="P17" s="469"/>
      <c r="Q17" s="469"/>
    </row>
    <row r="18" spans="1:17">
      <c r="M18" s="14"/>
      <c r="N18" s="14"/>
      <c r="O18" s="14"/>
      <c r="P18" s="14"/>
    </row>
    <row r="19" spans="1:17">
      <c r="M19" s="14"/>
      <c r="N19" s="14"/>
      <c r="O19" s="14"/>
      <c r="P19" s="14"/>
    </row>
    <row r="20" spans="1:17">
      <c r="M20" s="14"/>
      <c r="N20" s="14"/>
      <c r="O20" s="14"/>
      <c r="P20" s="14"/>
    </row>
    <row r="21" spans="1:17">
      <c r="M21" s="14"/>
      <c r="N21" s="14"/>
      <c r="O21" s="14"/>
      <c r="P21" s="14"/>
    </row>
    <row r="22" spans="1:17">
      <c r="M22" s="14"/>
      <c r="N22" s="14"/>
      <c r="O22" s="14"/>
      <c r="P22" s="14"/>
    </row>
    <row r="23" spans="1:17">
      <c r="M23" s="14"/>
      <c r="N23" s="14"/>
      <c r="O23" s="14"/>
      <c r="P23" s="14"/>
    </row>
    <row r="24" spans="1:17">
      <c r="M24" s="14"/>
      <c r="N24" s="14"/>
      <c r="O24" s="14"/>
      <c r="P24" s="14"/>
    </row>
    <row r="25" spans="1:17">
      <c r="M25" s="14"/>
      <c r="N25" s="14"/>
      <c r="O25" s="14"/>
      <c r="P25" s="14"/>
    </row>
    <row r="26" spans="1:17">
      <c r="E26" s="61"/>
      <c r="F26" s="64"/>
      <c r="G26" s="176"/>
      <c r="H26" s="176"/>
      <c r="I26" s="176"/>
      <c r="J26" s="176"/>
      <c r="K26" s="176"/>
      <c r="L26" s="176"/>
      <c r="M26" s="176"/>
      <c r="N26" s="176"/>
      <c r="O26" s="174"/>
      <c r="P26" s="171"/>
    </row>
    <row r="27" spans="1:17">
      <c r="E27" s="61"/>
      <c r="F27" s="64"/>
      <c r="G27" s="176"/>
      <c r="H27" s="176"/>
      <c r="I27" s="176"/>
      <c r="J27" s="176"/>
      <c r="K27" s="176"/>
      <c r="L27" s="176"/>
      <c r="M27" s="176"/>
      <c r="N27" s="176"/>
      <c r="O27" s="174"/>
      <c r="P27" s="171"/>
    </row>
    <row r="28" spans="1:17">
      <c r="E28" s="61"/>
      <c r="F28" s="64"/>
      <c r="G28" s="176"/>
      <c r="H28" s="176"/>
      <c r="I28" s="176"/>
      <c r="J28" s="176"/>
      <c r="K28" s="176"/>
      <c r="L28" s="176"/>
      <c r="M28" s="176"/>
      <c r="N28" s="176"/>
      <c r="O28" s="174"/>
      <c r="P28" s="171"/>
    </row>
    <row r="29" spans="1:17">
      <c r="E29" s="61"/>
      <c r="F29" s="64"/>
      <c r="G29" s="176"/>
      <c r="H29" s="176"/>
      <c r="I29" s="176"/>
      <c r="J29" s="176"/>
      <c r="K29" s="176"/>
      <c r="L29" s="176"/>
      <c r="M29" s="176"/>
      <c r="N29" s="176"/>
      <c r="O29" s="174"/>
      <c r="P29" s="171"/>
    </row>
    <row r="30" spans="1:17">
      <c r="E30" s="61"/>
      <c r="F30" s="17"/>
      <c r="G30" s="174"/>
      <c r="H30" s="174"/>
      <c r="I30" s="173"/>
      <c r="J30" s="173"/>
      <c r="K30" s="173"/>
      <c r="L30" s="173"/>
      <c r="M30" s="173"/>
      <c r="N30" s="173"/>
      <c r="O30" s="174"/>
      <c r="P30" s="173"/>
    </row>
    <row r="31" spans="1:17">
      <c r="E31" s="61"/>
      <c r="F31" s="17"/>
      <c r="G31" s="174"/>
      <c r="H31" s="174"/>
      <c r="I31" s="174"/>
      <c r="J31" s="174"/>
      <c r="K31" s="174"/>
      <c r="L31" s="174"/>
      <c r="M31" s="174"/>
      <c r="N31" s="174"/>
      <c r="O31" s="174"/>
      <c r="P31" s="170"/>
    </row>
    <row r="32" spans="1:17">
      <c r="E32" s="61"/>
      <c r="F32" s="17"/>
      <c r="G32" s="87"/>
      <c r="H32" s="87"/>
      <c r="I32" s="87"/>
      <c r="J32" s="87"/>
      <c r="K32" s="87"/>
      <c r="L32" s="87"/>
      <c r="M32" s="87"/>
      <c r="N32" s="87"/>
      <c r="O32" s="87"/>
      <c r="P32" s="67"/>
    </row>
    <row r="33" spans="5:16">
      <c r="E33" s="61"/>
      <c r="F33" s="17"/>
      <c r="G33" s="67"/>
      <c r="H33" s="67"/>
      <c r="I33" s="67"/>
      <c r="J33" s="67"/>
      <c r="K33" s="67"/>
      <c r="L33" s="67"/>
      <c r="M33" s="87"/>
      <c r="N33" s="67"/>
      <c r="O33" s="67"/>
      <c r="P33" s="67"/>
    </row>
    <row r="34" spans="5:16">
      <c r="E34" s="61"/>
      <c r="G34" s="185"/>
      <c r="H34" s="185"/>
      <c r="I34" s="185"/>
      <c r="J34" s="185"/>
      <c r="K34" s="234"/>
      <c r="L34" s="185"/>
      <c r="M34" s="185"/>
      <c r="N34" s="185"/>
      <c r="O34" s="185"/>
      <c r="P34" s="185"/>
    </row>
    <row r="35" spans="5:16">
      <c r="E35" s="61"/>
      <c r="I35" s="8"/>
      <c r="J35" s="8"/>
      <c r="K35" s="8"/>
      <c r="L35" s="8"/>
      <c r="M35" s="8"/>
      <c r="N35" s="8"/>
      <c r="O35" s="8"/>
      <c r="P35" s="8"/>
    </row>
    <row r="36" spans="5:16">
      <c r="E36" s="4"/>
      <c r="G36" s="37"/>
      <c r="H36" s="37"/>
      <c r="I36" s="37"/>
      <c r="J36" s="37"/>
      <c r="K36" s="37"/>
      <c r="L36" s="37"/>
      <c r="M36" s="37"/>
      <c r="N36" s="37"/>
      <c r="O36" s="37"/>
      <c r="P36" s="19"/>
    </row>
    <row r="37" spans="5:16">
      <c r="E37" s="4"/>
      <c r="I37" s="8"/>
      <c r="J37" s="8"/>
      <c r="K37" s="8"/>
      <c r="L37" s="8"/>
      <c r="M37" s="8"/>
      <c r="N37" s="8"/>
      <c r="O37" s="8"/>
      <c r="P37" s="8"/>
    </row>
    <row r="38" spans="5:16">
      <c r="M38" s="14"/>
      <c r="N38" s="14"/>
      <c r="O38" s="14"/>
      <c r="P38" s="14"/>
    </row>
    <row r="39" spans="5:16">
      <c r="M39" s="14"/>
      <c r="N39" s="14"/>
      <c r="O39" s="14"/>
      <c r="P39" s="14"/>
    </row>
    <row r="40" spans="5:16">
      <c r="M40" s="14"/>
      <c r="N40" s="14"/>
      <c r="O40" s="14"/>
      <c r="P40" s="14"/>
    </row>
    <row r="53" spans="13:16">
      <c r="M53" s="14"/>
      <c r="N53" s="14"/>
      <c r="O53" s="14"/>
      <c r="P53" s="14"/>
    </row>
    <row r="54" spans="13:16">
      <c r="M54" s="14"/>
      <c r="N54" s="14"/>
      <c r="O54" s="14"/>
      <c r="P54" s="14"/>
    </row>
    <row r="55" spans="13:16">
      <c r="M55" s="14"/>
      <c r="N55" s="14"/>
      <c r="O55" s="14"/>
      <c r="P55" s="14"/>
    </row>
    <row r="56" spans="13:16">
      <c r="M56" s="14"/>
      <c r="N56" s="14"/>
      <c r="O56" s="14"/>
      <c r="P56" s="14"/>
    </row>
    <row r="57" spans="13:16">
      <c r="M57" s="14"/>
      <c r="N57" s="14"/>
      <c r="O57" s="14"/>
      <c r="P57" s="14"/>
    </row>
    <row r="58" spans="13:16">
      <c r="M58" s="14"/>
      <c r="N58" s="14"/>
      <c r="O58" s="14"/>
      <c r="P58" s="14"/>
    </row>
    <row r="59" spans="13:16">
      <c r="M59" s="14"/>
      <c r="N59" s="14"/>
      <c r="O59" s="14"/>
      <c r="P59" s="14"/>
    </row>
    <row r="60" spans="13:16">
      <c r="M60" s="14"/>
      <c r="N60" s="14"/>
      <c r="O60" s="14"/>
      <c r="P60" s="14"/>
    </row>
    <row r="61" spans="13:16">
      <c r="M61" s="14"/>
      <c r="N61" s="14"/>
      <c r="O61" s="14"/>
      <c r="P61" s="14"/>
    </row>
    <row r="62" spans="13:16">
      <c r="M62" s="14"/>
      <c r="N62" s="14"/>
      <c r="O62" s="14"/>
      <c r="P62" s="14"/>
    </row>
    <row r="63" spans="13:16">
      <c r="M63" s="14"/>
      <c r="N63" s="14"/>
      <c r="O63" s="14"/>
      <c r="P63" s="14"/>
    </row>
    <row r="64" spans="13:16">
      <c r="M64" s="14"/>
      <c r="N64" s="14"/>
      <c r="O64" s="14"/>
      <c r="P64" s="14"/>
    </row>
    <row r="65" spans="13:16">
      <c r="M65" s="14"/>
      <c r="N65" s="14"/>
      <c r="O65" s="14"/>
      <c r="P65" s="14"/>
    </row>
    <row r="66" spans="13:16">
      <c r="M66" s="14"/>
      <c r="N66" s="14"/>
      <c r="O66" s="14"/>
      <c r="P66" s="14"/>
    </row>
    <row r="67" spans="13:16">
      <c r="M67" s="14"/>
      <c r="N67" s="14"/>
      <c r="O67" s="14"/>
      <c r="P67" s="14"/>
    </row>
    <row r="68" spans="13:16">
      <c r="M68" s="14"/>
      <c r="N68" s="14"/>
      <c r="O68" s="14"/>
      <c r="P68" s="14"/>
    </row>
    <row r="69" spans="13:16">
      <c r="M69" s="14"/>
      <c r="N69" s="14"/>
      <c r="O69" s="14"/>
      <c r="P69" s="14"/>
    </row>
    <row r="70" spans="13:16">
      <c r="M70" s="14"/>
      <c r="N70" s="14"/>
      <c r="O70" s="14"/>
      <c r="P70" s="14"/>
    </row>
    <row r="71" spans="13:16">
      <c r="M71" s="14"/>
      <c r="N71" s="14"/>
      <c r="O71" s="14"/>
      <c r="P71" s="14"/>
    </row>
    <row r="72" spans="13:16">
      <c r="M72" s="14"/>
      <c r="N72" s="14"/>
      <c r="O72" s="14"/>
      <c r="P72" s="14"/>
    </row>
    <row r="73" spans="13:16">
      <c r="M73" s="14"/>
      <c r="N73" s="14"/>
      <c r="O73" s="14"/>
      <c r="P73" s="14"/>
    </row>
    <row r="74" spans="13:16">
      <c r="M74" s="14"/>
      <c r="N74" s="14"/>
      <c r="O74" s="14"/>
      <c r="P74" s="14"/>
    </row>
    <row r="75" spans="13:16">
      <c r="M75" s="14"/>
      <c r="N75" s="14"/>
      <c r="O75" s="14"/>
      <c r="P75" s="14"/>
    </row>
    <row r="76" spans="13:16">
      <c r="M76" s="14"/>
      <c r="N76" s="14"/>
      <c r="O76" s="14"/>
      <c r="P76" s="14"/>
    </row>
    <row r="77" spans="13:16">
      <c r="M77" s="14"/>
      <c r="N77" s="14"/>
      <c r="O77" s="14"/>
      <c r="P77" s="14"/>
    </row>
    <row r="78" spans="13:16">
      <c r="M78" s="14"/>
      <c r="N78" s="14"/>
      <c r="O78" s="14"/>
      <c r="P78" s="14"/>
    </row>
    <row r="79" spans="13:16">
      <c r="M79" s="14"/>
      <c r="N79" s="14"/>
      <c r="O79" s="14"/>
      <c r="P79" s="14"/>
    </row>
    <row r="80" spans="13:16">
      <c r="M80" s="14"/>
      <c r="N80" s="14"/>
      <c r="O80" s="14"/>
      <c r="P80" s="14"/>
    </row>
    <row r="81" spans="13:16">
      <c r="M81" s="14"/>
      <c r="N81" s="14"/>
      <c r="O81" s="14"/>
      <c r="P81" s="14"/>
    </row>
    <row r="82" spans="13:16">
      <c r="M82" s="14"/>
      <c r="N82" s="14"/>
      <c r="O82" s="14"/>
      <c r="P82" s="14"/>
    </row>
    <row r="83" spans="13:16">
      <c r="M83" s="14"/>
      <c r="N83" s="14"/>
      <c r="O83" s="14"/>
      <c r="P83" s="14"/>
    </row>
    <row r="84" spans="13:16">
      <c r="M84" s="14"/>
      <c r="N84" s="14"/>
      <c r="O84" s="14"/>
      <c r="P84" s="14"/>
    </row>
    <row r="85" spans="13:16">
      <c r="M85" s="14"/>
      <c r="N85" s="14"/>
      <c r="O85" s="14"/>
      <c r="P85" s="14"/>
    </row>
    <row r="86" spans="13:16">
      <c r="M86" s="14"/>
      <c r="N86" s="14"/>
      <c r="O86" s="14"/>
      <c r="P86" s="14"/>
    </row>
    <row r="87" spans="13:16">
      <c r="M87" s="14"/>
      <c r="N87" s="14"/>
      <c r="O87" s="14"/>
      <c r="P87" s="14"/>
    </row>
    <row r="88" spans="13:16">
      <c r="M88" s="14"/>
      <c r="N88" s="14"/>
      <c r="O88" s="14"/>
      <c r="P88" s="14"/>
    </row>
    <row r="89" spans="13:16">
      <c r="M89" s="14"/>
      <c r="N89" s="14"/>
      <c r="O89" s="14"/>
      <c r="P89" s="14"/>
    </row>
    <row r="90" spans="13:16">
      <c r="M90" s="14"/>
      <c r="N90" s="14"/>
      <c r="O90" s="14"/>
      <c r="P90" s="14"/>
    </row>
    <row r="91" spans="13:16">
      <c r="M91" s="14"/>
      <c r="N91" s="14"/>
      <c r="O91" s="14"/>
      <c r="P91" s="14"/>
    </row>
    <row r="92" spans="13:16">
      <c r="M92" s="14"/>
      <c r="N92" s="14"/>
      <c r="O92" s="14"/>
      <c r="P92" s="14"/>
    </row>
    <row r="93" spans="13:16">
      <c r="M93" s="14"/>
      <c r="N93" s="14"/>
      <c r="O93" s="14"/>
      <c r="P93" s="14"/>
    </row>
    <row r="94" spans="13:16">
      <c r="M94" s="14"/>
      <c r="N94" s="14"/>
      <c r="O94" s="14"/>
      <c r="P94" s="14"/>
    </row>
    <row r="95" spans="13:16">
      <c r="M95" s="14"/>
      <c r="N95" s="14"/>
      <c r="O95" s="14"/>
      <c r="P95" s="14"/>
    </row>
    <row r="96" spans="13:16">
      <c r="M96" s="14"/>
      <c r="N96" s="14"/>
      <c r="O96" s="14"/>
      <c r="P96" s="14"/>
    </row>
    <row r="97" spans="13:16">
      <c r="M97" s="14"/>
      <c r="N97" s="14"/>
      <c r="O97" s="14"/>
      <c r="P97" s="14"/>
    </row>
    <row r="98" spans="13:16">
      <c r="M98" s="14"/>
      <c r="N98" s="14"/>
      <c r="O98" s="14"/>
      <c r="P98" s="14"/>
    </row>
    <row r="99" spans="13:16">
      <c r="M99" s="14"/>
      <c r="N99" s="14"/>
      <c r="O99" s="14"/>
      <c r="P99" s="14"/>
    </row>
    <row r="100" spans="13:16">
      <c r="M100" s="14"/>
      <c r="N100" s="14"/>
      <c r="O100" s="14"/>
      <c r="P100" s="14"/>
    </row>
    <row r="101" spans="13:16">
      <c r="M101" s="14"/>
      <c r="N101" s="14"/>
      <c r="O101" s="14"/>
      <c r="P101" s="14"/>
    </row>
    <row r="102" spans="13:16">
      <c r="M102" s="14"/>
      <c r="N102" s="14"/>
      <c r="O102" s="14"/>
      <c r="P102" s="14"/>
    </row>
    <row r="103" spans="13:16">
      <c r="M103" s="14"/>
      <c r="N103" s="14"/>
      <c r="O103" s="14"/>
      <c r="P103" s="14"/>
    </row>
    <row r="104" spans="13:16">
      <c r="M104" s="14"/>
      <c r="N104" s="14"/>
      <c r="O104" s="14"/>
      <c r="P104" s="14"/>
    </row>
    <row r="105" spans="13:16">
      <c r="M105" s="14"/>
      <c r="N105" s="14"/>
      <c r="O105" s="14"/>
      <c r="P105" s="14"/>
    </row>
    <row r="106" spans="13:16">
      <c r="M106" s="14"/>
      <c r="N106" s="14"/>
      <c r="O106" s="14"/>
      <c r="P106" s="14"/>
    </row>
    <row r="107" spans="13:16">
      <c r="M107" s="14"/>
      <c r="N107" s="14"/>
      <c r="O107" s="14"/>
      <c r="P107" s="14"/>
    </row>
    <row r="108" spans="13:16">
      <c r="M108" s="14"/>
      <c r="N108" s="14"/>
      <c r="O108" s="14"/>
      <c r="P108" s="14"/>
    </row>
    <row r="109" spans="13:16">
      <c r="M109" s="14"/>
      <c r="N109" s="14"/>
      <c r="O109" s="14"/>
      <c r="P109" s="14"/>
    </row>
    <row r="110" spans="13:16">
      <c r="M110" s="14"/>
      <c r="N110" s="14"/>
      <c r="O110" s="14"/>
      <c r="P110" s="14"/>
    </row>
    <row r="111" spans="13:16">
      <c r="M111" s="14"/>
      <c r="N111" s="14"/>
      <c r="O111" s="14"/>
      <c r="P111" s="14"/>
    </row>
    <row r="112" spans="13:16">
      <c r="M112" s="14"/>
      <c r="N112" s="14"/>
      <c r="O112" s="14"/>
      <c r="P112" s="14"/>
    </row>
    <row r="113" spans="13:16">
      <c r="M113" s="14"/>
      <c r="N113" s="14"/>
      <c r="O113" s="14"/>
      <c r="P113" s="14"/>
    </row>
    <row r="114" spans="13:16">
      <c r="M114" s="14"/>
      <c r="N114" s="14"/>
      <c r="O114" s="14"/>
      <c r="P114" s="14"/>
    </row>
    <row r="115" spans="13:16">
      <c r="M115" s="14"/>
      <c r="N115" s="14"/>
      <c r="O115" s="14"/>
      <c r="P115" s="14"/>
    </row>
    <row r="116" spans="13:16">
      <c r="M116" s="14"/>
      <c r="N116" s="14"/>
      <c r="O116" s="14"/>
      <c r="P116" s="14"/>
    </row>
    <row r="117" spans="13:16">
      <c r="M117" s="14"/>
      <c r="N117" s="14"/>
      <c r="O117" s="14"/>
      <c r="P117" s="14"/>
    </row>
    <row r="118" spans="13:16">
      <c r="M118" s="14"/>
      <c r="N118" s="14"/>
      <c r="O118" s="14"/>
      <c r="P118" s="14"/>
    </row>
    <row r="119" spans="13:16">
      <c r="M119" s="14"/>
      <c r="N119" s="14"/>
      <c r="O119" s="14"/>
      <c r="P119" s="14"/>
    </row>
    <row r="120" spans="13:16">
      <c r="M120" s="14"/>
      <c r="N120" s="14"/>
      <c r="O120" s="14"/>
      <c r="P120" s="14"/>
    </row>
    <row r="121" spans="13:16">
      <c r="M121" s="14"/>
      <c r="N121" s="14"/>
      <c r="O121" s="14"/>
      <c r="P121" s="14"/>
    </row>
    <row r="122" spans="13:16">
      <c r="M122" s="14"/>
      <c r="N122" s="14"/>
      <c r="O122" s="14"/>
      <c r="P122" s="14"/>
    </row>
    <row r="123" spans="13:16">
      <c r="M123" s="14"/>
      <c r="N123" s="14"/>
      <c r="O123" s="14"/>
      <c r="P123" s="14"/>
    </row>
    <row r="124" spans="13:16">
      <c r="M124" s="14"/>
      <c r="N124" s="14"/>
      <c r="O124" s="14"/>
      <c r="P124" s="14"/>
    </row>
    <row r="125" spans="13:16">
      <c r="M125" s="14"/>
      <c r="N125" s="14"/>
      <c r="O125" s="14"/>
      <c r="P125" s="14"/>
    </row>
    <row r="126" spans="13:16">
      <c r="M126" s="14"/>
      <c r="N126" s="14"/>
      <c r="O126" s="14"/>
      <c r="P126" s="14"/>
    </row>
    <row r="127" spans="13:16">
      <c r="M127" s="14"/>
      <c r="N127" s="14"/>
      <c r="O127" s="14"/>
      <c r="P127" s="14"/>
    </row>
    <row r="128" spans="13:16">
      <c r="M128" s="14"/>
      <c r="N128" s="14"/>
      <c r="O128" s="14"/>
      <c r="P128" s="14"/>
    </row>
    <row r="129" spans="13:16">
      <c r="M129" s="14"/>
      <c r="N129" s="14"/>
      <c r="O129" s="14"/>
      <c r="P129" s="14"/>
    </row>
    <row r="130" spans="13:16">
      <c r="M130" s="14"/>
      <c r="N130" s="14"/>
      <c r="O130" s="14"/>
      <c r="P130" s="14"/>
    </row>
    <row r="131" spans="13:16">
      <c r="M131" s="14"/>
      <c r="N131" s="14"/>
      <c r="O131" s="14"/>
      <c r="P131" s="14"/>
    </row>
    <row r="132" spans="13:16">
      <c r="M132" s="14"/>
      <c r="N132" s="14"/>
      <c r="O132" s="14"/>
      <c r="P132" s="14"/>
    </row>
    <row r="133" spans="13:16">
      <c r="M133" s="14"/>
      <c r="N133" s="14"/>
      <c r="O133" s="14"/>
      <c r="P133" s="14"/>
    </row>
    <row r="134" spans="13:16">
      <c r="M134" s="14"/>
      <c r="N134" s="14"/>
      <c r="O134" s="14"/>
      <c r="P134" s="14"/>
    </row>
    <row r="135" spans="13:16">
      <c r="M135" s="14"/>
      <c r="N135" s="14"/>
      <c r="O135" s="14"/>
      <c r="P135" s="14"/>
    </row>
    <row r="136" spans="13:16">
      <c r="M136" s="14"/>
      <c r="N136" s="14"/>
      <c r="O136" s="14"/>
      <c r="P136" s="14"/>
    </row>
    <row r="137" spans="13:16">
      <c r="M137" s="14"/>
      <c r="N137" s="14"/>
      <c r="O137" s="14"/>
      <c r="P137" s="14"/>
    </row>
    <row r="138" spans="13:16">
      <c r="M138" s="14"/>
      <c r="N138" s="14"/>
      <c r="O138" s="14"/>
      <c r="P138" s="14"/>
    </row>
    <row r="139" spans="13:16">
      <c r="M139" s="14"/>
      <c r="N139" s="14"/>
      <c r="O139" s="14"/>
      <c r="P139" s="14"/>
    </row>
    <row r="140" spans="13:16">
      <c r="M140" s="14"/>
      <c r="N140" s="14"/>
      <c r="O140" s="14"/>
      <c r="P140" s="14"/>
    </row>
    <row r="141" spans="13:16">
      <c r="M141" s="14"/>
      <c r="N141" s="14"/>
      <c r="O141" s="14"/>
      <c r="P141" s="14"/>
    </row>
    <row r="142" spans="13:16">
      <c r="M142" s="14"/>
      <c r="N142" s="14"/>
      <c r="O142" s="14"/>
      <c r="P142" s="14"/>
    </row>
    <row r="143" spans="13:16">
      <c r="M143" s="14"/>
      <c r="N143" s="14"/>
      <c r="O143" s="14"/>
      <c r="P143" s="14"/>
    </row>
    <row r="144" spans="13:16">
      <c r="M144" s="14"/>
      <c r="N144" s="14"/>
      <c r="O144" s="14"/>
      <c r="P144" s="14"/>
    </row>
    <row r="145" spans="13:16">
      <c r="M145" s="14"/>
      <c r="N145" s="14"/>
      <c r="O145" s="14"/>
      <c r="P145" s="14"/>
    </row>
    <row r="146" spans="13:16">
      <c r="M146" s="14"/>
      <c r="N146" s="14"/>
      <c r="O146" s="14"/>
      <c r="P146" s="14"/>
    </row>
    <row r="147" spans="13:16">
      <c r="M147" s="14"/>
      <c r="N147" s="14"/>
      <c r="O147" s="14"/>
      <c r="P147" s="14"/>
    </row>
    <row r="148" spans="13:16">
      <c r="M148" s="14"/>
      <c r="N148" s="14"/>
      <c r="O148" s="14"/>
      <c r="P148" s="14"/>
    </row>
    <row r="149" spans="13:16">
      <c r="M149" s="14"/>
      <c r="N149" s="14"/>
      <c r="O149" s="14"/>
      <c r="P149" s="14"/>
    </row>
    <row r="150" spans="13:16">
      <c r="M150" s="14"/>
      <c r="N150" s="14"/>
      <c r="O150" s="14"/>
      <c r="P150" s="14"/>
    </row>
    <row r="151" spans="13:16">
      <c r="M151" s="14"/>
      <c r="N151" s="14"/>
      <c r="O151" s="14"/>
      <c r="P151" s="14"/>
    </row>
    <row r="152" spans="13:16">
      <c r="M152" s="14"/>
      <c r="N152" s="14"/>
      <c r="O152" s="14"/>
      <c r="P152" s="14"/>
    </row>
    <row r="153" spans="13:16">
      <c r="M153" s="14"/>
      <c r="N153" s="14"/>
      <c r="O153" s="14"/>
      <c r="P153" s="14"/>
    </row>
    <row r="154" spans="13:16">
      <c r="M154" s="14"/>
      <c r="N154" s="14"/>
      <c r="O154" s="14"/>
      <c r="P154" s="14"/>
    </row>
    <row r="155" spans="13:16">
      <c r="M155" s="14"/>
      <c r="N155" s="14"/>
      <c r="O155" s="14"/>
      <c r="P155" s="14"/>
    </row>
    <row r="156" spans="13:16">
      <c r="M156" s="14"/>
      <c r="N156" s="14"/>
      <c r="O156" s="14"/>
      <c r="P156" s="14"/>
    </row>
    <row r="157" spans="13:16">
      <c r="M157" s="14"/>
      <c r="N157" s="14"/>
      <c r="O157" s="14"/>
      <c r="P157" s="14"/>
    </row>
    <row r="158" spans="13:16">
      <c r="M158" s="14"/>
      <c r="N158" s="14"/>
      <c r="O158" s="14"/>
      <c r="P158" s="14"/>
    </row>
    <row r="159" spans="13:16">
      <c r="M159" s="14"/>
      <c r="N159" s="14"/>
      <c r="O159" s="14"/>
      <c r="P159" s="14"/>
    </row>
    <row r="160" spans="13:16">
      <c r="M160" s="14"/>
      <c r="N160" s="14"/>
      <c r="O160" s="14"/>
      <c r="P160" s="14"/>
    </row>
    <row r="161" spans="13:16">
      <c r="M161" s="14"/>
      <c r="N161" s="14"/>
      <c r="O161" s="14"/>
      <c r="P161" s="14"/>
    </row>
    <row r="162" spans="13:16">
      <c r="M162" s="14"/>
      <c r="N162" s="14"/>
      <c r="O162" s="14"/>
      <c r="P162" s="14"/>
    </row>
    <row r="163" spans="13:16">
      <c r="M163" s="14"/>
      <c r="N163" s="14"/>
      <c r="O163" s="14"/>
      <c r="P163" s="14"/>
    </row>
    <row r="164" spans="13:16">
      <c r="M164" s="14"/>
      <c r="N164" s="14"/>
      <c r="O164" s="14"/>
      <c r="P164" s="14"/>
    </row>
    <row r="165" spans="13:16">
      <c r="M165" s="14"/>
      <c r="N165" s="14"/>
      <c r="O165" s="14"/>
      <c r="P165" s="14"/>
    </row>
    <row r="166" spans="13:16">
      <c r="M166" s="14"/>
      <c r="N166" s="14"/>
      <c r="O166" s="14"/>
      <c r="P166" s="14"/>
    </row>
    <row r="167" spans="13:16">
      <c r="M167" s="14"/>
      <c r="N167" s="14"/>
      <c r="O167" s="14"/>
      <c r="P167" s="14"/>
    </row>
    <row r="168" spans="13:16">
      <c r="M168" s="14"/>
      <c r="N168" s="14"/>
      <c r="O168" s="14"/>
      <c r="P168" s="14"/>
    </row>
    <row r="169" spans="13:16">
      <c r="M169" s="14"/>
      <c r="N169" s="14"/>
      <c r="O169" s="14"/>
      <c r="P169" s="14"/>
    </row>
    <row r="170" spans="13:16">
      <c r="M170" s="14"/>
      <c r="N170" s="14"/>
      <c r="O170" s="14"/>
      <c r="P170" s="14"/>
    </row>
    <row r="171" spans="13:16">
      <c r="M171" s="14"/>
      <c r="N171" s="14"/>
      <c r="O171" s="14"/>
      <c r="P171" s="14"/>
    </row>
    <row r="172" spans="13:16">
      <c r="M172" s="14"/>
      <c r="N172" s="14"/>
      <c r="O172" s="14"/>
      <c r="P172" s="14"/>
    </row>
    <row r="173" spans="13:16">
      <c r="M173" s="14"/>
      <c r="N173" s="14"/>
      <c r="O173" s="14"/>
      <c r="P173" s="14"/>
    </row>
    <row r="174" spans="13:16">
      <c r="M174" s="14"/>
      <c r="N174" s="14"/>
      <c r="O174" s="14"/>
      <c r="P174" s="14"/>
    </row>
    <row r="175" spans="13:16">
      <c r="M175" s="14"/>
      <c r="N175" s="14"/>
      <c r="O175" s="14"/>
      <c r="P175" s="14"/>
    </row>
    <row r="176" spans="13:16">
      <c r="M176" s="14"/>
      <c r="N176" s="14"/>
      <c r="O176" s="14"/>
      <c r="P176" s="14"/>
    </row>
    <row r="177" spans="13:16">
      <c r="M177" s="14"/>
      <c r="N177" s="14"/>
      <c r="O177" s="14"/>
      <c r="P177" s="14"/>
    </row>
    <row r="178" spans="13:16">
      <c r="M178" s="14"/>
      <c r="N178" s="14"/>
      <c r="O178" s="14"/>
      <c r="P178" s="14"/>
    </row>
    <row r="179" spans="13:16">
      <c r="M179" s="14"/>
      <c r="N179" s="14"/>
      <c r="O179" s="14"/>
      <c r="P179" s="14"/>
    </row>
    <row r="180" spans="13:16">
      <c r="M180" s="14"/>
      <c r="N180" s="14"/>
      <c r="O180" s="14"/>
      <c r="P180" s="14"/>
    </row>
    <row r="181" spans="13:16">
      <c r="M181" s="14"/>
      <c r="N181" s="14"/>
      <c r="O181" s="14"/>
      <c r="P181" s="14"/>
    </row>
    <row r="182" spans="13:16">
      <c r="M182" s="14"/>
      <c r="N182" s="14"/>
      <c r="O182" s="14"/>
      <c r="P182" s="14"/>
    </row>
    <row r="183" spans="13:16">
      <c r="M183" s="14"/>
      <c r="N183" s="14"/>
      <c r="O183" s="14"/>
      <c r="P183" s="14"/>
    </row>
    <row r="184" spans="13:16">
      <c r="M184" s="14"/>
      <c r="N184" s="14"/>
      <c r="O184" s="14"/>
      <c r="P184" s="14"/>
    </row>
    <row r="185" spans="13:16">
      <c r="M185" s="14"/>
      <c r="N185" s="14"/>
      <c r="O185" s="14"/>
      <c r="P185" s="14"/>
    </row>
    <row r="186" spans="13:16">
      <c r="M186" s="14"/>
      <c r="N186" s="14"/>
      <c r="O186" s="14"/>
      <c r="P186" s="14"/>
    </row>
    <row r="187" spans="13:16">
      <c r="M187" s="14"/>
      <c r="N187" s="14"/>
      <c r="O187" s="14"/>
      <c r="P187" s="14"/>
    </row>
    <row r="188" spans="13:16">
      <c r="M188" s="14"/>
      <c r="N188" s="14"/>
      <c r="O188" s="14"/>
      <c r="P188" s="14"/>
    </row>
    <row r="189" spans="13:16">
      <c r="M189" s="14"/>
      <c r="N189" s="14"/>
      <c r="O189" s="14"/>
      <c r="P189" s="14"/>
    </row>
    <row r="190" spans="13:16">
      <c r="M190" s="14"/>
      <c r="N190" s="14"/>
      <c r="O190" s="14"/>
      <c r="P190" s="14"/>
    </row>
    <row r="191" spans="13:16">
      <c r="M191" s="14"/>
      <c r="N191" s="14"/>
      <c r="O191" s="14"/>
      <c r="P191" s="14"/>
    </row>
    <row r="192" spans="13:16">
      <c r="M192" s="14"/>
      <c r="N192" s="14"/>
      <c r="O192" s="14"/>
      <c r="P192" s="14"/>
    </row>
    <row r="193" spans="13:16">
      <c r="M193" s="14"/>
      <c r="N193" s="14"/>
      <c r="O193" s="14"/>
      <c r="P193" s="14"/>
    </row>
    <row r="194" spans="13:16">
      <c r="M194" s="14"/>
      <c r="N194" s="14"/>
      <c r="O194" s="14"/>
      <c r="P194" s="14"/>
    </row>
    <row r="195" spans="13:16">
      <c r="M195" s="14"/>
      <c r="N195" s="14"/>
      <c r="O195" s="14"/>
      <c r="P195" s="14"/>
    </row>
    <row r="196" spans="13:16">
      <c r="M196" s="14"/>
      <c r="N196" s="14"/>
      <c r="O196" s="14"/>
      <c r="P196" s="14"/>
    </row>
    <row r="197" spans="13:16">
      <c r="M197" s="14"/>
      <c r="N197" s="14"/>
      <c r="O197" s="14"/>
      <c r="P197" s="14"/>
    </row>
    <row r="198" spans="13:16">
      <c r="M198" s="14"/>
      <c r="N198" s="14"/>
      <c r="O198" s="14"/>
      <c r="P198" s="14"/>
    </row>
    <row r="199" spans="13:16">
      <c r="M199" s="14"/>
      <c r="N199" s="14"/>
      <c r="O199" s="14"/>
      <c r="P199" s="14"/>
    </row>
    <row r="200" spans="13:16">
      <c r="M200" s="14"/>
      <c r="N200" s="14"/>
      <c r="O200" s="14"/>
      <c r="P200" s="14"/>
    </row>
    <row r="201" spans="13:16">
      <c r="M201" s="14"/>
      <c r="N201" s="14"/>
      <c r="O201" s="14"/>
      <c r="P201" s="14"/>
    </row>
  </sheetData>
  <mergeCells count="1">
    <mergeCell ref="A17:Q17"/>
  </mergeCells>
  <phoneticPr fontId="16" type="noConversion"/>
  <conditionalFormatting sqref="K15">
    <cfRule type="cellIs" dxfId="2527" priority="169" operator="equal">
      <formula>"-"</formula>
    </cfRule>
  </conditionalFormatting>
  <conditionalFormatting sqref="J15">
    <cfRule type="cellIs" dxfId="2526" priority="166" stopIfTrue="1" operator="equal">
      <formula>"-"</formula>
    </cfRule>
    <cfRule type="containsText" dxfId="2525" priority="167" stopIfTrue="1" operator="containsText" text="leer">
      <formula>NOT(ISERROR(SEARCH("leer",J15)))</formula>
    </cfRule>
  </conditionalFormatting>
  <conditionalFormatting sqref="I15">
    <cfRule type="cellIs" dxfId="2524" priority="158" stopIfTrue="1" operator="equal">
      <formula>"-"</formula>
    </cfRule>
    <cfRule type="containsText" dxfId="2523" priority="159" stopIfTrue="1" operator="containsText" text="leer">
      <formula>NOT(ISERROR(SEARCH("leer",I15)))</formula>
    </cfRule>
  </conditionalFormatting>
  <conditionalFormatting sqref="I15">
    <cfRule type="cellIs" dxfId="2522" priority="156" stopIfTrue="1" operator="equal">
      <formula>"-"</formula>
    </cfRule>
    <cfRule type="containsText" dxfId="2521" priority="157" stopIfTrue="1" operator="containsText" text="leer">
      <formula>NOT(ISERROR(SEARCH("leer",I15)))</formula>
    </cfRule>
  </conditionalFormatting>
  <conditionalFormatting sqref="I15">
    <cfRule type="cellIs" dxfId="2520" priority="154" stopIfTrue="1" operator="equal">
      <formula>"-"</formula>
    </cfRule>
    <cfRule type="containsText" dxfId="2519" priority="155" stopIfTrue="1" operator="containsText" text="leer">
      <formula>NOT(ISERROR(SEARCH("leer",I15)))</formula>
    </cfRule>
  </conditionalFormatting>
  <conditionalFormatting sqref="I15">
    <cfRule type="cellIs" dxfId="2518" priority="152" stopIfTrue="1" operator="equal">
      <formula>"-"</formula>
    </cfRule>
    <cfRule type="containsText" dxfId="2517" priority="153" stopIfTrue="1" operator="containsText" text="leer">
      <formula>NOT(ISERROR(SEARCH("leer",I15)))</formula>
    </cfRule>
  </conditionalFormatting>
  <conditionalFormatting sqref="I15">
    <cfRule type="cellIs" dxfId="2516" priority="150" stopIfTrue="1" operator="equal">
      <formula>"-"</formula>
    </cfRule>
    <cfRule type="containsText" dxfId="2515" priority="151" stopIfTrue="1" operator="containsText" text="leer">
      <formula>NOT(ISERROR(SEARCH("leer",I15)))</formula>
    </cfRule>
  </conditionalFormatting>
  <conditionalFormatting sqref="I15">
    <cfRule type="cellIs" dxfId="2514" priority="148" stopIfTrue="1" operator="equal">
      <formula>"-"</formula>
    </cfRule>
    <cfRule type="containsText" dxfId="2513" priority="149" stopIfTrue="1" operator="containsText" text="leer">
      <formula>NOT(ISERROR(SEARCH("leer",I15)))</formula>
    </cfRule>
  </conditionalFormatting>
  <conditionalFormatting sqref="I15">
    <cfRule type="cellIs" dxfId="2512" priority="146" stopIfTrue="1" operator="equal">
      <formula>"-"</formula>
    </cfRule>
    <cfRule type="containsText" dxfId="2511" priority="147" stopIfTrue="1" operator="containsText" text="leer">
      <formula>NOT(ISERROR(SEARCH("leer",I15)))</formula>
    </cfRule>
  </conditionalFormatting>
  <conditionalFormatting sqref="I15">
    <cfRule type="cellIs" dxfId="2510" priority="144" stopIfTrue="1" operator="equal">
      <formula>"-"</formula>
    </cfRule>
    <cfRule type="containsText" dxfId="2509" priority="145" stopIfTrue="1" operator="containsText" text="leer">
      <formula>NOT(ISERROR(SEARCH("leer",I15)))</formula>
    </cfRule>
  </conditionalFormatting>
  <conditionalFormatting sqref="I15">
    <cfRule type="cellIs" dxfId="2508" priority="142" stopIfTrue="1" operator="equal">
      <formula>"-"</formula>
    </cfRule>
    <cfRule type="containsText" dxfId="2507" priority="143" stopIfTrue="1" operator="containsText" text="leer">
      <formula>NOT(ISERROR(SEARCH("leer",I15)))</formula>
    </cfRule>
  </conditionalFormatting>
  <conditionalFormatting sqref="I15">
    <cfRule type="cellIs" dxfId="2506" priority="140" stopIfTrue="1" operator="equal">
      <formula>"-"</formula>
    </cfRule>
    <cfRule type="containsText" dxfId="2505" priority="141" stopIfTrue="1" operator="containsText" text="leer">
      <formula>NOT(ISERROR(SEARCH("leer",I15)))</formula>
    </cfRule>
  </conditionalFormatting>
  <conditionalFormatting sqref="I15">
    <cfRule type="cellIs" dxfId="2504" priority="138" stopIfTrue="1" operator="equal">
      <formula>"-"</formula>
    </cfRule>
    <cfRule type="containsText" dxfId="2503" priority="139" stopIfTrue="1" operator="containsText" text="leer">
      <formula>NOT(ISERROR(SEARCH("leer",I15)))</formula>
    </cfRule>
  </conditionalFormatting>
  <conditionalFormatting sqref="I15">
    <cfRule type="cellIs" dxfId="2502" priority="136" stopIfTrue="1" operator="equal">
      <formula>"-"</formula>
    </cfRule>
    <cfRule type="containsText" dxfId="2501" priority="137" stopIfTrue="1" operator="containsText" text="leer">
      <formula>NOT(ISERROR(SEARCH("leer",I15)))</formula>
    </cfRule>
  </conditionalFormatting>
  <conditionalFormatting sqref="G32:P32">
    <cfRule type="cellIs" dxfId="2500" priority="123" operator="equal">
      <formula>"-"</formula>
    </cfRule>
  </conditionalFormatting>
  <conditionalFormatting sqref="G31:P31">
    <cfRule type="cellIs" dxfId="2499" priority="121" stopIfTrue="1" operator="equal">
      <formula>"-"</formula>
    </cfRule>
    <cfRule type="containsText" dxfId="2498" priority="122" stopIfTrue="1" operator="containsText" text="leer">
      <formula>NOT(ISERROR(SEARCH("leer",G31)))</formula>
    </cfRule>
  </conditionalFormatting>
  <conditionalFormatting sqref="O33:O37">
    <cfRule type="cellIs" dxfId="2497" priority="120" operator="equal">
      <formula>"-"</formula>
    </cfRule>
  </conditionalFormatting>
  <conditionalFormatting sqref="O33:O37">
    <cfRule type="cellIs" dxfId="2496" priority="119" operator="equal">
      <formula>"-"</formula>
    </cfRule>
  </conditionalFormatting>
  <conditionalFormatting sqref="G30:P30">
    <cfRule type="cellIs" dxfId="2495" priority="117" stopIfTrue="1" operator="equal">
      <formula>"-"</formula>
    </cfRule>
    <cfRule type="containsText" dxfId="2494" priority="118" stopIfTrue="1" operator="containsText" text="leer">
      <formula>NOT(ISERROR(SEARCH("leer",G30)))</formula>
    </cfRule>
  </conditionalFormatting>
  <conditionalFormatting sqref="G30:P30">
    <cfRule type="cellIs" dxfId="2493" priority="115" stopIfTrue="1" operator="equal">
      <formula>"-"</formula>
    </cfRule>
    <cfRule type="containsText" dxfId="2492" priority="116" stopIfTrue="1" operator="containsText" text="leer">
      <formula>NOT(ISERROR(SEARCH("leer",G30)))</formula>
    </cfRule>
  </conditionalFormatting>
  <conditionalFormatting sqref="G30:P30">
    <cfRule type="cellIs" dxfId="2491" priority="113" stopIfTrue="1" operator="equal">
      <formula>"-"</formula>
    </cfRule>
    <cfRule type="containsText" dxfId="2490" priority="114" stopIfTrue="1" operator="containsText" text="leer">
      <formula>NOT(ISERROR(SEARCH("leer",G30)))</formula>
    </cfRule>
  </conditionalFormatting>
  <conditionalFormatting sqref="G30:P30">
    <cfRule type="cellIs" dxfId="2489" priority="111" stopIfTrue="1" operator="equal">
      <formula>"-"</formula>
    </cfRule>
    <cfRule type="containsText" dxfId="2488" priority="112" stopIfTrue="1" operator="containsText" text="leer">
      <formula>NOT(ISERROR(SEARCH("leer",G30)))</formula>
    </cfRule>
  </conditionalFormatting>
  <conditionalFormatting sqref="G30:P30">
    <cfRule type="cellIs" dxfId="2487" priority="109" stopIfTrue="1" operator="equal">
      <formula>"-"</formula>
    </cfRule>
    <cfRule type="containsText" dxfId="2486" priority="110" stopIfTrue="1" operator="containsText" text="leer">
      <formula>NOT(ISERROR(SEARCH("leer",G30)))</formula>
    </cfRule>
  </conditionalFormatting>
  <conditionalFormatting sqref="G30:P30">
    <cfRule type="cellIs" dxfId="2485" priority="107" stopIfTrue="1" operator="equal">
      <formula>"-"</formula>
    </cfRule>
    <cfRule type="containsText" dxfId="2484" priority="108" stopIfTrue="1" operator="containsText" text="leer">
      <formula>NOT(ISERROR(SEARCH("leer",G30)))</formula>
    </cfRule>
  </conditionalFormatting>
  <conditionalFormatting sqref="G30:P30">
    <cfRule type="cellIs" dxfId="2483" priority="105" stopIfTrue="1" operator="equal">
      <formula>"-"</formula>
    </cfRule>
    <cfRule type="containsText" dxfId="2482" priority="106" stopIfTrue="1" operator="containsText" text="leer">
      <formula>NOT(ISERROR(SEARCH("leer",G30)))</formula>
    </cfRule>
  </conditionalFormatting>
  <conditionalFormatting sqref="G30:P30">
    <cfRule type="cellIs" dxfId="2481" priority="103" stopIfTrue="1" operator="equal">
      <formula>"-"</formula>
    </cfRule>
    <cfRule type="containsText" dxfId="2480" priority="104" stopIfTrue="1" operator="containsText" text="leer">
      <formula>NOT(ISERROR(SEARCH("leer",G30)))</formula>
    </cfRule>
  </conditionalFormatting>
  <conditionalFormatting sqref="G30:P30">
    <cfRule type="cellIs" dxfId="2479" priority="101" stopIfTrue="1" operator="equal">
      <formula>"-"</formula>
    </cfRule>
    <cfRule type="containsText" dxfId="2478" priority="102" stopIfTrue="1" operator="containsText" text="leer">
      <formula>NOT(ISERROR(SEARCH("leer",G30)))</formula>
    </cfRule>
  </conditionalFormatting>
  <conditionalFormatting sqref="G30:P30">
    <cfRule type="cellIs" dxfId="2477" priority="99" stopIfTrue="1" operator="equal">
      <formula>"-"</formula>
    </cfRule>
    <cfRule type="containsText" dxfId="2476" priority="100" stopIfTrue="1" operator="containsText" text="leer">
      <formula>NOT(ISERROR(SEARCH("leer",G30)))</formula>
    </cfRule>
  </conditionalFormatting>
  <conditionalFormatting sqref="G30:P30">
    <cfRule type="cellIs" dxfId="2475" priority="97" stopIfTrue="1" operator="equal">
      <formula>"-"</formula>
    </cfRule>
    <cfRule type="containsText" dxfId="2474" priority="98" stopIfTrue="1" operator="containsText" text="leer">
      <formula>NOT(ISERROR(SEARCH("leer",G30)))</formula>
    </cfRule>
  </conditionalFormatting>
  <conditionalFormatting sqref="G30:P30">
    <cfRule type="cellIs" dxfId="2473" priority="95" stopIfTrue="1" operator="equal">
      <formula>"-"</formula>
    </cfRule>
    <cfRule type="containsText" dxfId="2472" priority="96" stopIfTrue="1" operator="containsText" text="leer">
      <formula>NOT(ISERROR(SEARCH("leer",G30)))</formula>
    </cfRule>
  </conditionalFormatting>
  <conditionalFormatting sqref="G29:P29">
    <cfRule type="cellIs" dxfId="2471" priority="93" stopIfTrue="1" operator="equal">
      <formula>"-"</formula>
    </cfRule>
    <cfRule type="containsText" dxfId="2470" priority="94" stopIfTrue="1" operator="containsText" text="leer">
      <formula>NOT(ISERROR(SEARCH("leer",G29)))</formula>
    </cfRule>
  </conditionalFormatting>
  <conditionalFormatting sqref="G29:P29">
    <cfRule type="cellIs" dxfId="2469" priority="92" stopIfTrue="1" operator="equal">
      <formula>"-"</formula>
    </cfRule>
  </conditionalFormatting>
  <conditionalFormatting sqref="G29:P29">
    <cfRule type="cellIs" dxfId="2468" priority="90" stopIfTrue="1" operator="equal">
      <formula>"-"</formula>
    </cfRule>
    <cfRule type="containsText" dxfId="2467" priority="91" stopIfTrue="1" operator="containsText" text="leer">
      <formula>NOT(ISERROR(SEARCH("leer",G29)))</formula>
    </cfRule>
  </conditionalFormatting>
  <conditionalFormatting sqref="G29:P29">
    <cfRule type="cellIs" dxfId="2466" priority="89" stopIfTrue="1" operator="equal">
      <formula>"-"</formula>
    </cfRule>
  </conditionalFormatting>
  <conditionalFormatting sqref="G29:P29">
    <cfRule type="cellIs" dxfId="2465" priority="87" stopIfTrue="1" operator="equal">
      <formula>"-"</formula>
    </cfRule>
    <cfRule type="containsText" dxfId="2464" priority="88" stopIfTrue="1" operator="containsText" text="leer">
      <formula>NOT(ISERROR(SEARCH("leer",G29)))</formula>
    </cfRule>
  </conditionalFormatting>
  <conditionalFormatting sqref="G29:P29">
    <cfRule type="cellIs" dxfId="2463" priority="86" stopIfTrue="1" operator="equal">
      <formula>"-"</formula>
    </cfRule>
  </conditionalFormatting>
  <conditionalFormatting sqref="G29:P29">
    <cfRule type="cellIs" dxfId="2462" priority="84" stopIfTrue="1" operator="equal">
      <formula>"-"</formula>
    </cfRule>
    <cfRule type="containsText" dxfId="2461" priority="85" stopIfTrue="1" operator="containsText" text="leer">
      <formula>NOT(ISERROR(SEARCH("leer",G29)))</formula>
    </cfRule>
  </conditionalFormatting>
  <conditionalFormatting sqref="G29:P29">
    <cfRule type="cellIs" dxfId="2460" priority="83" stopIfTrue="1" operator="equal">
      <formula>"-"</formula>
    </cfRule>
  </conditionalFormatting>
  <conditionalFormatting sqref="K5:K14">
    <cfRule type="cellIs" dxfId="2459" priority="41" operator="equal">
      <formula>"-"</formula>
    </cfRule>
  </conditionalFormatting>
  <conditionalFormatting sqref="J5:J14">
    <cfRule type="cellIs" dxfId="2458" priority="39" stopIfTrue="1" operator="equal">
      <formula>"-"</formula>
    </cfRule>
    <cfRule type="containsText" dxfId="2457" priority="40" stopIfTrue="1" operator="containsText" text="leer">
      <formula>NOT(ISERROR(SEARCH("leer",J5)))</formula>
    </cfRule>
  </conditionalFormatting>
  <conditionalFormatting sqref="L13:P13">
    <cfRule type="cellIs" dxfId="2456" priority="38" operator="equal">
      <formula>"-"</formula>
    </cfRule>
  </conditionalFormatting>
  <conditionalFormatting sqref="L13:P13">
    <cfRule type="cellIs" dxfId="2455" priority="37" operator="equal">
      <formula>"-"</formula>
    </cfRule>
  </conditionalFormatting>
  <conditionalFormatting sqref="I5:I14">
    <cfRule type="cellIs" dxfId="2454" priority="35" stopIfTrue="1" operator="equal">
      <formula>"-"</formula>
    </cfRule>
    <cfRule type="containsText" dxfId="2453" priority="36" stopIfTrue="1" operator="containsText" text="leer">
      <formula>NOT(ISERROR(SEARCH("leer",I5)))</formula>
    </cfRule>
  </conditionalFormatting>
  <conditionalFormatting sqref="I5:I14">
    <cfRule type="cellIs" dxfId="2452" priority="33" stopIfTrue="1" operator="equal">
      <formula>"-"</formula>
    </cfRule>
    <cfRule type="containsText" dxfId="2451" priority="34" stopIfTrue="1" operator="containsText" text="leer">
      <formula>NOT(ISERROR(SEARCH("leer",I5)))</formula>
    </cfRule>
  </conditionalFormatting>
  <conditionalFormatting sqref="I5:I14">
    <cfRule type="cellIs" dxfId="2450" priority="31" stopIfTrue="1" operator="equal">
      <formula>"-"</formula>
    </cfRule>
    <cfRule type="containsText" dxfId="2449" priority="32" stopIfTrue="1" operator="containsText" text="leer">
      <formula>NOT(ISERROR(SEARCH("leer",I5)))</formula>
    </cfRule>
  </conditionalFormatting>
  <conditionalFormatting sqref="I5:I14">
    <cfRule type="cellIs" dxfId="2448" priority="29" stopIfTrue="1" operator="equal">
      <formula>"-"</formula>
    </cfRule>
    <cfRule type="containsText" dxfId="2447" priority="30" stopIfTrue="1" operator="containsText" text="leer">
      <formula>NOT(ISERROR(SEARCH("leer",I5)))</formula>
    </cfRule>
  </conditionalFormatting>
  <conditionalFormatting sqref="I5:I14">
    <cfRule type="cellIs" dxfId="2446" priority="27" stopIfTrue="1" operator="equal">
      <formula>"-"</formula>
    </cfRule>
    <cfRule type="containsText" dxfId="2445" priority="28" stopIfTrue="1" operator="containsText" text="leer">
      <formula>NOT(ISERROR(SEARCH("leer",I5)))</formula>
    </cfRule>
  </conditionalFormatting>
  <conditionalFormatting sqref="I5:I14">
    <cfRule type="cellIs" dxfId="2444" priority="25" stopIfTrue="1" operator="equal">
      <formula>"-"</formula>
    </cfRule>
    <cfRule type="containsText" dxfId="2443" priority="26" stopIfTrue="1" operator="containsText" text="leer">
      <formula>NOT(ISERROR(SEARCH("leer",I5)))</formula>
    </cfRule>
  </conditionalFormatting>
  <conditionalFormatting sqref="I5:I14">
    <cfRule type="cellIs" dxfId="2442" priority="23" stopIfTrue="1" operator="equal">
      <formula>"-"</formula>
    </cfRule>
    <cfRule type="containsText" dxfId="2441" priority="24" stopIfTrue="1" operator="containsText" text="leer">
      <formula>NOT(ISERROR(SEARCH("leer",I5)))</formula>
    </cfRule>
  </conditionalFormatting>
  <conditionalFormatting sqref="I5:I14">
    <cfRule type="cellIs" dxfId="2440" priority="21" stopIfTrue="1" operator="equal">
      <formula>"-"</formula>
    </cfRule>
    <cfRule type="containsText" dxfId="2439" priority="22" stopIfTrue="1" operator="containsText" text="leer">
      <formula>NOT(ISERROR(SEARCH("leer",I5)))</formula>
    </cfRule>
  </conditionalFormatting>
  <conditionalFormatting sqref="I5:I14">
    <cfRule type="cellIs" dxfId="2438" priority="19" stopIfTrue="1" operator="equal">
      <formula>"-"</formula>
    </cfRule>
    <cfRule type="containsText" dxfId="2437" priority="20" stopIfTrue="1" operator="containsText" text="leer">
      <formula>NOT(ISERROR(SEARCH("leer",I5)))</formula>
    </cfRule>
  </conditionalFormatting>
  <conditionalFormatting sqref="I5:I14">
    <cfRule type="cellIs" dxfId="2436" priority="17" stopIfTrue="1" operator="equal">
      <formula>"-"</formula>
    </cfRule>
    <cfRule type="containsText" dxfId="2435" priority="18" stopIfTrue="1" operator="containsText" text="leer">
      <formula>NOT(ISERROR(SEARCH("leer",I5)))</formula>
    </cfRule>
  </conditionalFormatting>
  <conditionalFormatting sqref="I5:I14">
    <cfRule type="cellIs" dxfId="2434" priority="15" stopIfTrue="1" operator="equal">
      <formula>"-"</formula>
    </cfRule>
    <cfRule type="containsText" dxfId="2433" priority="16" stopIfTrue="1" operator="containsText" text="leer">
      <formula>NOT(ISERROR(SEARCH("leer",I5)))</formula>
    </cfRule>
  </conditionalFormatting>
  <conditionalFormatting sqref="I5:I14">
    <cfRule type="cellIs" dxfId="2432" priority="13" stopIfTrue="1" operator="equal">
      <formula>"-"</formula>
    </cfRule>
    <cfRule type="containsText" dxfId="2431" priority="14" stopIfTrue="1" operator="containsText" text="leer">
      <formula>NOT(ISERROR(SEARCH("leer",I5)))</formula>
    </cfRule>
  </conditionalFormatting>
  <conditionalFormatting sqref="H5:H14">
    <cfRule type="cellIs" dxfId="2430" priority="11" stopIfTrue="1" operator="equal">
      <formula>"-"</formula>
    </cfRule>
    <cfRule type="containsText" dxfId="2429" priority="12" stopIfTrue="1" operator="containsText" text="leer">
      <formula>NOT(ISERROR(SEARCH("leer",H5)))</formula>
    </cfRule>
  </conditionalFormatting>
  <conditionalFormatting sqref="H5:H14">
    <cfRule type="cellIs" dxfId="2428" priority="10" stopIfTrue="1" operator="equal">
      <formula>"-"</formula>
    </cfRule>
  </conditionalFormatting>
  <conditionalFormatting sqref="H5:H14">
    <cfRule type="cellIs" dxfId="2427" priority="8" stopIfTrue="1" operator="equal">
      <formula>"-"</formula>
    </cfRule>
    <cfRule type="containsText" dxfId="2426" priority="9" stopIfTrue="1" operator="containsText" text="leer">
      <formula>NOT(ISERROR(SEARCH("leer",H5)))</formula>
    </cfRule>
  </conditionalFormatting>
  <conditionalFormatting sqref="H5:H14">
    <cfRule type="cellIs" dxfId="2425" priority="7" stopIfTrue="1" operator="equal">
      <formula>"-"</formula>
    </cfRule>
  </conditionalFormatting>
  <conditionalFormatting sqref="H5:H14">
    <cfRule type="cellIs" dxfId="2424" priority="5" stopIfTrue="1" operator="equal">
      <formula>"-"</formula>
    </cfRule>
    <cfRule type="containsText" dxfId="2423" priority="6" stopIfTrue="1" operator="containsText" text="leer">
      <formula>NOT(ISERROR(SEARCH("leer",H5)))</formula>
    </cfRule>
  </conditionalFormatting>
  <conditionalFormatting sqref="H5:H14">
    <cfRule type="cellIs" dxfId="2422" priority="4" stopIfTrue="1" operator="equal">
      <formula>"-"</formula>
    </cfRule>
  </conditionalFormatting>
  <conditionalFormatting sqref="H5:H14">
    <cfRule type="cellIs" dxfId="2421" priority="2" stopIfTrue="1" operator="equal">
      <formula>"-"</formula>
    </cfRule>
    <cfRule type="containsText" dxfId="2420" priority="3" stopIfTrue="1" operator="containsText" text="leer">
      <formula>NOT(ISERROR(SEARCH("leer",H5)))</formula>
    </cfRule>
  </conditionalFormatting>
  <conditionalFormatting sqref="H5:H14">
    <cfRule type="cellIs" dxfId="2419"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customProperties>
    <customPr name="_pios_id" r:id="rId2"/>
  </customProperties>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33"/>
  <sheetViews>
    <sheetView showRuler="0" zoomScaleNormal="100" workbookViewId="0"/>
  </sheetViews>
  <sheetFormatPr baseColWidth="10" defaultColWidth="11.42578125" defaultRowHeight="12.75"/>
  <cols>
    <col min="1" max="1" width="21.85546875" style="5" customWidth="1"/>
    <col min="2" max="2" width="37.42578125" style="5" customWidth="1"/>
    <col min="3" max="3" width="19" style="5" bestFit="1" customWidth="1"/>
    <col min="4" max="5" width="12.28515625" style="8" customWidth="1"/>
    <col min="6" max="8" width="11.42578125" style="8" customWidth="1"/>
    <col min="9" max="16384" width="11.42578125" style="5"/>
  </cols>
  <sheetData>
    <row r="1" spans="1:17">
      <c r="A1" s="90" t="s">
        <v>1343</v>
      </c>
      <c r="D1" s="5"/>
      <c r="E1" s="5"/>
      <c r="F1" s="5"/>
      <c r="G1" s="5"/>
      <c r="H1" s="5"/>
    </row>
    <row r="2" spans="1:17">
      <c r="A2" s="90"/>
      <c r="D2" s="5"/>
      <c r="E2" s="5"/>
      <c r="F2" s="5"/>
      <c r="G2" s="5"/>
      <c r="H2" s="5"/>
    </row>
    <row r="3" spans="1:17">
      <c r="A3" s="4" t="s">
        <v>1344</v>
      </c>
      <c r="B3" s="4"/>
      <c r="C3" s="5" t="s">
        <v>1345</v>
      </c>
      <c r="D3" s="5" t="s">
        <v>1346</v>
      </c>
      <c r="E3" s="4">
        <v>2004</v>
      </c>
      <c r="F3" s="4">
        <v>2005</v>
      </c>
      <c r="G3" s="4">
        <v>2006</v>
      </c>
      <c r="H3" s="4">
        <v>2007</v>
      </c>
      <c r="I3" s="22">
        <v>2008</v>
      </c>
      <c r="J3" s="22">
        <v>2009</v>
      </c>
      <c r="K3" s="22">
        <v>2010</v>
      </c>
      <c r="L3" s="22">
        <v>2011</v>
      </c>
      <c r="M3" s="22">
        <v>2012</v>
      </c>
      <c r="N3" s="22">
        <v>2013</v>
      </c>
      <c r="O3" s="4">
        <v>2014</v>
      </c>
      <c r="P3" s="4">
        <v>2015</v>
      </c>
      <c r="Q3" s="355">
        <v>2016</v>
      </c>
    </row>
    <row r="4" spans="1:17">
      <c r="E4" s="5"/>
      <c r="F4" s="5"/>
      <c r="G4" s="5"/>
      <c r="H4" s="5"/>
      <c r="M4" s="8"/>
      <c r="N4" s="8"/>
      <c r="O4" s="8"/>
      <c r="P4" s="8"/>
      <c r="Q4" s="354"/>
    </row>
    <row r="5" spans="1:17">
      <c r="A5" s="4" t="s">
        <v>1347</v>
      </c>
      <c r="E5" s="5"/>
      <c r="F5" s="5"/>
      <c r="G5" s="5"/>
      <c r="H5" s="5"/>
      <c r="M5" s="8"/>
      <c r="N5" s="8"/>
      <c r="O5" s="8"/>
      <c r="P5" s="8"/>
      <c r="Q5" s="354"/>
    </row>
    <row r="6" spans="1:17">
      <c r="A6" s="5" t="s">
        <v>1348</v>
      </c>
      <c r="B6" s="14" t="s">
        <v>1349</v>
      </c>
      <c r="C6" s="17">
        <v>1</v>
      </c>
      <c r="D6" s="8" t="s">
        <v>1350</v>
      </c>
      <c r="E6" s="67">
        <v>0.8</v>
      </c>
      <c r="F6" s="87">
        <v>0.75853436192007206</v>
      </c>
      <c r="G6" s="87">
        <v>0.72263723862857954</v>
      </c>
      <c r="H6" s="67">
        <v>0.7</v>
      </c>
      <c r="I6" s="67">
        <v>0.7</v>
      </c>
      <c r="J6" s="67">
        <v>0.6</v>
      </c>
      <c r="K6" s="87">
        <v>0.6</v>
      </c>
      <c r="L6" s="67">
        <v>0.7</v>
      </c>
      <c r="M6" s="185">
        <v>0.7</v>
      </c>
      <c r="N6" s="234">
        <v>0.7414526622821811</v>
      </c>
      <c r="O6" s="37">
        <v>0.6</v>
      </c>
      <c r="P6" s="25">
        <v>0.65583945381193698</v>
      </c>
      <c r="Q6" s="357">
        <v>0.6</v>
      </c>
    </row>
    <row r="7" spans="1:17">
      <c r="A7" s="27" t="s">
        <v>1351</v>
      </c>
      <c r="B7" s="14" t="s">
        <v>1352</v>
      </c>
      <c r="C7" s="17">
        <v>1</v>
      </c>
      <c r="D7" s="8" t="s">
        <v>1353</v>
      </c>
      <c r="E7" s="67">
        <v>12.2</v>
      </c>
      <c r="F7" s="87">
        <v>11.456261211366733</v>
      </c>
      <c r="G7" s="87">
        <v>10.947345763682705</v>
      </c>
      <c r="H7" s="67">
        <v>10.8</v>
      </c>
      <c r="I7" s="87">
        <v>11</v>
      </c>
      <c r="J7" s="67">
        <v>11.4</v>
      </c>
      <c r="K7" s="87">
        <v>11</v>
      </c>
      <c r="L7" s="67">
        <v>11.3</v>
      </c>
      <c r="M7" s="185">
        <v>12.8</v>
      </c>
      <c r="N7" s="25">
        <v>12.746129869178008</v>
      </c>
      <c r="O7" s="37">
        <v>11.7</v>
      </c>
      <c r="P7" s="25">
        <v>11.784593634702301</v>
      </c>
      <c r="Q7" s="357">
        <v>11.8</v>
      </c>
    </row>
    <row r="8" spans="1:17">
      <c r="A8" s="27" t="s">
        <v>1354</v>
      </c>
      <c r="B8" s="14" t="s">
        <v>1355</v>
      </c>
      <c r="C8" s="17">
        <v>1</v>
      </c>
      <c r="D8" s="8" t="s">
        <v>1356</v>
      </c>
      <c r="E8" s="67">
        <v>29.8</v>
      </c>
      <c r="F8" s="87">
        <v>28.273228971641984</v>
      </c>
      <c r="G8" s="87">
        <v>26.617106492079223</v>
      </c>
      <c r="H8" s="67">
        <v>25.5</v>
      </c>
      <c r="I8" s="67">
        <v>24.3</v>
      </c>
      <c r="J8" s="87">
        <v>23</v>
      </c>
      <c r="K8" s="87">
        <v>21.7</v>
      </c>
      <c r="L8" s="67">
        <v>20.3</v>
      </c>
      <c r="M8" s="185">
        <v>18.600000000000001</v>
      </c>
      <c r="N8" s="25">
        <v>18.596085994914251</v>
      </c>
      <c r="O8" s="37">
        <v>17.7</v>
      </c>
      <c r="P8" s="25">
        <v>17.344919140719298</v>
      </c>
      <c r="Q8" s="357">
        <v>17.2</v>
      </c>
    </row>
    <row r="9" spans="1:17">
      <c r="A9" s="27" t="s">
        <v>1357</v>
      </c>
      <c r="B9" s="14" t="s">
        <v>1358</v>
      </c>
      <c r="C9" s="17">
        <v>1</v>
      </c>
      <c r="D9" s="8" t="s">
        <v>1359</v>
      </c>
      <c r="E9" s="67">
        <v>30.9</v>
      </c>
      <c r="F9" s="87">
        <v>31.863644294578354</v>
      </c>
      <c r="G9" s="87">
        <v>32.641711619999484</v>
      </c>
      <c r="H9" s="67">
        <v>33.200000000000003</v>
      </c>
      <c r="I9" s="67">
        <v>33.200000000000003</v>
      </c>
      <c r="J9" s="67">
        <v>33.4</v>
      </c>
      <c r="K9" s="87">
        <v>33.6</v>
      </c>
      <c r="L9" s="67">
        <v>33.6</v>
      </c>
      <c r="M9" s="185">
        <v>33.299999999999997</v>
      </c>
      <c r="N9" s="25">
        <v>33.341698738199248</v>
      </c>
      <c r="O9" s="37">
        <v>31.9</v>
      </c>
      <c r="P9" s="25">
        <v>30.374297438019401</v>
      </c>
      <c r="Q9" s="399">
        <v>29</v>
      </c>
    </row>
    <row r="10" spans="1:17">
      <c r="A10" s="27" t="s">
        <v>1360</v>
      </c>
      <c r="B10" s="14" t="s">
        <v>1361</v>
      </c>
      <c r="C10" s="17">
        <v>1</v>
      </c>
      <c r="D10" s="8" t="s">
        <v>1362</v>
      </c>
      <c r="E10" s="67">
        <v>22.8</v>
      </c>
      <c r="F10" s="87">
        <v>23.920360332101513</v>
      </c>
      <c r="G10" s="87">
        <v>24.948244699802391</v>
      </c>
      <c r="H10" s="67">
        <v>26.1</v>
      </c>
      <c r="I10" s="67">
        <v>26.5</v>
      </c>
      <c r="J10" s="67">
        <v>26.7</v>
      </c>
      <c r="K10" s="87">
        <v>26.5</v>
      </c>
      <c r="L10" s="67">
        <v>26.9</v>
      </c>
      <c r="M10" s="185">
        <v>28.4</v>
      </c>
      <c r="N10" s="25">
        <v>28.424184389991645</v>
      </c>
      <c r="O10" s="37">
        <v>29.9</v>
      </c>
      <c r="P10" s="25">
        <v>30.6625633598841</v>
      </c>
      <c r="Q10" s="357">
        <v>31.4</v>
      </c>
    </row>
    <row r="11" spans="1:17">
      <c r="A11" s="5" t="s">
        <v>1363</v>
      </c>
      <c r="B11" s="14" t="s">
        <v>1364</v>
      </c>
      <c r="C11" s="17">
        <v>1</v>
      </c>
      <c r="D11" s="8" t="s">
        <v>1365</v>
      </c>
      <c r="E11" s="67">
        <v>3.5</v>
      </c>
      <c r="F11" s="87">
        <v>3.7279727888489176</v>
      </c>
      <c r="G11" s="87">
        <v>4.1229521775503466</v>
      </c>
      <c r="H11" s="67">
        <v>3.7</v>
      </c>
      <c r="I11" s="67">
        <v>4.3</v>
      </c>
      <c r="J11" s="67">
        <v>4.9000000000000004</v>
      </c>
      <c r="K11" s="87">
        <v>6.6</v>
      </c>
      <c r="L11" s="67">
        <v>7.2</v>
      </c>
      <c r="M11" s="185">
        <v>6.2</v>
      </c>
      <c r="N11" s="25">
        <v>6.1504483454346666</v>
      </c>
      <c r="O11" s="37">
        <v>8.3000000000000007</v>
      </c>
      <c r="P11" s="25">
        <v>9.1777869728630108</v>
      </c>
      <c r="Q11" s="399">
        <v>10</v>
      </c>
    </row>
    <row r="12" spans="1:17">
      <c r="A12" s="5" t="s">
        <v>1366</v>
      </c>
      <c r="B12" s="14" t="s">
        <v>1367</v>
      </c>
      <c r="C12" s="17">
        <v>1</v>
      </c>
      <c r="D12" s="8" t="s">
        <v>1368</v>
      </c>
      <c r="E12" s="67">
        <v>41.9</v>
      </c>
      <c r="F12" s="87">
        <v>42.3</v>
      </c>
      <c r="G12" s="87">
        <v>42.7</v>
      </c>
      <c r="H12" s="67">
        <v>42.9</v>
      </c>
      <c r="I12" s="67">
        <v>43.2</v>
      </c>
      <c r="J12" s="67">
        <v>43.4</v>
      </c>
      <c r="K12" s="87">
        <v>44.2</v>
      </c>
      <c r="L12" s="67">
        <v>44.4</v>
      </c>
      <c r="M12" s="185">
        <v>44.7</v>
      </c>
      <c r="N12" s="8">
        <v>44.8</v>
      </c>
      <c r="O12" s="37">
        <v>45.1</v>
      </c>
      <c r="P12" s="8">
        <v>45.3</v>
      </c>
      <c r="Q12" s="357">
        <v>45.6</v>
      </c>
    </row>
    <row r="13" spans="1:17">
      <c r="C13" s="8"/>
      <c r="I13" s="8"/>
      <c r="J13" s="8"/>
      <c r="K13" s="8"/>
      <c r="L13" s="8"/>
      <c r="M13" s="8"/>
      <c r="N13" s="8"/>
      <c r="O13" s="8"/>
      <c r="P13" s="8"/>
    </row>
    <row r="14" spans="1:17">
      <c r="A14" s="152"/>
      <c r="C14" s="8"/>
      <c r="I14" s="8"/>
      <c r="J14" s="8"/>
      <c r="K14" s="8"/>
      <c r="L14" s="8"/>
      <c r="M14" s="8"/>
      <c r="N14" s="8"/>
      <c r="O14" s="8"/>
      <c r="P14" s="8"/>
    </row>
    <row r="15" spans="1:17" ht="25.5" customHeight="1">
      <c r="A15" s="469" t="s">
        <v>1369</v>
      </c>
      <c r="B15" s="469"/>
      <c r="C15" s="469"/>
      <c r="D15" s="469"/>
      <c r="E15" s="469"/>
      <c r="F15" s="469"/>
      <c r="G15" s="469"/>
      <c r="H15" s="469"/>
      <c r="I15" s="469"/>
      <c r="J15" s="469"/>
      <c r="K15" s="469"/>
      <c r="L15" s="469"/>
      <c r="M15" s="469"/>
      <c r="N15" s="469"/>
      <c r="O15" s="469"/>
      <c r="P15" s="469"/>
      <c r="Q15" s="469"/>
    </row>
    <row r="22" spans="5:14">
      <c r="E22" s="4"/>
      <c r="F22" s="5"/>
      <c r="G22" s="5"/>
      <c r="H22" s="17"/>
      <c r="I22" s="17"/>
      <c r="J22" s="17"/>
      <c r="K22" s="17"/>
      <c r="L22" s="17"/>
      <c r="M22" s="17"/>
      <c r="N22" s="17"/>
    </row>
    <row r="23" spans="5:14">
      <c r="E23" s="4"/>
      <c r="F23" s="5"/>
      <c r="G23" s="5"/>
      <c r="H23" s="40"/>
      <c r="I23" s="40"/>
      <c r="J23" s="40"/>
      <c r="K23" s="40"/>
      <c r="L23" s="40"/>
      <c r="M23" s="40"/>
      <c r="N23" s="40"/>
    </row>
    <row r="24" spans="5:14">
      <c r="E24" s="4"/>
      <c r="F24" s="5"/>
      <c r="G24" s="5"/>
      <c r="H24" s="40"/>
      <c r="I24" s="40"/>
      <c r="J24" s="40"/>
      <c r="K24" s="40"/>
      <c r="L24" s="40"/>
      <c r="M24" s="40"/>
      <c r="N24" s="40"/>
    </row>
    <row r="25" spans="5:14">
      <c r="E25" s="4"/>
      <c r="F25" s="5"/>
      <c r="G25" s="5"/>
      <c r="H25" s="17"/>
      <c r="I25" s="17"/>
      <c r="J25" s="17"/>
      <c r="K25" s="17"/>
      <c r="L25" s="17"/>
      <c r="M25" s="17"/>
      <c r="N25" s="17"/>
    </row>
    <row r="26" spans="5:14">
      <c r="E26" s="22"/>
      <c r="F26" s="5"/>
      <c r="G26" s="5"/>
      <c r="H26" s="17"/>
      <c r="I26" s="40"/>
      <c r="J26" s="17"/>
      <c r="K26" s="17"/>
      <c r="L26" s="17"/>
      <c r="M26" s="17"/>
      <c r="N26" s="17"/>
    </row>
    <row r="27" spans="5:14">
      <c r="E27" s="22"/>
      <c r="F27" s="5"/>
      <c r="G27" s="5"/>
      <c r="H27" s="147"/>
      <c r="I27" s="147"/>
      <c r="J27" s="149"/>
      <c r="K27" s="147"/>
      <c r="L27" s="147"/>
      <c r="M27" s="147"/>
      <c r="N27" s="147"/>
    </row>
    <row r="28" spans="5:14">
      <c r="E28" s="22"/>
      <c r="F28" s="5"/>
      <c r="G28" s="5"/>
      <c r="H28" s="87"/>
      <c r="I28" s="87"/>
      <c r="J28" s="87"/>
      <c r="K28" s="87"/>
      <c r="L28" s="87"/>
      <c r="M28" s="87"/>
      <c r="N28" s="87"/>
    </row>
    <row r="29" spans="5:14">
      <c r="E29" s="22"/>
      <c r="F29" s="5"/>
      <c r="G29" s="5"/>
      <c r="H29" s="67"/>
      <c r="I29" s="67"/>
      <c r="J29" s="67"/>
      <c r="K29" s="67"/>
      <c r="L29" s="67"/>
      <c r="M29" s="67"/>
      <c r="N29" s="67"/>
    </row>
    <row r="30" spans="5:14">
      <c r="E30" s="22"/>
      <c r="H30" s="185"/>
      <c r="I30" s="185"/>
      <c r="J30" s="185"/>
      <c r="K30" s="185"/>
      <c r="L30" s="185"/>
      <c r="M30" s="185"/>
      <c r="N30" s="185"/>
    </row>
    <row r="31" spans="5:14">
      <c r="E31" s="22"/>
      <c r="H31" s="234"/>
      <c r="I31" s="25"/>
      <c r="J31" s="25"/>
      <c r="K31" s="25"/>
      <c r="L31" s="25"/>
      <c r="M31" s="25"/>
      <c r="N31" s="8"/>
    </row>
    <row r="32" spans="5:14">
      <c r="E32" s="4"/>
      <c r="H32" s="37"/>
      <c r="I32" s="37"/>
      <c r="J32" s="37"/>
      <c r="K32" s="37"/>
      <c r="L32" s="37"/>
      <c r="M32" s="37"/>
      <c r="N32" s="37"/>
    </row>
    <row r="33" spans="5:14">
      <c r="E33" s="4"/>
      <c r="H33" s="25"/>
      <c r="I33" s="25"/>
      <c r="J33" s="25"/>
      <c r="K33" s="25"/>
      <c r="L33" s="25"/>
      <c r="M33" s="25"/>
      <c r="N33" s="8"/>
    </row>
  </sheetData>
  <mergeCells count="1">
    <mergeCell ref="A15:Q15"/>
  </mergeCells>
  <phoneticPr fontId="16" type="noConversion"/>
  <conditionalFormatting sqref="H28:N28">
    <cfRule type="cellIs" dxfId="2418" priority="177" operator="equal">
      <formula>"-"</formula>
    </cfRule>
  </conditionalFormatting>
  <conditionalFormatting sqref="H28:N28">
    <cfRule type="cellIs" dxfId="2417" priority="176" operator="equal">
      <formula>"-"</formula>
    </cfRule>
  </conditionalFormatting>
  <conditionalFormatting sqref="H28:N28">
    <cfRule type="cellIs" dxfId="2416" priority="175" operator="equal">
      <formula>"-"</formula>
    </cfRule>
  </conditionalFormatting>
  <conditionalFormatting sqref="H27:N27">
    <cfRule type="cellIs" dxfId="2415" priority="173" stopIfTrue="1" operator="equal">
      <formula>"-"</formula>
    </cfRule>
    <cfRule type="containsText" dxfId="2414" priority="174" stopIfTrue="1" operator="containsText" text="leer">
      <formula>NOT(ISERROR(SEARCH("leer",H27)))</formula>
    </cfRule>
  </conditionalFormatting>
  <conditionalFormatting sqref="H27:N27">
    <cfRule type="cellIs" dxfId="2413" priority="171" stopIfTrue="1" operator="equal">
      <formula>"-"</formula>
    </cfRule>
    <cfRule type="containsText" dxfId="2412" priority="172" stopIfTrue="1" operator="containsText" text="leer">
      <formula>NOT(ISERROR(SEARCH("leer",H27)))</formula>
    </cfRule>
  </conditionalFormatting>
  <conditionalFormatting sqref="H26:N26">
    <cfRule type="cellIs" dxfId="2411" priority="169" stopIfTrue="1" operator="equal">
      <formula>"-"</formula>
    </cfRule>
    <cfRule type="containsText" dxfId="2410" priority="170" stopIfTrue="1" operator="containsText" text="leer">
      <formula>NOT(ISERROR(SEARCH("leer",H26)))</formula>
    </cfRule>
  </conditionalFormatting>
  <conditionalFormatting sqref="H26:N26">
    <cfRule type="cellIs" dxfId="2409" priority="167" stopIfTrue="1" operator="equal">
      <formula>"-"</formula>
    </cfRule>
    <cfRule type="containsText" dxfId="2408" priority="168" stopIfTrue="1" operator="containsText" text="leer">
      <formula>NOT(ISERROR(SEARCH("leer",H26)))</formula>
    </cfRule>
  </conditionalFormatting>
  <conditionalFormatting sqref="H26:N26">
    <cfRule type="cellIs" dxfId="2407" priority="165" stopIfTrue="1" operator="equal">
      <formula>"-"</formula>
    </cfRule>
    <cfRule type="containsText" dxfId="2406" priority="166" stopIfTrue="1" operator="containsText" text="leer">
      <formula>NOT(ISERROR(SEARCH("leer",H26)))</formula>
    </cfRule>
  </conditionalFormatting>
  <conditionalFormatting sqref="H26:N26">
    <cfRule type="cellIs" dxfId="2405" priority="163" stopIfTrue="1" operator="equal">
      <formula>"-"</formula>
    </cfRule>
    <cfRule type="containsText" dxfId="2404" priority="164" stopIfTrue="1" operator="containsText" text="leer">
      <formula>NOT(ISERROR(SEARCH("leer",H26)))</formula>
    </cfRule>
  </conditionalFormatting>
  <conditionalFormatting sqref="H26:N26">
    <cfRule type="cellIs" dxfId="2403" priority="161" stopIfTrue="1" operator="equal">
      <formula>"-"</formula>
    </cfRule>
    <cfRule type="containsText" dxfId="2402" priority="162" stopIfTrue="1" operator="containsText" text="leer">
      <formula>NOT(ISERROR(SEARCH("leer",H26)))</formula>
    </cfRule>
  </conditionalFormatting>
  <conditionalFormatting sqref="H26:N26">
    <cfRule type="cellIs" dxfId="2401" priority="159" stopIfTrue="1" operator="equal">
      <formula>"-"</formula>
    </cfRule>
    <cfRule type="containsText" dxfId="2400" priority="160" stopIfTrue="1" operator="containsText" text="leer">
      <formula>NOT(ISERROR(SEARCH("leer",H26)))</formula>
    </cfRule>
  </conditionalFormatting>
  <conditionalFormatting sqref="H26:N26">
    <cfRule type="cellIs" dxfId="2399" priority="157" stopIfTrue="1" operator="equal">
      <formula>"-"</formula>
    </cfRule>
    <cfRule type="containsText" dxfId="2398" priority="158" stopIfTrue="1" operator="containsText" text="leer">
      <formula>NOT(ISERROR(SEARCH("leer",H26)))</formula>
    </cfRule>
  </conditionalFormatting>
  <conditionalFormatting sqref="H26:N26">
    <cfRule type="cellIs" dxfId="2397" priority="155" stopIfTrue="1" operator="equal">
      <formula>"-"</formula>
    </cfRule>
    <cfRule type="containsText" dxfId="2396" priority="156" stopIfTrue="1" operator="containsText" text="leer">
      <formula>NOT(ISERROR(SEARCH("leer",H26)))</formula>
    </cfRule>
  </conditionalFormatting>
  <conditionalFormatting sqref="H26:N26">
    <cfRule type="cellIs" dxfId="2395" priority="153" stopIfTrue="1" operator="equal">
      <formula>"-"</formula>
    </cfRule>
    <cfRule type="containsText" dxfId="2394" priority="154" stopIfTrue="1" operator="containsText" text="leer">
      <formula>NOT(ISERROR(SEARCH("leer",H26)))</formula>
    </cfRule>
  </conditionalFormatting>
  <conditionalFormatting sqref="H26:N26">
    <cfRule type="cellIs" dxfId="2393" priority="151" stopIfTrue="1" operator="equal">
      <formula>"-"</formula>
    </cfRule>
    <cfRule type="containsText" dxfId="2392" priority="152" stopIfTrue="1" operator="containsText" text="leer">
      <formula>NOT(ISERROR(SEARCH("leer",H26)))</formula>
    </cfRule>
  </conditionalFormatting>
  <conditionalFormatting sqref="H26:N26">
    <cfRule type="cellIs" dxfId="2391" priority="149" stopIfTrue="1" operator="equal">
      <formula>"-"</formula>
    </cfRule>
    <cfRule type="containsText" dxfId="2390" priority="150" stopIfTrue="1" operator="containsText" text="leer">
      <formula>NOT(ISERROR(SEARCH("leer",H26)))</formula>
    </cfRule>
  </conditionalFormatting>
  <conditionalFormatting sqref="H26:N26">
    <cfRule type="cellIs" dxfId="2389" priority="147" stopIfTrue="1" operator="equal">
      <formula>"-"</formula>
    </cfRule>
    <cfRule type="containsText" dxfId="2388" priority="148" stopIfTrue="1" operator="containsText" text="leer">
      <formula>NOT(ISERROR(SEARCH("leer",H26)))</formula>
    </cfRule>
  </conditionalFormatting>
  <conditionalFormatting sqref="H26:N26">
    <cfRule type="cellIs" dxfId="2387" priority="145" stopIfTrue="1" operator="equal">
      <formula>"-"</formula>
    </cfRule>
    <cfRule type="containsText" dxfId="2386" priority="146" stopIfTrue="1" operator="containsText" text="leer">
      <formula>NOT(ISERROR(SEARCH("leer",H26)))</formula>
    </cfRule>
  </conditionalFormatting>
  <conditionalFormatting sqref="H26:N26">
    <cfRule type="cellIs" dxfId="2385" priority="143" stopIfTrue="1" operator="equal">
      <formula>"-"</formula>
    </cfRule>
    <cfRule type="containsText" dxfId="2384" priority="144" stopIfTrue="1" operator="containsText" text="leer">
      <formula>NOT(ISERROR(SEARCH("leer",H26)))</formula>
    </cfRule>
  </conditionalFormatting>
  <conditionalFormatting sqref="H25:N25">
    <cfRule type="cellIs" dxfId="2383" priority="141" stopIfTrue="1" operator="equal">
      <formula>"-"</formula>
    </cfRule>
    <cfRule type="containsText" dxfId="2382" priority="142" stopIfTrue="1" operator="containsText" text="leer">
      <formula>NOT(ISERROR(SEARCH("leer",H25)))</formula>
    </cfRule>
  </conditionalFormatting>
  <conditionalFormatting sqref="H25:N25">
    <cfRule type="cellIs" dxfId="2381" priority="140" stopIfTrue="1" operator="equal">
      <formula>"-"</formula>
    </cfRule>
  </conditionalFormatting>
  <conditionalFormatting sqref="H25:N25">
    <cfRule type="cellIs" dxfId="2380" priority="138" stopIfTrue="1" operator="equal">
      <formula>"-"</formula>
    </cfRule>
    <cfRule type="containsText" dxfId="2379" priority="139" stopIfTrue="1" operator="containsText" text="leer">
      <formula>NOT(ISERROR(SEARCH("leer",H25)))</formula>
    </cfRule>
  </conditionalFormatting>
  <conditionalFormatting sqref="H25:N25">
    <cfRule type="cellIs" dxfId="2378" priority="137" stopIfTrue="1" operator="equal">
      <formula>"-"</formula>
    </cfRule>
  </conditionalFormatting>
  <conditionalFormatting sqref="H25:N25">
    <cfRule type="cellIs" dxfId="2377" priority="135" stopIfTrue="1" operator="equal">
      <formula>"-"</formula>
    </cfRule>
    <cfRule type="containsText" dxfId="2376" priority="136" stopIfTrue="1" operator="containsText" text="leer">
      <formula>NOT(ISERROR(SEARCH("leer",H25)))</formula>
    </cfRule>
  </conditionalFormatting>
  <conditionalFormatting sqref="H25:N25">
    <cfRule type="cellIs" dxfId="2375" priority="134" stopIfTrue="1" operator="equal">
      <formula>"-"</formula>
    </cfRule>
  </conditionalFormatting>
  <conditionalFormatting sqref="H25:N25">
    <cfRule type="cellIs" dxfId="2374" priority="132" stopIfTrue="1" operator="equal">
      <formula>"-"</formula>
    </cfRule>
    <cfRule type="containsText" dxfId="2373" priority="133" stopIfTrue="1" operator="containsText" text="leer">
      <formula>NOT(ISERROR(SEARCH("leer",H25)))</formula>
    </cfRule>
  </conditionalFormatting>
  <conditionalFormatting sqref="H25:N25">
    <cfRule type="cellIs" dxfId="2372" priority="131" stopIfTrue="1" operator="equal">
      <formula>"-"</formula>
    </cfRule>
  </conditionalFormatting>
  <conditionalFormatting sqref="H24">
    <cfRule type="cellIs" dxfId="2371" priority="129" stopIfTrue="1" operator="equal">
      <formula>"-"</formula>
    </cfRule>
    <cfRule type="containsText" dxfId="2370" priority="130" stopIfTrue="1" operator="containsText" text="leer">
      <formula>NOT(ISERROR(SEARCH("leer",H24)))</formula>
    </cfRule>
  </conditionalFormatting>
  <conditionalFormatting sqref="H24">
    <cfRule type="cellIs" dxfId="2369" priority="128" stopIfTrue="1" operator="equal">
      <formula>"-"</formula>
    </cfRule>
  </conditionalFormatting>
  <conditionalFormatting sqref="H24">
    <cfRule type="cellIs" dxfId="2368" priority="126" stopIfTrue="1" operator="equal">
      <formula>"-"</formula>
    </cfRule>
    <cfRule type="containsText" dxfId="2367" priority="127" stopIfTrue="1" operator="containsText" text="leer">
      <formula>NOT(ISERROR(SEARCH("leer",H24)))</formula>
    </cfRule>
  </conditionalFormatting>
  <conditionalFormatting sqref="H24">
    <cfRule type="cellIs" dxfId="2366" priority="125" stopIfTrue="1" operator="equal">
      <formula>"-"</formula>
    </cfRule>
  </conditionalFormatting>
  <conditionalFormatting sqref="H24">
    <cfRule type="cellIs" dxfId="2365" priority="123" stopIfTrue="1" operator="equal">
      <formula>"-"</formula>
    </cfRule>
    <cfRule type="containsText" dxfId="2364" priority="124" stopIfTrue="1" operator="containsText" text="leer">
      <formula>NOT(ISERROR(SEARCH("leer",H24)))</formula>
    </cfRule>
  </conditionalFormatting>
  <conditionalFormatting sqref="H24">
    <cfRule type="cellIs" dxfId="2363" priority="122" stopIfTrue="1" operator="equal">
      <formula>"-"</formula>
    </cfRule>
  </conditionalFormatting>
  <conditionalFormatting sqref="H24">
    <cfRule type="cellIs" dxfId="2362" priority="120" stopIfTrue="1" operator="equal">
      <formula>"-"</formula>
    </cfRule>
    <cfRule type="containsText" dxfId="2361" priority="121" stopIfTrue="1" operator="containsText" text="leer">
      <formula>NOT(ISERROR(SEARCH("leer",H24)))</formula>
    </cfRule>
  </conditionalFormatting>
  <conditionalFormatting sqref="H24">
    <cfRule type="cellIs" dxfId="2360" priority="119" stopIfTrue="1" operator="equal">
      <formula>"-"</formula>
    </cfRule>
  </conditionalFormatting>
  <conditionalFormatting sqref="K6:K12">
    <cfRule type="cellIs" dxfId="2359" priority="59" operator="equal">
      <formula>"-"</formula>
    </cfRule>
  </conditionalFormatting>
  <conditionalFormatting sqref="K6:K12">
    <cfRule type="cellIs" dxfId="2358" priority="58" operator="equal">
      <formula>"-"</formula>
    </cfRule>
  </conditionalFormatting>
  <conditionalFormatting sqref="K6:K12">
    <cfRule type="cellIs" dxfId="2357" priority="57" operator="equal">
      <formula>"-"</formula>
    </cfRule>
  </conditionalFormatting>
  <conditionalFormatting sqref="J6:J12">
    <cfRule type="cellIs" dxfId="2356" priority="55" stopIfTrue="1" operator="equal">
      <formula>"-"</formula>
    </cfRule>
    <cfRule type="containsText" dxfId="2355" priority="56" stopIfTrue="1" operator="containsText" text="leer">
      <formula>NOT(ISERROR(SEARCH("leer",J6)))</formula>
    </cfRule>
  </conditionalFormatting>
  <conditionalFormatting sqref="J6:J12">
    <cfRule type="cellIs" dxfId="2354" priority="53" stopIfTrue="1" operator="equal">
      <formula>"-"</formula>
    </cfRule>
    <cfRule type="containsText" dxfId="2353" priority="54" stopIfTrue="1" operator="containsText" text="leer">
      <formula>NOT(ISERROR(SEARCH("leer",J6)))</formula>
    </cfRule>
  </conditionalFormatting>
  <conditionalFormatting sqref="I6:I12">
    <cfRule type="cellIs" dxfId="2352" priority="51" stopIfTrue="1" operator="equal">
      <formula>"-"</formula>
    </cfRule>
    <cfRule type="containsText" dxfId="2351" priority="52" stopIfTrue="1" operator="containsText" text="leer">
      <formula>NOT(ISERROR(SEARCH("leer",I6)))</formula>
    </cfRule>
  </conditionalFormatting>
  <conditionalFormatting sqref="I6:I12">
    <cfRule type="cellIs" dxfId="2350" priority="49" stopIfTrue="1" operator="equal">
      <formula>"-"</formula>
    </cfRule>
    <cfRule type="containsText" dxfId="2349" priority="50" stopIfTrue="1" operator="containsText" text="leer">
      <formula>NOT(ISERROR(SEARCH("leer",I6)))</formula>
    </cfRule>
  </conditionalFormatting>
  <conditionalFormatting sqref="I6:I12">
    <cfRule type="cellIs" dxfId="2348" priority="47" stopIfTrue="1" operator="equal">
      <formula>"-"</formula>
    </cfRule>
    <cfRule type="containsText" dxfId="2347" priority="48" stopIfTrue="1" operator="containsText" text="leer">
      <formula>NOT(ISERROR(SEARCH("leer",I6)))</formula>
    </cfRule>
  </conditionalFormatting>
  <conditionalFormatting sqref="I6:I12">
    <cfRule type="cellIs" dxfId="2346" priority="45" stopIfTrue="1" operator="equal">
      <formula>"-"</formula>
    </cfRule>
    <cfRule type="containsText" dxfId="2345" priority="46" stopIfTrue="1" operator="containsText" text="leer">
      <formula>NOT(ISERROR(SEARCH("leer",I6)))</formula>
    </cfRule>
  </conditionalFormatting>
  <conditionalFormatting sqref="I6:I12">
    <cfRule type="cellIs" dxfId="2344" priority="43" stopIfTrue="1" operator="equal">
      <formula>"-"</formula>
    </cfRule>
    <cfRule type="containsText" dxfId="2343" priority="44" stopIfTrue="1" operator="containsText" text="leer">
      <formula>NOT(ISERROR(SEARCH("leer",I6)))</formula>
    </cfRule>
  </conditionalFormatting>
  <conditionalFormatting sqref="I6:I12">
    <cfRule type="cellIs" dxfId="2342" priority="41" stopIfTrue="1" operator="equal">
      <formula>"-"</formula>
    </cfRule>
    <cfRule type="containsText" dxfId="2341" priority="42" stopIfTrue="1" operator="containsText" text="leer">
      <formula>NOT(ISERROR(SEARCH("leer",I6)))</formula>
    </cfRule>
  </conditionalFormatting>
  <conditionalFormatting sqref="I6:I12">
    <cfRule type="cellIs" dxfId="2340" priority="39" stopIfTrue="1" operator="equal">
      <formula>"-"</formula>
    </cfRule>
    <cfRule type="containsText" dxfId="2339" priority="40" stopIfTrue="1" operator="containsText" text="leer">
      <formula>NOT(ISERROR(SEARCH("leer",I6)))</formula>
    </cfRule>
  </conditionalFormatting>
  <conditionalFormatting sqref="I6:I12">
    <cfRule type="cellIs" dxfId="2338" priority="37" stopIfTrue="1" operator="equal">
      <formula>"-"</formula>
    </cfRule>
    <cfRule type="containsText" dxfId="2337" priority="38" stopIfTrue="1" operator="containsText" text="leer">
      <formula>NOT(ISERROR(SEARCH("leer",I6)))</formula>
    </cfRule>
  </conditionalFormatting>
  <conditionalFormatting sqref="I6:I12">
    <cfRule type="cellIs" dxfId="2336" priority="35" stopIfTrue="1" operator="equal">
      <formula>"-"</formula>
    </cfRule>
    <cfRule type="containsText" dxfId="2335" priority="36" stopIfTrue="1" operator="containsText" text="leer">
      <formula>NOT(ISERROR(SEARCH("leer",I6)))</formula>
    </cfRule>
  </conditionalFormatting>
  <conditionalFormatting sqref="I6:I12">
    <cfRule type="cellIs" dxfId="2334" priority="33" stopIfTrue="1" operator="equal">
      <formula>"-"</formula>
    </cfRule>
    <cfRule type="containsText" dxfId="2333" priority="34" stopIfTrue="1" operator="containsText" text="leer">
      <formula>NOT(ISERROR(SEARCH("leer",I6)))</formula>
    </cfRule>
  </conditionalFormatting>
  <conditionalFormatting sqref="I6:I12">
    <cfRule type="cellIs" dxfId="2332" priority="31" stopIfTrue="1" operator="equal">
      <formula>"-"</formula>
    </cfRule>
    <cfRule type="containsText" dxfId="2331" priority="32" stopIfTrue="1" operator="containsText" text="leer">
      <formula>NOT(ISERROR(SEARCH("leer",I6)))</formula>
    </cfRule>
  </conditionalFormatting>
  <conditionalFormatting sqref="I6:I12">
    <cfRule type="cellIs" dxfId="2330" priority="29" stopIfTrue="1" operator="equal">
      <formula>"-"</formula>
    </cfRule>
    <cfRule type="containsText" dxfId="2329" priority="30" stopIfTrue="1" operator="containsText" text="leer">
      <formula>NOT(ISERROR(SEARCH("leer",I6)))</formula>
    </cfRule>
  </conditionalFormatting>
  <conditionalFormatting sqref="I6:I12">
    <cfRule type="cellIs" dxfId="2328" priority="27" stopIfTrue="1" operator="equal">
      <formula>"-"</formula>
    </cfRule>
    <cfRule type="containsText" dxfId="2327" priority="28" stopIfTrue="1" operator="containsText" text="leer">
      <formula>NOT(ISERROR(SEARCH("leer",I6)))</formula>
    </cfRule>
  </conditionalFormatting>
  <conditionalFormatting sqref="I6:I12">
    <cfRule type="cellIs" dxfId="2326" priority="25" stopIfTrue="1" operator="equal">
      <formula>"-"</formula>
    </cfRule>
    <cfRule type="containsText" dxfId="2325" priority="26" stopIfTrue="1" operator="containsText" text="leer">
      <formula>NOT(ISERROR(SEARCH("leer",I6)))</formula>
    </cfRule>
  </conditionalFormatting>
  <conditionalFormatting sqref="H6:H12">
    <cfRule type="cellIs" dxfId="2324" priority="23" stopIfTrue="1" operator="equal">
      <formula>"-"</formula>
    </cfRule>
    <cfRule type="containsText" dxfId="2323" priority="24" stopIfTrue="1" operator="containsText" text="leer">
      <formula>NOT(ISERROR(SEARCH("leer",H6)))</formula>
    </cfRule>
  </conditionalFormatting>
  <conditionalFormatting sqref="H6:H12">
    <cfRule type="cellIs" dxfId="2322" priority="22" stopIfTrue="1" operator="equal">
      <formula>"-"</formula>
    </cfRule>
  </conditionalFormatting>
  <conditionalFormatting sqref="H6:H12">
    <cfRule type="cellIs" dxfId="2321" priority="20" stopIfTrue="1" operator="equal">
      <formula>"-"</formula>
    </cfRule>
    <cfRule type="containsText" dxfId="2320" priority="21" stopIfTrue="1" operator="containsText" text="leer">
      <formula>NOT(ISERROR(SEARCH("leer",H6)))</formula>
    </cfRule>
  </conditionalFormatting>
  <conditionalFormatting sqref="H6:H12">
    <cfRule type="cellIs" dxfId="2319" priority="19" stopIfTrue="1" operator="equal">
      <formula>"-"</formula>
    </cfRule>
  </conditionalFormatting>
  <conditionalFormatting sqref="H6:H12">
    <cfRule type="cellIs" dxfId="2318" priority="17" stopIfTrue="1" operator="equal">
      <formula>"-"</formula>
    </cfRule>
    <cfRule type="containsText" dxfId="2317" priority="18" stopIfTrue="1" operator="containsText" text="leer">
      <formula>NOT(ISERROR(SEARCH("leer",H6)))</formula>
    </cfRule>
  </conditionalFormatting>
  <conditionalFormatting sqref="H6:H12">
    <cfRule type="cellIs" dxfId="2316" priority="16" stopIfTrue="1" operator="equal">
      <formula>"-"</formula>
    </cfRule>
  </conditionalFormatting>
  <conditionalFormatting sqref="H6:H12">
    <cfRule type="cellIs" dxfId="2315" priority="14" stopIfTrue="1" operator="equal">
      <formula>"-"</formula>
    </cfRule>
    <cfRule type="containsText" dxfId="2314" priority="15" stopIfTrue="1" operator="containsText" text="leer">
      <formula>NOT(ISERROR(SEARCH("leer",H6)))</formula>
    </cfRule>
  </conditionalFormatting>
  <conditionalFormatting sqref="H6:H12">
    <cfRule type="cellIs" dxfId="2313" priority="13" stopIfTrue="1" operator="equal">
      <formula>"-"</formula>
    </cfRule>
  </conditionalFormatting>
  <conditionalFormatting sqref="G6">
    <cfRule type="cellIs" dxfId="2312" priority="11" stopIfTrue="1" operator="equal">
      <formula>"-"</formula>
    </cfRule>
    <cfRule type="containsText" dxfId="2311" priority="12" stopIfTrue="1" operator="containsText" text="leer">
      <formula>NOT(ISERROR(SEARCH("leer",G6)))</formula>
    </cfRule>
  </conditionalFormatting>
  <conditionalFormatting sqref="G6">
    <cfRule type="cellIs" dxfId="2310" priority="10" stopIfTrue="1" operator="equal">
      <formula>"-"</formula>
    </cfRule>
  </conditionalFormatting>
  <conditionalFormatting sqref="G6">
    <cfRule type="cellIs" dxfId="2309" priority="8" stopIfTrue="1" operator="equal">
      <formula>"-"</formula>
    </cfRule>
    <cfRule type="containsText" dxfId="2308" priority="9" stopIfTrue="1" operator="containsText" text="leer">
      <formula>NOT(ISERROR(SEARCH("leer",G6)))</formula>
    </cfRule>
  </conditionalFormatting>
  <conditionalFormatting sqref="G6">
    <cfRule type="cellIs" dxfId="2307" priority="7" stopIfTrue="1" operator="equal">
      <formula>"-"</formula>
    </cfRule>
  </conditionalFormatting>
  <conditionalFormatting sqref="G6">
    <cfRule type="cellIs" dxfId="2306" priority="5" stopIfTrue="1" operator="equal">
      <formula>"-"</formula>
    </cfRule>
    <cfRule type="containsText" dxfId="2305" priority="6" stopIfTrue="1" operator="containsText" text="leer">
      <formula>NOT(ISERROR(SEARCH("leer",G6)))</formula>
    </cfRule>
  </conditionalFormatting>
  <conditionalFormatting sqref="G6">
    <cfRule type="cellIs" dxfId="2304" priority="4" stopIfTrue="1" operator="equal">
      <formula>"-"</formula>
    </cfRule>
  </conditionalFormatting>
  <conditionalFormatting sqref="G6">
    <cfRule type="cellIs" dxfId="2303" priority="2" stopIfTrue="1" operator="equal">
      <formula>"-"</formula>
    </cfRule>
    <cfRule type="containsText" dxfId="2302" priority="3" stopIfTrue="1" operator="containsText" text="leer">
      <formula>NOT(ISERROR(SEARCH("leer",G6)))</formula>
    </cfRule>
  </conditionalFormatting>
  <conditionalFormatting sqref="G6">
    <cfRule type="cellIs" dxfId="2301"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customProperties>
    <customPr name="_pios_id" r:id="rId2"/>
  </customProperties>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Y45"/>
  <sheetViews>
    <sheetView showRuler="0" zoomScaleNormal="100" workbookViewId="0"/>
  </sheetViews>
  <sheetFormatPr baseColWidth="10" defaultColWidth="11.42578125" defaultRowHeight="12.75"/>
  <cols>
    <col min="1" max="1" width="56" customWidth="1"/>
    <col min="2" max="2" width="7.42578125" customWidth="1"/>
    <col min="3" max="3" width="19" bestFit="1" customWidth="1"/>
    <col min="4" max="5" width="12.28515625" style="8" customWidth="1"/>
    <col min="6" max="8" width="11.42578125" style="8" customWidth="1"/>
    <col min="9" max="11" width="11.42578125" customWidth="1"/>
  </cols>
  <sheetData>
    <row r="1" spans="1:17" s="5" customFormat="1">
      <c r="A1" s="90" t="s">
        <v>1370</v>
      </c>
    </row>
    <row r="2" spans="1:17" s="5" customFormat="1">
      <c r="A2" s="90"/>
    </row>
    <row r="3" spans="1:17">
      <c r="A3" s="4" t="s">
        <v>1371</v>
      </c>
      <c r="B3" s="4"/>
      <c r="C3" s="5" t="s">
        <v>1372</v>
      </c>
      <c r="D3" s="5" t="s">
        <v>1373</v>
      </c>
      <c r="E3" s="4">
        <v>2004</v>
      </c>
      <c r="F3" s="4">
        <v>2005</v>
      </c>
      <c r="G3" s="4">
        <v>2006</v>
      </c>
      <c r="H3" s="4">
        <v>2007</v>
      </c>
      <c r="I3" s="22">
        <v>2008</v>
      </c>
      <c r="J3" s="22">
        <v>2009</v>
      </c>
      <c r="K3" s="22">
        <v>2010</v>
      </c>
      <c r="L3" s="22">
        <v>2011</v>
      </c>
      <c r="M3" s="4">
        <v>2012</v>
      </c>
      <c r="N3" s="4">
        <v>2013</v>
      </c>
      <c r="O3" s="4">
        <v>2014</v>
      </c>
      <c r="P3" s="4">
        <v>2015</v>
      </c>
      <c r="Q3" s="356">
        <v>2016</v>
      </c>
    </row>
    <row r="4" spans="1:17">
      <c r="A4" s="4"/>
      <c r="B4" s="4"/>
      <c r="C4" s="8"/>
      <c r="E4" s="4"/>
      <c r="F4" s="4"/>
      <c r="G4" s="4"/>
      <c r="H4" s="4"/>
      <c r="I4" s="22"/>
      <c r="J4" s="22"/>
      <c r="K4" s="8"/>
      <c r="L4" s="8"/>
      <c r="M4" s="8"/>
      <c r="N4" s="8"/>
      <c r="O4" s="8"/>
      <c r="P4" s="8"/>
      <c r="Q4" s="354"/>
    </row>
    <row r="5" spans="1:17">
      <c r="A5" s="4" t="s">
        <v>1374</v>
      </c>
      <c r="B5" s="5"/>
      <c r="C5" s="8"/>
      <c r="E5" s="5"/>
      <c r="F5" s="5"/>
      <c r="G5" s="5"/>
      <c r="H5" s="5"/>
      <c r="I5" s="8"/>
      <c r="J5" s="8"/>
      <c r="K5" s="8"/>
      <c r="L5" s="8"/>
      <c r="M5" s="8"/>
      <c r="N5" s="8"/>
      <c r="O5" s="8"/>
      <c r="P5" s="8"/>
      <c r="Q5" s="354"/>
    </row>
    <row r="6" spans="1:17">
      <c r="A6" s="5" t="s">
        <v>1375</v>
      </c>
      <c r="B6" s="5" t="s">
        <v>1376</v>
      </c>
      <c r="C6" s="8">
        <v>1</v>
      </c>
      <c r="D6" s="8" t="s">
        <v>1377</v>
      </c>
      <c r="E6" s="423">
        <v>23.5</v>
      </c>
      <c r="F6" s="429">
        <v>23.8</v>
      </c>
      <c r="G6" s="429">
        <v>23.4</v>
      </c>
      <c r="H6" s="429">
        <v>23.3</v>
      </c>
      <c r="I6" s="430">
        <v>22.8</v>
      </c>
      <c r="J6" s="430">
        <v>20.9</v>
      </c>
      <c r="K6" s="87">
        <v>26.4</v>
      </c>
      <c r="L6" s="67">
        <v>26.2</v>
      </c>
      <c r="M6" s="185">
        <v>25.4</v>
      </c>
      <c r="N6" s="8">
        <v>25.2</v>
      </c>
      <c r="O6" s="37">
        <v>24.5</v>
      </c>
      <c r="P6" s="25">
        <v>24</v>
      </c>
      <c r="Q6" s="354">
        <v>23.4</v>
      </c>
    </row>
    <row r="7" spans="1:17">
      <c r="A7" s="5" t="s">
        <v>1378</v>
      </c>
      <c r="B7" s="5" t="s">
        <v>1379</v>
      </c>
      <c r="C7" s="8">
        <v>1</v>
      </c>
      <c r="D7" s="8" t="s">
        <v>1380</v>
      </c>
      <c r="E7" s="423">
        <v>18.100000000000001</v>
      </c>
      <c r="F7" s="429">
        <v>18.899999999999999</v>
      </c>
      <c r="G7" s="429">
        <v>19.899999999999999</v>
      </c>
      <c r="H7" s="429">
        <v>20.6</v>
      </c>
      <c r="I7" s="430">
        <v>21.5</v>
      </c>
      <c r="J7" s="430">
        <v>22.9</v>
      </c>
      <c r="K7" s="87">
        <v>21.6</v>
      </c>
      <c r="L7" s="67">
        <v>22.4</v>
      </c>
      <c r="M7" s="185">
        <v>23.2</v>
      </c>
      <c r="N7" s="8">
        <v>23.9</v>
      </c>
      <c r="O7" s="37">
        <v>24.5</v>
      </c>
      <c r="P7" s="8">
        <v>24.8</v>
      </c>
      <c r="Q7" s="354">
        <v>25.3</v>
      </c>
    </row>
    <row r="8" spans="1:17">
      <c r="A8" s="5" t="s">
        <v>1381</v>
      </c>
      <c r="B8" s="5" t="s">
        <v>1382</v>
      </c>
      <c r="C8" s="8">
        <v>1</v>
      </c>
      <c r="D8" s="8" t="s">
        <v>1383</v>
      </c>
      <c r="E8" s="430">
        <v>58.4</v>
      </c>
      <c r="F8" s="430">
        <v>57.3</v>
      </c>
      <c r="G8" s="430">
        <v>56.7</v>
      </c>
      <c r="H8" s="430">
        <v>56.099999999999994</v>
      </c>
      <c r="I8" s="430">
        <v>55.7</v>
      </c>
      <c r="J8" s="430">
        <v>56.2</v>
      </c>
      <c r="K8" s="87">
        <v>52</v>
      </c>
      <c r="L8" s="67">
        <v>51.4</v>
      </c>
      <c r="M8" s="185">
        <v>51.4</v>
      </c>
      <c r="N8" s="8">
        <v>50.9</v>
      </c>
      <c r="O8" s="37">
        <v>50.9</v>
      </c>
      <c r="P8" s="8">
        <v>51.2</v>
      </c>
      <c r="Q8" s="354">
        <v>51.2</v>
      </c>
    </row>
    <row r="9" spans="1:17">
      <c r="A9" s="5"/>
      <c r="B9" s="5"/>
      <c r="C9" s="8"/>
      <c r="E9" s="429"/>
      <c r="F9" s="429"/>
      <c r="G9" s="429"/>
      <c r="H9" s="429"/>
      <c r="I9" s="430"/>
      <c r="J9" s="430"/>
      <c r="K9" s="25"/>
      <c r="L9" s="25"/>
      <c r="M9" s="8"/>
      <c r="N9" s="8"/>
      <c r="O9" s="37"/>
      <c r="P9" s="8"/>
      <c r="Q9" s="354"/>
    </row>
    <row r="10" spans="1:17">
      <c r="A10" s="4" t="s">
        <v>1384</v>
      </c>
      <c r="B10" s="5"/>
      <c r="C10" s="8"/>
      <c r="D10" s="22"/>
      <c r="E10" s="429"/>
      <c r="F10" s="429"/>
      <c r="G10" s="429"/>
      <c r="H10" s="429"/>
      <c r="I10" s="430"/>
      <c r="J10" s="430"/>
      <c r="K10" s="25"/>
      <c r="L10" s="25"/>
      <c r="M10" s="22"/>
      <c r="N10" s="22"/>
      <c r="O10" s="284"/>
      <c r="P10" s="22"/>
      <c r="Q10" s="354"/>
    </row>
    <row r="11" spans="1:17">
      <c r="A11" s="5" t="s">
        <v>1385</v>
      </c>
      <c r="B11" s="5" t="s">
        <v>1386</v>
      </c>
      <c r="C11" s="8">
        <v>1</v>
      </c>
      <c r="D11" s="8" t="s">
        <v>1387</v>
      </c>
      <c r="E11" s="423">
        <v>6.6</v>
      </c>
      <c r="F11" s="429">
        <v>6.9</v>
      </c>
      <c r="G11" s="429">
        <v>6.6</v>
      </c>
      <c r="H11" s="429">
        <v>6.8</v>
      </c>
      <c r="I11" s="430">
        <v>7.7</v>
      </c>
      <c r="J11" s="430">
        <v>7.2</v>
      </c>
      <c r="K11" s="87">
        <v>15.2</v>
      </c>
      <c r="L11" s="67">
        <v>16.3</v>
      </c>
      <c r="M11" s="185">
        <v>16.3</v>
      </c>
      <c r="N11" s="8">
        <v>16.7</v>
      </c>
      <c r="O11" s="37">
        <v>16.5</v>
      </c>
      <c r="P11" s="8">
        <v>16.5</v>
      </c>
      <c r="Q11" s="354">
        <v>16.3</v>
      </c>
    </row>
    <row r="12" spans="1:17">
      <c r="A12" s="5" t="s">
        <v>1388</v>
      </c>
      <c r="B12" s="5" t="s">
        <v>1389</v>
      </c>
      <c r="C12" s="8">
        <v>1</v>
      </c>
      <c r="D12" s="8" t="s">
        <v>1390</v>
      </c>
      <c r="E12" s="423">
        <v>7.1</v>
      </c>
      <c r="F12" s="429">
        <v>7.6</v>
      </c>
      <c r="G12" s="429">
        <v>8.1999999999999993</v>
      </c>
      <c r="H12" s="429">
        <v>9</v>
      </c>
      <c r="I12" s="430">
        <v>9.8000000000000007</v>
      </c>
      <c r="J12" s="430">
        <v>10.1</v>
      </c>
      <c r="K12" s="87">
        <v>9.3000000000000007</v>
      </c>
      <c r="L12" s="67">
        <v>9.8000000000000007</v>
      </c>
      <c r="M12" s="185">
        <v>10.3</v>
      </c>
      <c r="N12" s="8">
        <v>10.8</v>
      </c>
      <c r="O12" s="37">
        <v>11.4</v>
      </c>
      <c r="P12" s="8">
        <v>11.3</v>
      </c>
      <c r="Q12" s="354">
        <v>11.7</v>
      </c>
    </row>
    <row r="13" spans="1:17">
      <c r="A13" s="5" t="s">
        <v>1391</v>
      </c>
      <c r="B13" s="5" t="s">
        <v>1392</v>
      </c>
      <c r="C13" s="8">
        <v>1</v>
      </c>
      <c r="D13" s="8" t="s">
        <v>1393</v>
      </c>
      <c r="E13" s="430">
        <v>86.3</v>
      </c>
      <c r="F13" s="430">
        <v>85.5</v>
      </c>
      <c r="G13" s="430">
        <v>85.2</v>
      </c>
      <c r="H13" s="430">
        <v>84.2</v>
      </c>
      <c r="I13" s="430">
        <v>82.5</v>
      </c>
      <c r="J13" s="430">
        <v>82.7</v>
      </c>
      <c r="K13" s="87">
        <v>75.5</v>
      </c>
      <c r="L13" s="67">
        <v>73.900000000000006</v>
      </c>
      <c r="M13" s="185">
        <v>73.400000000000006</v>
      </c>
      <c r="N13" s="8">
        <v>72.5</v>
      </c>
      <c r="O13" s="37">
        <v>72.099999999999994</v>
      </c>
      <c r="P13" s="8">
        <v>72.2</v>
      </c>
      <c r="Q13" s="395">
        <v>72</v>
      </c>
    </row>
    <row r="14" spans="1:17">
      <c r="A14" s="5"/>
      <c r="B14" s="5"/>
      <c r="C14" s="8"/>
      <c r="D14" s="8" t="s">
        <v>1394</v>
      </c>
      <c r="E14" s="429"/>
      <c r="F14" s="429"/>
      <c r="G14" s="429"/>
      <c r="H14" s="429"/>
      <c r="I14" s="430"/>
      <c r="J14" s="430"/>
      <c r="K14" s="25"/>
      <c r="L14" s="25"/>
      <c r="M14" s="8"/>
      <c r="N14" s="8"/>
      <c r="O14" s="37"/>
      <c r="P14" s="8"/>
      <c r="Q14" s="354"/>
    </row>
    <row r="15" spans="1:17">
      <c r="A15" s="4" t="s">
        <v>1395</v>
      </c>
      <c r="B15" s="5"/>
      <c r="C15" s="8"/>
      <c r="E15" s="429"/>
      <c r="F15" s="429"/>
      <c r="G15" s="429"/>
      <c r="H15" s="429"/>
      <c r="I15" s="430"/>
      <c r="J15" s="430"/>
      <c r="K15" s="25"/>
      <c r="L15" s="25"/>
      <c r="M15" s="8"/>
      <c r="N15" s="8"/>
      <c r="O15" s="37"/>
      <c r="P15" s="8"/>
      <c r="Q15" s="354"/>
    </row>
    <row r="16" spans="1:17">
      <c r="A16" s="5" t="s">
        <v>1396</v>
      </c>
      <c r="B16" s="5" t="s">
        <v>1397</v>
      </c>
      <c r="C16" s="8">
        <v>1</v>
      </c>
      <c r="D16" s="8" t="s">
        <v>1398</v>
      </c>
      <c r="E16" s="423">
        <v>41.6</v>
      </c>
      <c r="F16" s="429">
        <v>41.7</v>
      </c>
      <c r="G16" s="429">
        <v>41.1</v>
      </c>
      <c r="H16" s="429">
        <v>40.6</v>
      </c>
      <c r="I16" s="430">
        <v>38.700000000000003</v>
      </c>
      <c r="J16" s="430">
        <v>35.5</v>
      </c>
      <c r="K16" s="87">
        <v>38.4</v>
      </c>
      <c r="L16" s="67">
        <v>37.1</v>
      </c>
      <c r="M16" s="185">
        <v>35.6</v>
      </c>
      <c r="N16" s="8">
        <v>34.6</v>
      </c>
      <c r="O16" s="37">
        <v>33.5</v>
      </c>
      <c r="P16" s="8">
        <v>32.4</v>
      </c>
      <c r="Q16" s="354">
        <v>31.6</v>
      </c>
    </row>
    <row r="17" spans="1:17">
      <c r="A17" s="5" t="s">
        <v>1399</v>
      </c>
      <c r="B17" s="5" t="s">
        <v>1400</v>
      </c>
      <c r="C17" s="8">
        <v>1</v>
      </c>
      <c r="D17" s="8" t="s">
        <v>1401</v>
      </c>
      <c r="E17" s="423">
        <v>30</v>
      </c>
      <c r="F17" s="429">
        <v>30.8</v>
      </c>
      <c r="G17" s="429">
        <v>32.1</v>
      </c>
      <c r="H17" s="429">
        <v>32.700000000000003</v>
      </c>
      <c r="I17" s="430">
        <v>33.9</v>
      </c>
      <c r="J17" s="430">
        <v>36.5</v>
      </c>
      <c r="K17" s="87">
        <v>35.1</v>
      </c>
      <c r="L17" s="67">
        <v>36.1</v>
      </c>
      <c r="M17" s="185">
        <v>37.4</v>
      </c>
      <c r="N17" s="8">
        <v>38.4</v>
      </c>
      <c r="O17" s="37">
        <v>39.299999999999997</v>
      </c>
      <c r="P17" s="25">
        <v>40</v>
      </c>
      <c r="Q17" s="395">
        <v>41</v>
      </c>
    </row>
    <row r="18" spans="1:17">
      <c r="A18" s="5" t="s">
        <v>1402</v>
      </c>
      <c r="B18" s="5" t="s">
        <v>1403</v>
      </c>
      <c r="C18" s="8">
        <v>1</v>
      </c>
      <c r="D18" s="8" t="s">
        <v>1404</v>
      </c>
      <c r="E18" s="430">
        <v>28.400000000000006</v>
      </c>
      <c r="F18" s="430">
        <v>27.5</v>
      </c>
      <c r="G18" s="430">
        <v>26.799999999999997</v>
      </c>
      <c r="H18" s="430">
        <v>26.699999999999989</v>
      </c>
      <c r="I18" s="430">
        <v>27.400000000000006</v>
      </c>
      <c r="J18" s="423">
        <v>28</v>
      </c>
      <c r="K18" s="87">
        <v>26.5</v>
      </c>
      <c r="L18" s="67">
        <v>26.8</v>
      </c>
      <c r="M18" s="234">
        <v>27</v>
      </c>
      <c r="N18" s="8">
        <v>27</v>
      </c>
      <c r="O18" s="37">
        <v>27.2</v>
      </c>
      <c r="P18" s="8">
        <v>27.6</v>
      </c>
      <c r="Q18" s="354">
        <v>27.4</v>
      </c>
    </row>
    <row r="19" spans="1:17">
      <c r="A19" s="5"/>
      <c r="B19" s="5"/>
      <c r="C19" s="8"/>
      <c r="E19" s="429"/>
      <c r="F19" s="429"/>
      <c r="G19" s="429"/>
      <c r="H19" s="429"/>
      <c r="I19" s="430"/>
      <c r="J19" s="430"/>
      <c r="K19" s="25"/>
      <c r="L19" s="25"/>
      <c r="M19" s="8"/>
      <c r="N19" s="8"/>
      <c r="O19" s="37"/>
      <c r="P19" s="8"/>
      <c r="Q19" s="354"/>
    </row>
    <row r="20" spans="1:17">
      <c r="A20" s="4" t="s">
        <v>1405</v>
      </c>
      <c r="B20" s="5"/>
      <c r="C20" s="8"/>
      <c r="E20" s="429"/>
      <c r="F20" s="429"/>
      <c r="G20" s="429"/>
      <c r="H20" s="429"/>
      <c r="I20" s="430"/>
      <c r="J20" s="429"/>
      <c r="K20" s="25"/>
      <c r="L20" s="25"/>
      <c r="M20" s="8"/>
      <c r="N20" s="8"/>
      <c r="O20" s="37"/>
      <c r="P20" s="8"/>
      <c r="Q20" s="354"/>
    </row>
    <row r="21" spans="1:17">
      <c r="A21" s="5" t="s">
        <v>1406</v>
      </c>
      <c r="B21" s="5" t="s">
        <v>1407</v>
      </c>
      <c r="C21" s="185" t="s">
        <v>1408</v>
      </c>
      <c r="D21" s="8" t="s">
        <v>1409</v>
      </c>
      <c r="E21" s="185" t="s">
        <v>2248</v>
      </c>
      <c r="F21" s="185" t="s">
        <v>2248</v>
      </c>
      <c r="G21" s="185" t="s">
        <v>2248</v>
      </c>
      <c r="H21" s="185" t="s">
        <v>2248</v>
      </c>
      <c r="I21" s="423">
        <v>7.4321837240937825</v>
      </c>
      <c r="J21" s="423">
        <v>7.9040128065017621</v>
      </c>
      <c r="K21" s="87">
        <v>7.5500428422476169</v>
      </c>
      <c r="L21" s="87">
        <v>7.8</v>
      </c>
      <c r="M21" s="185">
        <v>7.6</v>
      </c>
      <c r="N21" s="8">
        <v>7.8</v>
      </c>
      <c r="O21" s="37">
        <v>8.4</v>
      </c>
      <c r="P21" s="8">
        <v>8.6999999999999993</v>
      </c>
      <c r="Q21" s="354">
        <v>11.9</v>
      </c>
    </row>
    <row r="22" spans="1:17">
      <c r="A22" s="5" t="s">
        <v>1410</v>
      </c>
      <c r="B22" s="5" t="s">
        <v>1411</v>
      </c>
      <c r="C22" s="185" t="s">
        <v>1412</v>
      </c>
      <c r="D22" s="8" t="s">
        <v>1413</v>
      </c>
      <c r="E22" s="185" t="s">
        <v>2248</v>
      </c>
      <c r="F22" s="185" t="s">
        <v>2248</v>
      </c>
      <c r="G22" s="185" t="s">
        <v>2248</v>
      </c>
      <c r="H22" s="185" t="s">
        <v>2248</v>
      </c>
      <c r="I22" s="423">
        <v>3.7338018888644844</v>
      </c>
      <c r="J22" s="423">
        <v>3.7744993505612312</v>
      </c>
      <c r="K22" s="87">
        <v>3.2079841416262682</v>
      </c>
      <c r="L22" s="87">
        <v>3.2753661087866108</v>
      </c>
      <c r="M22" s="185">
        <v>3.6</v>
      </c>
      <c r="N22" s="8">
        <v>3.6</v>
      </c>
      <c r="O22" s="37">
        <v>3.7</v>
      </c>
      <c r="P22" s="8">
        <v>3.8</v>
      </c>
      <c r="Q22" s="354">
        <v>5.8</v>
      </c>
    </row>
    <row r="23" spans="1:17">
      <c r="A23" s="5" t="s">
        <v>1414</v>
      </c>
      <c r="B23" s="5" t="s">
        <v>1415</v>
      </c>
      <c r="C23" s="185" t="s">
        <v>1416</v>
      </c>
      <c r="D23" s="8" t="s">
        <v>1417</v>
      </c>
      <c r="E23" s="185" t="s">
        <v>2248</v>
      </c>
      <c r="F23" s="185" t="s">
        <v>2248</v>
      </c>
      <c r="G23" s="185" t="s">
        <v>2248</v>
      </c>
      <c r="H23" s="185" t="s">
        <v>2248</v>
      </c>
      <c r="I23" s="423">
        <v>22.319591803677003</v>
      </c>
      <c r="J23" s="423">
        <v>23.55229687266198</v>
      </c>
      <c r="K23" s="87">
        <v>23.28856624319419</v>
      </c>
      <c r="L23" s="87">
        <v>23.5</v>
      </c>
      <c r="M23" s="185">
        <v>22.1</v>
      </c>
      <c r="N23" s="8">
        <v>22.2</v>
      </c>
      <c r="O23" s="37">
        <v>24.6</v>
      </c>
      <c r="P23" s="8">
        <v>25.3</v>
      </c>
      <c r="Q23" s="354">
        <v>31.9</v>
      </c>
    </row>
    <row r="24" spans="1:17">
      <c r="A24" s="5"/>
      <c r="B24" s="5"/>
      <c r="C24" s="8"/>
      <c r="I24" s="8"/>
      <c r="J24" s="8"/>
      <c r="K24" s="60"/>
      <c r="L24" s="60"/>
      <c r="M24" s="60"/>
      <c r="N24" s="60"/>
      <c r="O24" s="60"/>
      <c r="P24" s="60"/>
    </row>
    <row r="25" spans="1:17">
      <c r="A25" s="5"/>
      <c r="B25" s="5"/>
      <c r="C25" s="8"/>
      <c r="I25" s="8"/>
      <c r="J25" s="8"/>
      <c r="K25" s="60"/>
      <c r="L25" s="60"/>
      <c r="M25" s="60"/>
      <c r="N25" s="60"/>
      <c r="O25" s="60"/>
      <c r="P25" s="60"/>
    </row>
    <row r="26" spans="1:17" ht="25.5" customHeight="1">
      <c r="A26" s="469" t="s">
        <v>1418</v>
      </c>
      <c r="B26" s="469"/>
      <c r="C26" s="469"/>
      <c r="D26" s="469"/>
      <c r="E26" s="469"/>
      <c r="F26" s="469"/>
      <c r="G26" s="469"/>
      <c r="H26" s="469"/>
      <c r="I26" s="469"/>
      <c r="J26" s="469"/>
      <c r="K26" s="469"/>
      <c r="L26" s="469"/>
      <c r="M26" s="469"/>
      <c r="N26" s="469"/>
      <c r="O26" s="469"/>
      <c r="P26" s="469"/>
      <c r="Q26" s="469"/>
    </row>
    <row r="27" spans="1:17">
      <c r="A27" s="132" t="s">
        <v>1419</v>
      </c>
      <c r="B27" s="215"/>
      <c r="C27" s="215"/>
      <c r="D27" s="215"/>
      <c r="E27" s="215"/>
      <c r="F27" s="215"/>
      <c r="G27" s="215"/>
      <c r="H27" s="215"/>
      <c r="I27" s="8"/>
      <c r="J27" s="8"/>
      <c r="K27" s="8"/>
      <c r="L27" s="8"/>
      <c r="M27" s="8"/>
      <c r="N27" s="8"/>
      <c r="O27" s="8"/>
      <c r="P27" s="8"/>
    </row>
    <row r="28" spans="1:17">
      <c r="A28" s="5"/>
      <c r="B28" s="5"/>
      <c r="C28" s="8"/>
      <c r="I28" s="8"/>
      <c r="J28" s="8"/>
      <c r="K28" s="60"/>
      <c r="L28" s="60"/>
      <c r="M28" s="60"/>
      <c r="N28" s="60"/>
      <c r="O28" s="60"/>
      <c r="P28" s="60"/>
    </row>
    <row r="29" spans="1:17">
      <c r="A29" s="5"/>
      <c r="B29" s="5"/>
      <c r="C29" s="8"/>
      <c r="I29" s="8"/>
      <c r="J29" s="8"/>
      <c r="K29" s="60"/>
      <c r="L29" s="60"/>
      <c r="M29" s="82"/>
      <c r="N29" s="60"/>
      <c r="O29" s="60"/>
      <c r="P29" s="60"/>
    </row>
    <row r="30" spans="1:17">
      <c r="A30" s="5"/>
      <c r="B30" s="5"/>
      <c r="C30" s="8"/>
      <c r="I30" s="8"/>
      <c r="J30" s="8"/>
      <c r="K30" s="60"/>
      <c r="L30" s="60"/>
      <c r="M30" s="60"/>
      <c r="N30" s="60"/>
      <c r="O30" s="60"/>
      <c r="P30" s="60"/>
    </row>
    <row r="31" spans="1:17">
      <c r="A31" s="5"/>
      <c r="B31" s="5"/>
      <c r="C31" s="8"/>
      <c r="I31" s="8"/>
      <c r="J31" s="8"/>
      <c r="K31" s="25"/>
      <c r="L31" s="25"/>
      <c r="M31" s="25"/>
      <c r="N31" s="25"/>
      <c r="O31" s="25"/>
      <c r="P31" s="25"/>
    </row>
    <row r="32" spans="1:17">
      <c r="A32" s="4"/>
      <c r="B32" s="5"/>
      <c r="C32" s="8"/>
      <c r="I32" s="8"/>
      <c r="J32" s="8"/>
      <c r="K32" s="8"/>
      <c r="L32" s="8"/>
      <c r="M32" s="8"/>
      <c r="N32" s="8"/>
      <c r="O32" s="8"/>
      <c r="P32" s="8"/>
    </row>
    <row r="33" spans="1:25">
      <c r="A33" s="5"/>
      <c r="B33" s="5"/>
      <c r="C33" s="8"/>
      <c r="E33" s="4"/>
      <c r="F33" s="4"/>
      <c r="G33" s="5"/>
      <c r="H33" s="174"/>
      <c r="I33" s="174"/>
      <c r="J33" s="173"/>
      <c r="K33" s="176"/>
      <c r="L33" s="176"/>
      <c r="M33" s="174"/>
      <c r="N33" s="174"/>
      <c r="O33" s="173"/>
      <c r="P33" s="176"/>
      <c r="Q33" s="176"/>
      <c r="R33" s="174"/>
      <c r="S33" s="174"/>
      <c r="T33" s="173"/>
      <c r="U33" s="176"/>
      <c r="V33" s="190"/>
      <c r="W33" s="185"/>
      <c r="X33" s="185"/>
      <c r="Y33" s="185"/>
    </row>
    <row r="34" spans="1:25">
      <c r="A34" s="5"/>
      <c r="B34" s="5"/>
      <c r="C34" s="8"/>
      <c r="E34" s="4"/>
      <c r="F34" s="4"/>
      <c r="G34" s="5"/>
      <c r="H34" s="176"/>
      <c r="I34" s="176"/>
      <c r="J34" s="173"/>
      <c r="K34" s="176"/>
      <c r="L34" s="176"/>
      <c r="M34" s="176"/>
      <c r="N34" s="176"/>
      <c r="O34" s="173"/>
      <c r="P34" s="176"/>
      <c r="Q34" s="176"/>
      <c r="R34" s="176"/>
      <c r="S34" s="176"/>
      <c r="T34" s="173"/>
      <c r="U34" s="176"/>
      <c r="V34" s="190"/>
      <c r="W34" s="185"/>
      <c r="X34" s="185"/>
      <c r="Y34" s="185"/>
    </row>
    <row r="35" spans="1:25">
      <c r="A35" s="5"/>
      <c r="B35" s="5"/>
      <c r="C35" s="8"/>
      <c r="E35" s="4"/>
      <c r="F35" s="4"/>
      <c r="G35" s="5"/>
      <c r="H35" s="176"/>
      <c r="I35" s="176"/>
      <c r="J35" s="173"/>
      <c r="K35" s="176"/>
      <c r="L35" s="176"/>
      <c r="M35" s="176"/>
      <c r="N35" s="176"/>
      <c r="O35" s="173"/>
      <c r="P35" s="176"/>
      <c r="Q35" s="176"/>
      <c r="R35" s="176"/>
      <c r="S35" s="176"/>
      <c r="T35" s="173"/>
      <c r="U35" s="176"/>
      <c r="V35" s="190"/>
      <c r="W35" s="185"/>
      <c r="X35" s="185"/>
      <c r="Y35" s="185"/>
    </row>
    <row r="36" spans="1:25">
      <c r="A36" s="5"/>
      <c r="B36" s="5"/>
      <c r="C36" s="8"/>
      <c r="E36" s="4"/>
      <c r="F36" s="4"/>
      <c r="G36" s="5"/>
      <c r="H36" s="176"/>
      <c r="I36" s="176"/>
      <c r="J36" s="173"/>
      <c r="K36" s="176"/>
      <c r="L36" s="176"/>
      <c r="M36" s="176"/>
      <c r="N36" s="176"/>
      <c r="O36" s="173"/>
      <c r="P36" s="176"/>
      <c r="Q36" s="176"/>
      <c r="R36" s="176"/>
      <c r="S36" s="176"/>
      <c r="T36" s="173"/>
      <c r="U36" s="176"/>
      <c r="V36" s="190"/>
      <c r="W36" s="185"/>
      <c r="X36" s="185"/>
      <c r="Y36" s="185"/>
    </row>
    <row r="37" spans="1:25">
      <c r="A37" s="4"/>
      <c r="B37" s="5"/>
      <c r="C37" s="8"/>
      <c r="E37" s="22"/>
      <c r="F37" s="22"/>
      <c r="H37" s="173"/>
      <c r="I37" s="173"/>
      <c r="J37" s="173"/>
      <c r="K37" s="173"/>
      <c r="L37" s="173"/>
      <c r="M37" s="173"/>
      <c r="N37" s="173"/>
      <c r="O37" s="173"/>
      <c r="P37" s="173"/>
      <c r="Q37" s="173"/>
      <c r="R37" s="173"/>
      <c r="S37" s="173"/>
      <c r="T37" s="173"/>
      <c r="U37" s="173"/>
      <c r="V37" s="191"/>
      <c r="W37" s="192"/>
      <c r="X37" s="192"/>
      <c r="Y37" s="192"/>
    </row>
    <row r="38" spans="1:25">
      <c r="A38" s="5"/>
      <c r="B38" s="5"/>
      <c r="C38" s="8"/>
      <c r="E38" s="22"/>
      <c r="F38" s="22"/>
      <c r="H38" s="173"/>
      <c r="I38" s="173"/>
      <c r="J38" s="173"/>
      <c r="K38" s="173"/>
      <c r="L38" s="173"/>
      <c r="M38" s="173"/>
      <c r="N38" s="173"/>
      <c r="O38" s="173"/>
      <c r="P38" s="173"/>
      <c r="Q38" s="173"/>
      <c r="R38" s="173"/>
      <c r="S38" s="173"/>
      <c r="T38" s="174"/>
      <c r="U38" s="173"/>
      <c r="V38" s="190"/>
      <c r="W38" s="192"/>
      <c r="X38" s="192"/>
      <c r="Y38" s="192"/>
    </row>
    <row r="39" spans="1:25">
      <c r="A39" s="5"/>
      <c r="B39" s="5"/>
      <c r="C39" s="8"/>
      <c r="E39" s="22"/>
      <c r="H39" s="87"/>
      <c r="I39" s="87"/>
      <c r="J39" s="87"/>
      <c r="K39" s="25"/>
      <c r="L39" s="25"/>
      <c r="M39" s="87"/>
      <c r="N39" s="87"/>
      <c r="O39" s="87"/>
      <c r="P39" s="25"/>
      <c r="Q39" s="25"/>
      <c r="R39" s="87"/>
      <c r="S39" s="87"/>
      <c r="T39" s="87"/>
      <c r="U39" s="25"/>
      <c r="V39" s="25"/>
      <c r="W39" s="87"/>
      <c r="X39" s="87"/>
      <c r="Y39" s="87"/>
    </row>
    <row r="40" spans="1:25">
      <c r="A40" s="5"/>
      <c r="B40" s="5"/>
      <c r="C40" s="8"/>
      <c r="E40" s="22"/>
      <c r="H40" s="67"/>
      <c r="I40" s="67"/>
      <c r="J40" s="67"/>
      <c r="K40" s="25"/>
      <c r="L40" s="25"/>
      <c r="M40" s="67"/>
      <c r="N40" s="67"/>
      <c r="O40" s="67"/>
      <c r="P40" s="25"/>
      <c r="Q40" s="25"/>
      <c r="R40" s="67"/>
      <c r="S40" s="67"/>
      <c r="T40" s="67"/>
      <c r="U40" s="25"/>
      <c r="V40" s="25"/>
      <c r="W40" s="87"/>
      <c r="X40" s="87"/>
      <c r="Y40" s="87"/>
    </row>
    <row r="41" spans="1:25">
      <c r="A41" s="5"/>
      <c r="B41" s="5"/>
      <c r="C41" s="5"/>
      <c r="E41" s="4"/>
      <c r="H41" s="185"/>
      <c r="I41" s="185"/>
      <c r="J41" s="185"/>
      <c r="K41" s="8"/>
      <c r="L41" s="22"/>
      <c r="M41" s="185"/>
      <c r="N41" s="185"/>
      <c r="O41" s="185"/>
      <c r="P41" s="8"/>
      <c r="Q41" s="8"/>
      <c r="R41" s="185"/>
      <c r="S41" s="185"/>
      <c r="T41" s="234"/>
      <c r="U41" s="8"/>
      <c r="V41" s="8"/>
      <c r="W41" s="185"/>
      <c r="X41" s="185"/>
      <c r="Y41" s="185"/>
    </row>
    <row r="42" spans="1:25">
      <c r="A42" s="4"/>
      <c r="B42" s="75"/>
      <c r="C42" s="5"/>
      <c r="E42" s="4"/>
      <c r="I42" s="8"/>
      <c r="J42" s="8"/>
      <c r="K42" s="8"/>
      <c r="L42" s="22"/>
      <c r="M42" s="8"/>
      <c r="N42" s="8"/>
      <c r="O42" s="8"/>
      <c r="P42" s="8"/>
      <c r="Q42" s="8"/>
      <c r="R42" s="8"/>
      <c r="S42" s="8"/>
      <c r="T42" s="8"/>
      <c r="U42" s="8"/>
      <c r="V42" s="8"/>
      <c r="W42" s="8"/>
      <c r="X42" s="8"/>
      <c r="Y42" s="8"/>
    </row>
    <row r="43" spans="1:25">
      <c r="A43" s="5"/>
      <c r="B43" s="75"/>
      <c r="C43" s="5"/>
      <c r="E43" s="4"/>
      <c r="H43" s="37"/>
      <c r="I43" s="37"/>
      <c r="J43" s="37"/>
      <c r="K43" s="37"/>
      <c r="L43" s="284"/>
      <c r="M43" s="37"/>
      <c r="N43" s="37"/>
      <c r="O43" s="37"/>
      <c r="P43" s="37"/>
      <c r="Q43" s="37"/>
      <c r="R43" s="37"/>
      <c r="S43" s="37"/>
      <c r="T43" s="37"/>
      <c r="U43" s="37"/>
      <c r="V43" s="37"/>
      <c r="W43" s="37"/>
      <c r="X43" s="37"/>
      <c r="Y43" s="37"/>
    </row>
    <row r="44" spans="1:25">
      <c r="A44" s="5"/>
      <c r="B44" s="75"/>
      <c r="C44" s="5"/>
      <c r="E44" s="4"/>
      <c r="H44" s="25"/>
      <c r="I44" s="8"/>
      <c r="J44" s="8"/>
      <c r="K44" s="8"/>
      <c r="L44" s="22"/>
      <c r="M44" s="8"/>
      <c r="N44" s="8"/>
      <c r="O44" s="8"/>
      <c r="P44" s="8"/>
      <c r="Q44" s="8"/>
      <c r="R44" s="8"/>
      <c r="S44" s="25"/>
      <c r="T44" s="8"/>
      <c r="U44" s="8"/>
      <c r="V44" s="8"/>
      <c r="W44" s="8"/>
      <c r="X44" s="8"/>
      <c r="Y44" s="8"/>
    </row>
    <row r="45" spans="1:25">
      <c r="A45" s="5"/>
      <c r="B45" s="44"/>
      <c r="C45" s="5"/>
      <c r="I45" s="5"/>
      <c r="J45" s="5"/>
      <c r="K45" s="5"/>
      <c r="L45" s="5"/>
      <c r="M45" s="5"/>
      <c r="N45" s="5"/>
      <c r="O45" s="5"/>
      <c r="P45" s="5"/>
    </row>
  </sheetData>
  <mergeCells count="1">
    <mergeCell ref="A26:Q26"/>
  </mergeCells>
  <phoneticPr fontId="16" type="noConversion"/>
  <conditionalFormatting sqref="K24:P25 K27:P32">
    <cfRule type="cellIs" dxfId="2300" priority="463" operator="equal">
      <formula>"-"</formula>
    </cfRule>
  </conditionalFormatting>
  <conditionalFormatting sqref="H39:U39">
    <cfRule type="cellIs" dxfId="2299" priority="333" operator="equal">
      <formula>"-"</formula>
    </cfRule>
  </conditionalFormatting>
  <conditionalFormatting sqref="H39:U39">
    <cfRule type="cellIs" dxfId="2298" priority="332" operator="equal">
      <formula>"-"</formula>
    </cfRule>
  </conditionalFormatting>
  <conditionalFormatting sqref="H38:J38">
    <cfRule type="cellIs" dxfId="2297" priority="330" stopIfTrue="1" operator="equal">
      <formula>"-"</formula>
    </cfRule>
    <cfRule type="containsText" dxfId="2296" priority="331" stopIfTrue="1" operator="containsText" text="leer">
      <formula>NOT(ISERROR(SEARCH("leer",H38)))</formula>
    </cfRule>
  </conditionalFormatting>
  <conditionalFormatting sqref="H38:J38">
    <cfRule type="cellIs" dxfId="2295" priority="328" stopIfTrue="1" operator="equal">
      <formula>"-"</formula>
    </cfRule>
    <cfRule type="containsText" dxfId="2294" priority="329" stopIfTrue="1" operator="containsText" text="leer">
      <formula>NOT(ISERROR(SEARCH("leer",H38)))</formula>
    </cfRule>
  </conditionalFormatting>
  <conditionalFormatting sqref="M38:O38">
    <cfRule type="cellIs" dxfId="2293" priority="326" stopIfTrue="1" operator="equal">
      <formula>"-"</formula>
    </cfRule>
    <cfRule type="containsText" dxfId="2292" priority="327" stopIfTrue="1" operator="containsText" text="leer">
      <formula>NOT(ISERROR(SEARCH("leer",M38)))</formula>
    </cfRule>
  </conditionalFormatting>
  <conditionalFormatting sqref="M38:O38">
    <cfRule type="cellIs" dxfId="2291" priority="324" stopIfTrue="1" operator="equal">
      <formula>"-"</formula>
    </cfRule>
    <cfRule type="containsText" dxfId="2290" priority="325" stopIfTrue="1" operator="containsText" text="leer">
      <formula>NOT(ISERROR(SEARCH("leer",M38)))</formula>
    </cfRule>
  </conditionalFormatting>
  <conditionalFormatting sqref="R38:T38">
    <cfRule type="cellIs" dxfId="2289" priority="322" stopIfTrue="1" operator="equal">
      <formula>"-"</formula>
    </cfRule>
    <cfRule type="containsText" dxfId="2288" priority="323" stopIfTrue="1" operator="containsText" text="leer">
      <formula>NOT(ISERROR(SEARCH("leer",R38)))</formula>
    </cfRule>
  </conditionalFormatting>
  <conditionalFormatting sqref="R38:T38">
    <cfRule type="cellIs" dxfId="2287" priority="320" stopIfTrue="1" operator="equal">
      <formula>"-"</formula>
    </cfRule>
    <cfRule type="containsText" dxfId="2286" priority="321" stopIfTrue="1" operator="containsText" text="leer">
      <formula>NOT(ISERROR(SEARCH("leer",R38)))</formula>
    </cfRule>
  </conditionalFormatting>
  <conditionalFormatting sqref="H39:U39 J40:J44 O40:O44 T40:T44">
    <cfRule type="cellIs" dxfId="2285" priority="319" operator="equal">
      <formula>"-"</formula>
    </cfRule>
  </conditionalFormatting>
  <conditionalFormatting sqref="H39:U39 J40:J44 O40:O44 T40:T44">
    <cfRule type="cellIs" dxfId="2284" priority="318" operator="equal">
      <formula>"-"</formula>
    </cfRule>
  </conditionalFormatting>
  <conditionalFormatting sqref="H37:J37">
    <cfRule type="cellIs" dxfId="2283" priority="316" stopIfTrue="1" operator="equal">
      <formula>"-"</formula>
    </cfRule>
    <cfRule type="containsText" dxfId="2282" priority="317" stopIfTrue="1" operator="containsText" text="leer">
      <formula>NOT(ISERROR(SEARCH("leer",H37)))</formula>
    </cfRule>
  </conditionalFormatting>
  <conditionalFormatting sqref="H37:J37">
    <cfRule type="cellIs" dxfId="2281" priority="314" stopIfTrue="1" operator="equal">
      <formula>"-"</formula>
    </cfRule>
    <cfRule type="containsText" dxfId="2280" priority="315" stopIfTrue="1" operator="containsText" text="leer">
      <formula>NOT(ISERROR(SEARCH("leer",H37)))</formula>
    </cfRule>
  </conditionalFormatting>
  <conditionalFormatting sqref="M37:O37">
    <cfRule type="cellIs" dxfId="2279" priority="312" stopIfTrue="1" operator="equal">
      <formula>"-"</formula>
    </cfRule>
    <cfRule type="containsText" dxfId="2278" priority="313" stopIfTrue="1" operator="containsText" text="leer">
      <formula>NOT(ISERROR(SEARCH("leer",M37)))</formula>
    </cfRule>
  </conditionalFormatting>
  <conditionalFormatting sqref="M37:O37">
    <cfRule type="cellIs" dxfId="2277" priority="310" stopIfTrue="1" operator="equal">
      <formula>"-"</formula>
    </cfRule>
    <cfRule type="containsText" dxfId="2276" priority="311" stopIfTrue="1" operator="containsText" text="leer">
      <formula>NOT(ISERROR(SEARCH("leer",M37)))</formula>
    </cfRule>
  </conditionalFormatting>
  <conditionalFormatting sqref="R37:T37">
    <cfRule type="cellIs" dxfId="2275" priority="308" stopIfTrue="1" operator="equal">
      <formula>"-"</formula>
    </cfRule>
    <cfRule type="containsText" dxfId="2274" priority="309" stopIfTrue="1" operator="containsText" text="leer">
      <formula>NOT(ISERROR(SEARCH("leer",R37)))</formula>
    </cfRule>
  </conditionalFormatting>
  <conditionalFormatting sqref="R37:T37">
    <cfRule type="cellIs" dxfId="2273" priority="306" stopIfTrue="1" operator="equal">
      <formula>"-"</formula>
    </cfRule>
    <cfRule type="containsText" dxfId="2272" priority="307" stopIfTrue="1" operator="containsText" text="leer">
      <formula>NOT(ISERROR(SEARCH("leer",R37)))</formula>
    </cfRule>
  </conditionalFormatting>
  <conditionalFormatting sqref="H37:J37">
    <cfRule type="cellIs" dxfId="2271" priority="304" stopIfTrue="1" operator="equal">
      <formula>"-"</formula>
    </cfRule>
    <cfRule type="containsText" dxfId="2270" priority="305" stopIfTrue="1" operator="containsText" text="leer">
      <formula>NOT(ISERROR(SEARCH("leer",H37)))</formula>
    </cfRule>
  </conditionalFormatting>
  <conditionalFormatting sqref="H37:J37">
    <cfRule type="cellIs" dxfId="2269" priority="302" stopIfTrue="1" operator="equal">
      <formula>"-"</formula>
    </cfRule>
    <cfRule type="containsText" dxfId="2268" priority="303" stopIfTrue="1" operator="containsText" text="leer">
      <formula>NOT(ISERROR(SEARCH("leer",H37)))</formula>
    </cfRule>
  </conditionalFormatting>
  <conditionalFormatting sqref="H37:J37">
    <cfRule type="cellIs" dxfId="2267" priority="300" stopIfTrue="1" operator="equal">
      <formula>"-"</formula>
    </cfRule>
    <cfRule type="containsText" dxfId="2266" priority="301" stopIfTrue="1" operator="containsText" text="leer">
      <formula>NOT(ISERROR(SEARCH("leer",H37)))</formula>
    </cfRule>
  </conditionalFormatting>
  <conditionalFormatting sqref="H37:J37">
    <cfRule type="cellIs" dxfId="2265" priority="298" stopIfTrue="1" operator="equal">
      <formula>"-"</formula>
    </cfRule>
    <cfRule type="containsText" dxfId="2264" priority="299" stopIfTrue="1" operator="containsText" text="leer">
      <formula>NOT(ISERROR(SEARCH("leer",H37)))</formula>
    </cfRule>
  </conditionalFormatting>
  <conditionalFormatting sqref="H37:J37">
    <cfRule type="cellIs" dxfId="2263" priority="296" stopIfTrue="1" operator="equal">
      <formula>"-"</formula>
    </cfRule>
    <cfRule type="containsText" dxfId="2262" priority="297" stopIfTrue="1" operator="containsText" text="leer">
      <formula>NOT(ISERROR(SEARCH("leer",H37)))</formula>
    </cfRule>
  </conditionalFormatting>
  <conditionalFormatting sqref="M37:O37">
    <cfRule type="cellIs" dxfId="2261" priority="294" stopIfTrue="1" operator="equal">
      <formula>"-"</formula>
    </cfRule>
    <cfRule type="containsText" dxfId="2260" priority="295" stopIfTrue="1" operator="containsText" text="leer">
      <formula>NOT(ISERROR(SEARCH("leer",M37)))</formula>
    </cfRule>
  </conditionalFormatting>
  <conditionalFormatting sqref="M37:O37">
    <cfRule type="cellIs" dxfId="2259" priority="292" stopIfTrue="1" operator="equal">
      <formula>"-"</formula>
    </cfRule>
    <cfRule type="containsText" dxfId="2258" priority="293" stopIfTrue="1" operator="containsText" text="leer">
      <formula>NOT(ISERROR(SEARCH("leer",M37)))</formula>
    </cfRule>
  </conditionalFormatting>
  <conditionalFormatting sqref="M37:O37">
    <cfRule type="cellIs" dxfId="2257" priority="290" stopIfTrue="1" operator="equal">
      <formula>"-"</formula>
    </cfRule>
    <cfRule type="containsText" dxfId="2256" priority="291" stopIfTrue="1" operator="containsText" text="leer">
      <formula>NOT(ISERROR(SEARCH("leer",M37)))</formula>
    </cfRule>
  </conditionalFormatting>
  <conditionalFormatting sqref="M37:O37">
    <cfRule type="cellIs" dxfId="2255" priority="288" stopIfTrue="1" operator="equal">
      <formula>"-"</formula>
    </cfRule>
    <cfRule type="containsText" dxfId="2254" priority="289" stopIfTrue="1" operator="containsText" text="leer">
      <formula>NOT(ISERROR(SEARCH("leer",M37)))</formula>
    </cfRule>
  </conditionalFormatting>
  <conditionalFormatting sqref="M37:O37">
    <cfRule type="cellIs" dxfId="2253" priority="286" stopIfTrue="1" operator="equal">
      <formula>"-"</formula>
    </cfRule>
    <cfRule type="containsText" dxfId="2252" priority="287" stopIfTrue="1" operator="containsText" text="leer">
      <formula>NOT(ISERROR(SEARCH("leer",M37)))</formula>
    </cfRule>
  </conditionalFormatting>
  <conditionalFormatting sqref="R37:T37">
    <cfRule type="cellIs" dxfId="2251" priority="284" stopIfTrue="1" operator="equal">
      <formula>"-"</formula>
    </cfRule>
    <cfRule type="containsText" dxfId="2250" priority="285" stopIfTrue="1" operator="containsText" text="leer">
      <formula>NOT(ISERROR(SEARCH("leer",R37)))</formula>
    </cfRule>
  </conditionalFormatting>
  <conditionalFormatting sqref="R37:T37">
    <cfRule type="cellIs" dxfId="2249" priority="282" stopIfTrue="1" operator="equal">
      <formula>"-"</formula>
    </cfRule>
    <cfRule type="containsText" dxfId="2248" priority="283" stopIfTrue="1" operator="containsText" text="leer">
      <formula>NOT(ISERROR(SEARCH("leer",R37)))</formula>
    </cfRule>
  </conditionalFormatting>
  <conditionalFormatting sqref="R37:T37">
    <cfRule type="cellIs" dxfId="2247" priority="280" stopIfTrue="1" operator="equal">
      <formula>"-"</formula>
    </cfRule>
    <cfRule type="containsText" dxfId="2246" priority="281" stopIfTrue="1" operator="containsText" text="leer">
      <formula>NOT(ISERROR(SEARCH("leer",R37)))</formula>
    </cfRule>
  </conditionalFormatting>
  <conditionalFormatting sqref="R37:T37">
    <cfRule type="cellIs" dxfId="2245" priority="278" stopIfTrue="1" operator="equal">
      <formula>"-"</formula>
    </cfRule>
    <cfRule type="containsText" dxfId="2244" priority="279" stopIfTrue="1" operator="containsText" text="leer">
      <formula>NOT(ISERROR(SEARCH("leer",R37)))</formula>
    </cfRule>
  </conditionalFormatting>
  <conditionalFormatting sqref="R37:T37">
    <cfRule type="cellIs" dxfId="2243" priority="276" stopIfTrue="1" operator="equal">
      <formula>"-"</formula>
    </cfRule>
    <cfRule type="containsText" dxfId="2242" priority="277" stopIfTrue="1" operator="containsText" text="leer">
      <formula>NOT(ISERROR(SEARCH("leer",R37)))</formula>
    </cfRule>
  </conditionalFormatting>
  <conditionalFormatting sqref="H37:J37 M37:O37 R37:T37">
    <cfRule type="cellIs" dxfId="2241" priority="274" stopIfTrue="1" operator="equal">
      <formula>"-"</formula>
    </cfRule>
    <cfRule type="containsText" dxfId="2240" priority="275" stopIfTrue="1" operator="containsText" text="leer">
      <formula>NOT(ISERROR(SEARCH("leer",H37)))</formula>
    </cfRule>
  </conditionalFormatting>
  <conditionalFormatting sqref="V39:Y39 W41:Y44">
    <cfRule type="cellIs" dxfId="2239" priority="273" operator="equal">
      <formula>"-"</formula>
    </cfRule>
  </conditionalFormatting>
  <conditionalFormatting sqref="W37:Y38">
    <cfRule type="cellIs" dxfId="2238" priority="271" stopIfTrue="1" operator="equal">
      <formula>"-"</formula>
    </cfRule>
    <cfRule type="containsText" dxfId="2237" priority="272" stopIfTrue="1" operator="containsText" text="leer">
      <formula>NOT(ISERROR(SEARCH("leer",W37)))</formula>
    </cfRule>
  </conditionalFormatting>
  <conditionalFormatting sqref="H36:J36">
    <cfRule type="cellIs" dxfId="2236" priority="269" stopIfTrue="1" operator="equal">
      <formula>"-"</formula>
    </cfRule>
    <cfRule type="containsText" dxfId="2235" priority="270" stopIfTrue="1" operator="containsText" text="leer">
      <formula>NOT(ISERROR(SEARCH("leer",H36)))</formula>
    </cfRule>
  </conditionalFormatting>
  <conditionalFormatting sqref="H36:J36">
    <cfRule type="cellIs" dxfId="2234" priority="268" stopIfTrue="1" operator="equal">
      <formula>"-"</formula>
    </cfRule>
  </conditionalFormatting>
  <conditionalFormatting sqref="H36:J36">
    <cfRule type="cellIs" dxfId="2233" priority="266" stopIfTrue="1" operator="equal">
      <formula>"-"</formula>
    </cfRule>
    <cfRule type="containsText" dxfId="2232" priority="267" stopIfTrue="1" operator="containsText" text="leer">
      <formula>NOT(ISERROR(SEARCH("leer",H36)))</formula>
    </cfRule>
  </conditionalFormatting>
  <conditionalFormatting sqref="H36:J36">
    <cfRule type="cellIs" dxfId="2231" priority="265" stopIfTrue="1" operator="equal">
      <formula>"-"</formula>
    </cfRule>
  </conditionalFormatting>
  <conditionalFormatting sqref="M36:O36">
    <cfRule type="cellIs" dxfId="2230" priority="263" stopIfTrue="1" operator="equal">
      <formula>"-"</formula>
    </cfRule>
    <cfRule type="containsText" dxfId="2229" priority="264" stopIfTrue="1" operator="containsText" text="leer">
      <formula>NOT(ISERROR(SEARCH("leer",M36)))</formula>
    </cfRule>
  </conditionalFormatting>
  <conditionalFormatting sqref="M36:O36">
    <cfRule type="cellIs" dxfId="2228" priority="262" stopIfTrue="1" operator="equal">
      <formula>"-"</formula>
    </cfRule>
  </conditionalFormatting>
  <conditionalFormatting sqref="M36:O36">
    <cfRule type="cellIs" dxfId="2227" priority="260" stopIfTrue="1" operator="equal">
      <formula>"-"</formula>
    </cfRule>
    <cfRule type="containsText" dxfId="2226" priority="261" stopIfTrue="1" operator="containsText" text="leer">
      <formula>NOT(ISERROR(SEARCH("leer",M36)))</formula>
    </cfRule>
  </conditionalFormatting>
  <conditionalFormatting sqref="M36:O36">
    <cfRule type="cellIs" dxfId="2225" priority="259" stopIfTrue="1" operator="equal">
      <formula>"-"</formula>
    </cfRule>
  </conditionalFormatting>
  <conditionalFormatting sqref="R36:T36">
    <cfRule type="cellIs" dxfId="2224" priority="257" stopIfTrue="1" operator="equal">
      <formula>"-"</formula>
    </cfRule>
    <cfRule type="containsText" dxfId="2223" priority="258" stopIfTrue="1" operator="containsText" text="leer">
      <formula>NOT(ISERROR(SEARCH("leer",R36)))</formula>
    </cfRule>
  </conditionalFormatting>
  <conditionalFormatting sqref="R36:T36">
    <cfRule type="cellIs" dxfId="2222" priority="256" stopIfTrue="1" operator="equal">
      <formula>"-"</formula>
    </cfRule>
  </conditionalFormatting>
  <conditionalFormatting sqref="R36:T36">
    <cfRule type="cellIs" dxfId="2221" priority="254" stopIfTrue="1" operator="equal">
      <formula>"-"</formula>
    </cfRule>
    <cfRule type="containsText" dxfId="2220" priority="255" stopIfTrue="1" operator="containsText" text="leer">
      <formula>NOT(ISERROR(SEARCH("leer",R36)))</formula>
    </cfRule>
  </conditionalFormatting>
  <conditionalFormatting sqref="R36:T36">
    <cfRule type="cellIs" dxfId="2219" priority="253" stopIfTrue="1" operator="equal">
      <formula>"-"</formula>
    </cfRule>
  </conditionalFormatting>
  <conditionalFormatting sqref="W36:Y36">
    <cfRule type="cellIs" dxfId="2218" priority="251" stopIfTrue="1" operator="equal">
      <formula>"-"</formula>
    </cfRule>
    <cfRule type="containsText" dxfId="2217" priority="252" stopIfTrue="1" operator="containsText" text="leer">
      <formula>NOT(ISERROR(SEARCH("leer",W36)))</formula>
    </cfRule>
  </conditionalFormatting>
  <conditionalFormatting sqref="W36:Y36">
    <cfRule type="cellIs" dxfId="2216" priority="250" stopIfTrue="1" operator="equal">
      <formula>"-"</formula>
    </cfRule>
  </conditionalFormatting>
  <conditionalFormatting sqref="W36:Y36">
    <cfRule type="cellIs" dxfId="2215" priority="248" stopIfTrue="1" operator="equal">
      <formula>"-"</formula>
    </cfRule>
    <cfRule type="containsText" dxfId="2214" priority="249" stopIfTrue="1" operator="containsText" text="leer">
      <formula>NOT(ISERROR(SEARCH("leer",W36)))</formula>
    </cfRule>
  </conditionalFormatting>
  <conditionalFormatting sqref="W36:Y36">
    <cfRule type="cellIs" dxfId="2213" priority="247" stopIfTrue="1" operator="equal">
      <formula>"-"</formula>
    </cfRule>
  </conditionalFormatting>
  <conditionalFormatting sqref="H36:J36">
    <cfRule type="cellIs" dxfId="2212" priority="245" stopIfTrue="1" operator="equal">
      <formula>"-"</formula>
    </cfRule>
    <cfRule type="containsText" dxfId="2211" priority="246" stopIfTrue="1" operator="containsText" text="leer">
      <formula>NOT(ISERROR(SEARCH("leer",H36)))</formula>
    </cfRule>
  </conditionalFormatting>
  <conditionalFormatting sqref="H36:J36">
    <cfRule type="cellIs" dxfId="2210" priority="244" stopIfTrue="1" operator="equal">
      <formula>"-"</formula>
    </cfRule>
  </conditionalFormatting>
  <conditionalFormatting sqref="H36:J36">
    <cfRule type="cellIs" dxfId="2209" priority="242" stopIfTrue="1" operator="equal">
      <formula>"-"</formula>
    </cfRule>
    <cfRule type="containsText" dxfId="2208" priority="243" stopIfTrue="1" operator="containsText" text="leer">
      <formula>NOT(ISERROR(SEARCH("leer",H36)))</formula>
    </cfRule>
  </conditionalFormatting>
  <conditionalFormatting sqref="H36:J36">
    <cfRule type="cellIs" dxfId="2207" priority="241" stopIfTrue="1" operator="equal">
      <formula>"-"</formula>
    </cfRule>
  </conditionalFormatting>
  <conditionalFormatting sqref="M36:O36">
    <cfRule type="cellIs" dxfId="2206" priority="239" stopIfTrue="1" operator="equal">
      <formula>"-"</formula>
    </cfRule>
    <cfRule type="containsText" dxfId="2205" priority="240" stopIfTrue="1" operator="containsText" text="leer">
      <formula>NOT(ISERROR(SEARCH("leer",M36)))</formula>
    </cfRule>
  </conditionalFormatting>
  <conditionalFormatting sqref="M36:O36">
    <cfRule type="cellIs" dxfId="2204" priority="238" stopIfTrue="1" operator="equal">
      <formula>"-"</formula>
    </cfRule>
  </conditionalFormatting>
  <conditionalFormatting sqref="M36:O36">
    <cfRule type="cellIs" dxfId="2203" priority="236" stopIfTrue="1" operator="equal">
      <formula>"-"</formula>
    </cfRule>
    <cfRule type="containsText" dxfId="2202" priority="237" stopIfTrue="1" operator="containsText" text="leer">
      <formula>NOT(ISERROR(SEARCH("leer",M36)))</formula>
    </cfRule>
  </conditionalFormatting>
  <conditionalFormatting sqref="M36:O36">
    <cfRule type="cellIs" dxfId="2201" priority="235" stopIfTrue="1" operator="equal">
      <formula>"-"</formula>
    </cfRule>
  </conditionalFormatting>
  <conditionalFormatting sqref="R36:T36">
    <cfRule type="cellIs" dxfId="2200" priority="233" stopIfTrue="1" operator="equal">
      <formula>"-"</formula>
    </cfRule>
    <cfRule type="containsText" dxfId="2199" priority="234" stopIfTrue="1" operator="containsText" text="leer">
      <formula>NOT(ISERROR(SEARCH("leer",R36)))</formula>
    </cfRule>
  </conditionalFormatting>
  <conditionalFormatting sqref="R36:T36">
    <cfRule type="cellIs" dxfId="2198" priority="232" stopIfTrue="1" operator="equal">
      <formula>"-"</formula>
    </cfRule>
  </conditionalFormatting>
  <conditionalFormatting sqref="R36:T36">
    <cfRule type="cellIs" dxfId="2197" priority="230" stopIfTrue="1" operator="equal">
      <formula>"-"</formula>
    </cfRule>
    <cfRule type="containsText" dxfId="2196" priority="231" stopIfTrue="1" operator="containsText" text="leer">
      <formula>NOT(ISERROR(SEARCH("leer",R36)))</formula>
    </cfRule>
  </conditionalFormatting>
  <conditionalFormatting sqref="R36:T36">
    <cfRule type="cellIs" dxfId="2195" priority="229" stopIfTrue="1" operator="equal">
      <formula>"-"</formula>
    </cfRule>
  </conditionalFormatting>
  <conditionalFormatting sqref="W36:Y36">
    <cfRule type="cellIs" dxfId="2194" priority="227" stopIfTrue="1" operator="equal">
      <formula>"-"</formula>
    </cfRule>
    <cfRule type="containsText" dxfId="2193" priority="228" stopIfTrue="1" operator="containsText" text="leer">
      <formula>NOT(ISERROR(SEARCH("leer",W36)))</formula>
    </cfRule>
  </conditionalFormatting>
  <conditionalFormatting sqref="W36:Y36">
    <cfRule type="cellIs" dxfId="2192" priority="226" stopIfTrue="1" operator="equal">
      <formula>"-"</formula>
    </cfRule>
  </conditionalFormatting>
  <conditionalFormatting sqref="W36:Y36">
    <cfRule type="cellIs" dxfId="2191" priority="224" stopIfTrue="1" operator="equal">
      <formula>"-"</formula>
    </cfRule>
    <cfRule type="containsText" dxfId="2190" priority="225" stopIfTrue="1" operator="containsText" text="leer">
      <formula>NOT(ISERROR(SEARCH("leer",W36)))</formula>
    </cfRule>
  </conditionalFormatting>
  <conditionalFormatting sqref="W36:Y36">
    <cfRule type="cellIs" dxfId="2189" priority="223" stopIfTrue="1" operator="equal">
      <formula>"-"</formula>
    </cfRule>
  </conditionalFormatting>
  <conditionalFormatting sqref="K6:K19">
    <cfRule type="cellIs" dxfId="2188" priority="111" operator="equal">
      <formula>"-"</formula>
    </cfRule>
  </conditionalFormatting>
  <conditionalFormatting sqref="K6:K19">
    <cfRule type="cellIs" dxfId="2187" priority="110" operator="equal">
      <formula>"-"</formula>
    </cfRule>
  </conditionalFormatting>
  <conditionalFormatting sqref="J6:J8">
    <cfRule type="cellIs" dxfId="2186" priority="108" stopIfTrue="1" operator="equal">
      <formula>"-"</formula>
    </cfRule>
    <cfRule type="containsText" dxfId="2185" priority="109" stopIfTrue="1" operator="containsText" text="leer">
      <formula>NOT(ISERROR(SEARCH("leer",J6)))</formula>
    </cfRule>
  </conditionalFormatting>
  <conditionalFormatting sqref="J6:J8">
    <cfRule type="cellIs" dxfId="2184" priority="106" stopIfTrue="1" operator="equal">
      <formula>"-"</formula>
    </cfRule>
    <cfRule type="containsText" dxfId="2183" priority="107" stopIfTrue="1" operator="containsText" text="leer">
      <formula>NOT(ISERROR(SEARCH("leer",J6)))</formula>
    </cfRule>
  </conditionalFormatting>
  <conditionalFormatting sqref="J11:J13">
    <cfRule type="cellIs" dxfId="2182" priority="104" stopIfTrue="1" operator="equal">
      <formula>"-"</formula>
    </cfRule>
    <cfRule type="containsText" dxfId="2181" priority="105" stopIfTrue="1" operator="containsText" text="leer">
      <formula>NOT(ISERROR(SEARCH("leer",J11)))</formula>
    </cfRule>
  </conditionalFormatting>
  <conditionalFormatting sqref="J11:J13">
    <cfRule type="cellIs" dxfId="2180" priority="102" stopIfTrue="1" operator="equal">
      <formula>"-"</formula>
    </cfRule>
    <cfRule type="containsText" dxfId="2179" priority="103" stopIfTrue="1" operator="containsText" text="leer">
      <formula>NOT(ISERROR(SEARCH("leer",J11)))</formula>
    </cfRule>
  </conditionalFormatting>
  <conditionalFormatting sqref="J16:J18">
    <cfRule type="cellIs" dxfId="2178" priority="100" stopIfTrue="1" operator="equal">
      <formula>"-"</formula>
    </cfRule>
    <cfRule type="containsText" dxfId="2177" priority="101" stopIfTrue="1" operator="containsText" text="leer">
      <formula>NOT(ISERROR(SEARCH("leer",J16)))</formula>
    </cfRule>
  </conditionalFormatting>
  <conditionalFormatting sqref="J16:J18">
    <cfRule type="cellIs" dxfId="2176" priority="98" stopIfTrue="1" operator="equal">
      <formula>"-"</formula>
    </cfRule>
    <cfRule type="containsText" dxfId="2175" priority="99" stopIfTrue="1" operator="containsText" text="leer">
      <formula>NOT(ISERROR(SEARCH("leer",J16)))</formula>
    </cfRule>
  </conditionalFormatting>
  <conditionalFormatting sqref="K6:K19 L8:P8 L13:P13 L18:P18">
    <cfRule type="cellIs" dxfId="2174" priority="97" operator="equal">
      <formula>"-"</formula>
    </cfRule>
  </conditionalFormatting>
  <conditionalFormatting sqref="K6:K19 L8:P8 L13:P13 L18:P18">
    <cfRule type="cellIs" dxfId="2173" priority="96" operator="equal">
      <formula>"-"</formula>
    </cfRule>
  </conditionalFormatting>
  <conditionalFormatting sqref="I6:I8">
    <cfRule type="cellIs" dxfId="2172" priority="94" stopIfTrue="1" operator="equal">
      <formula>"-"</formula>
    </cfRule>
    <cfRule type="containsText" dxfId="2171" priority="95" stopIfTrue="1" operator="containsText" text="leer">
      <formula>NOT(ISERROR(SEARCH("leer",I6)))</formula>
    </cfRule>
  </conditionalFormatting>
  <conditionalFormatting sqref="I6:I8">
    <cfRule type="cellIs" dxfId="2170" priority="92" stopIfTrue="1" operator="equal">
      <formula>"-"</formula>
    </cfRule>
    <cfRule type="containsText" dxfId="2169" priority="93" stopIfTrue="1" operator="containsText" text="leer">
      <formula>NOT(ISERROR(SEARCH("leer",I6)))</formula>
    </cfRule>
  </conditionalFormatting>
  <conditionalFormatting sqref="I11:I13">
    <cfRule type="cellIs" dxfId="2168" priority="90" stopIfTrue="1" operator="equal">
      <formula>"-"</formula>
    </cfRule>
    <cfRule type="containsText" dxfId="2167" priority="91" stopIfTrue="1" operator="containsText" text="leer">
      <formula>NOT(ISERROR(SEARCH("leer",I11)))</formula>
    </cfRule>
  </conditionalFormatting>
  <conditionalFormatting sqref="I11:I13">
    <cfRule type="cellIs" dxfId="2166" priority="88" stopIfTrue="1" operator="equal">
      <formula>"-"</formula>
    </cfRule>
    <cfRule type="containsText" dxfId="2165" priority="89" stopIfTrue="1" operator="containsText" text="leer">
      <formula>NOT(ISERROR(SEARCH("leer",I11)))</formula>
    </cfRule>
  </conditionalFormatting>
  <conditionalFormatting sqref="I16:I18">
    <cfRule type="cellIs" dxfId="2164" priority="86" stopIfTrue="1" operator="equal">
      <formula>"-"</formula>
    </cfRule>
    <cfRule type="containsText" dxfId="2163" priority="87" stopIfTrue="1" operator="containsText" text="leer">
      <formula>NOT(ISERROR(SEARCH("leer",I16)))</formula>
    </cfRule>
  </conditionalFormatting>
  <conditionalFormatting sqref="I16:I18">
    <cfRule type="cellIs" dxfId="2162" priority="84" stopIfTrue="1" operator="equal">
      <formula>"-"</formula>
    </cfRule>
    <cfRule type="containsText" dxfId="2161" priority="85" stopIfTrue="1" operator="containsText" text="leer">
      <formula>NOT(ISERROR(SEARCH("leer",I16)))</formula>
    </cfRule>
  </conditionalFormatting>
  <conditionalFormatting sqref="I6:I8">
    <cfRule type="cellIs" dxfId="2160" priority="82" stopIfTrue="1" operator="equal">
      <formula>"-"</formula>
    </cfRule>
    <cfRule type="containsText" dxfId="2159" priority="83" stopIfTrue="1" operator="containsText" text="leer">
      <formula>NOT(ISERROR(SEARCH("leer",I6)))</formula>
    </cfRule>
  </conditionalFormatting>
  <conditionalFormatting sqref="I6:I8">
    <cfRule type="cellIs" dxfId="2158" priority="80" stopIfTrue="1" operator="equal">
      <formula>"-"</formula>
    </cfRule>
    <cfRule type="containsText" dxfId="2157" priority="81" stopIfTrue="1" operator="containsText" text="leer">
      <formula>NOT(ISERROR(SEARCH("leer",I6)))</formula>
    </cfRule>
  </conditionalFormatting>
  <conditionalFormatting sqref="I6:I8">
    <cfRule type="cellIs" dxfId="2156" priority="78" stopIfTrue="1" operator="equal">
      <formula>"-"</formula>
    </cfRule>
    <cfRule type="containsText" dxfId="2155" priority="79" stopIfTrue="1" operator="containsText" text="leer">
      <formula>NOT(ISERROR(SEARCH("leer",I6)))</formula>
    </cfRule>
  </conditionalFormatting>
  <conditionalFormatting sqref="I6:I8">
    <cfRule type="cellIs" dxfId="2154" priority="76" stopIfTrue="1" operator="equal">
      <formula>"-"</formula>
    </cfRule>
    <cfRule type="containsText" dxfId="2153" priority="77" stopIfTrue="1" operator="containsText" text="leer">
      <formula>NOT(ISERROR(SEARCH("leer",I6)))</formula>
    </cfRule>
  </conditionalFormatting>
  <conditionalFormatting sqref="I6:I8">
    <cfRule type="cellIs" dxfId="2152" priority="74" stopIfTrue="1" operator="equal">
      <formula>"-"</formula>
    </cfRule>
    <cfRule type="containsText" dxfId="2151" priority="75" stopIfTrue="1" operator="containsText" text="leer">
      <formula>NOT(ISERROR(SEARCH("leer",I6)))</formula>
    </cfRule>
  </conditionalFormatting>
  <conditionalFormatting sqref="I11:I13">
    <cfRule type="cellIs" dxfId="2150" priority="72" stopIfTrue="1" operator="equal">
      <formula>"-"</formula>
    </cfRule>
    <cfRule type="containsText" dxfId="2149" priority="73" stopIfTrue="1" operator="containsText" text="leer">
      <formula>NOT(ISERROR(SEARCH("leer",I11)))</formula>
    </cfRule>
  </conditionalFormatting>
  <conditionalFormatting sqref="I11:I13">
    <cfRule type="cellIs" dxfId="2148" priority="70" stopIfTrue="1" operator="equal">
      <formula>"-"</formula>
    </cfRule>
    <cfRule type="containsText" dxfId="2147" priority="71" stopIfTrue="1" operator="containsText" text="leer">
      <formula>NOT(ISERROR(SEARCH("leer",I11)))</formula>
    </cfRule>
  </conditionalFormatting>
  <conditionalFormatting sqref="I11:I13">
    <cfRule type="cellIs" dxfId="2146" priority="68" stopIfTrue="1" operator="equal">
      <formula>"-"</formula>
    </cfRule>
    <cfRule type="containsText" dxfId="2145" priority="69" stopIfTrue="1" operator="containsText" text="leer">
      <formula>NOT(ISERROR(SEARCH("leer",I11)))</formula>
    </cfRule>
  </conditionalFormatting>
  <conditionalFormatting sqref="I11:I13">
    <cfRule type="cellIs" dxfId="2144" priority="66" stopIfTrue="1" operator="equal">
      <formula>"-"</formula>
    </cfRule>
    <cfRule type="containsText" dxfId="2143" priority="67" stopIfTrue="1" operator="containsText" text="leer">
      <formula>NOT(ISERROR(SEARCH("leer",I11)))</formula>
    </cfRule>
  </conditionalFormatting>
  <conditionalFormatting sqref="I11:I13">
    <cfRule type="cellIs" dxfId="2142" priority="64" stopIfTrue="1" operator="equal">
      <formula>"-"</formula>
    </cfRule>
    <cfRule type="containsText" dxfId="2141" priority="65" stopIfTrue="1" operator="containsText" text="leer">
      <formula>NOT(ISERROR(SEARCH("leer",I11)))</formula>
    </cfRule>
  </conditionalFormatting>
  <conditionalFormatting sqref="I16:I18">
    <cfRule type="cellIs" dxfId="2140" priority="62" stopIfTrue="1" operator="equal">
      <formula>"-"</formula>
    </cfRule>
    <cfRule type="containsText" dxfId="2139" priority="63" stopIfTrue="1" operator="containsText" text="leer">
      <formula>NOT(ISERROR(SEARCH("leer",I16)))</formula>
    </cfRule>
  </conditionalFormatting>
  <conditionalFormatting sqref="I16:I18">
    <cfRule type="cellIs" dxfId="2138" priority="60" stopIfTrue="1" operator="equal">
      <formula>"-"</formula>
    </cfRule>
    <cfRule type="containsText" dxfId="2137" priority="61" stopIfTrue="1" operator="containsText" text="leer">
      <formula>NOT(ISERROR(SEARCH("leer",I16)))</formula>
    </cfRule>
  </conditionalFormatting>
  <conditionalFormatting sqref="I16:I18">
    <cfRule type="cellIs" dxfId="2136" priority="58" stopIfTrue="1" operator="equal">
      <formula>"-"</formula>
    </cfRule>
    <cfRule type="containsText" dxfId="2135" priority="59" stopIfTrue="1" operator="containsText" text="leer">
      <formula>NOT(ISERROR(SEARCH("leer",I16)))</formula>
    </cfRule>
  </conditionalFormatting>
  <conditionalFormatting sqref="I16:I18">
    <cfRule type="cellIs" dxfId="2134" priority="56" stopIfTrue="1" operator="equal">
      <formula>"-"</formula>
    </cfRule>
    <cfRule type="containsText" dxfId="2133" priority="57" stopIfTrue="1" operator="containsText" text="leer">
      <formula>NOT(ISERROR(SEARCH("leer",I16)))</formula>
    </cfRule>
  </conditionalFormatting>
  <conditionalFormatting sqref="I16:I18">
    <cfRule type="cellIs" dxfId="2132" priority="54" stopIfTrue="1" operator="equal">
      <formula>"-"</formula>
    </cfRule>
    <cfRule type="containsText" dxfId="2131" priority="55" stopIfTrue="1" operator="containsText" text="leer">
      <formula>NOT(ISERROR(SEARCH("leer",I16)))</formula>
    </cfRule>
  </conditionalFormatting>
  <conditionalFormatting sqref="I6:I8 I11:I13 I16:I18">
    <cfRule type="cellIs" dxfId="2130" priority="52" stopIfTrue="1" operator="equal">
      <formula>"-"</formula>
    </cfRule>
    <cfRule type="containsText" dxfId="2129" priority="53" stopIfTrue="1" operator="containsText" text="leer">
      <formula>NOT(ISERROR(SEARCH("leer",I6)))</formula>
    </cfRule>
  </conditionalFormatting>
  <conditionalFormatting sqref="K20:K23 M21:P23">
    <cfRule type="cellIs" dxfId="2128" priority="51" operator="equal">
      <formula>"-"</formula>
    </cfRule>
  </conditionalFormatting>
  <conditionalFormatting sqref="I21:J23">
    <cfRule type="cellIs" dxfId="2127" priority="49" stopIfTrue="1" operator="equal">
      <formula>"-"</formula>
    </cfRule>
    <cfRule type="containsText" dxfId="2126" priority="50" stopIfTrue="1" operator="containsText" text="leer">
      <formula>NOT(ISERROR(SEARCH("leer",I21)))</formula>
    </cfRule>
  </conditionalFormatting>
  <conditionalFormatting sqref="H6:H8">
    <cfRule type="cellIs" dxfId="2125" priority="47" stopIfTrue="1" operator="equal">
      <formula>"-"</formula>
    </cfRule>
    <cfRule type="containsText" dxfId="2124" priority="48" stopIfTrue="1" operator="containsText" text="leer">
      <formula>NOT(ISERROR(SEARCH("leer",H6)))</formula>
    </cfRule>
  </conditionalFormatting>
  <conditionalFormatting sqref="H6:H8">
    <cfRule type="cellIs" dxfId="2123" priority="46" stopIfTrue="1" operator="equal">
      <formula>"-"</formula>
    </cfRule>
  </conditionalFormatting>
  <conditionalFormatting sqref="H6:H8">
    <cfRule type="cellIs" dxfId="2122" priority="44" stopIfTrue="1" operator="equal">
      <formula>"-"</formula>
    </cfRule>
    <cfRule type="containsText" dxfId="2121" priority="45" stopIfTrue="1" operator="containsText" text="leer">
      <formula>NOT(ISERROR(SEARCH("leer",H6)))</formula>
    </cfRule>
  </conditionalFormatting>
  <conditionalFormatting sqref="H6:H8">
    <cfRule type="cellIs" dxfId="2120" priority="43" stopIfTrue="1" operator="equal">
      <formula>"-"</formula>
    </cfRule>
  </conditionalFormatting>
  <conditionalFormatting sqref="H11:H13">
    <cfRule type="cellIs" dxfId="2119" priority="41" stopIfTrue="1" operator="equal">
      <formula>"-"</formula>
    </cfRule>
    <cfRule type="containsText" dxfId="2118" priority="42" stopIfTrue="1" operator="containsText" text="leer">
      <formula>NOT(ISERROR(SEARCH("leer",H11)))</formula>
    </cfRule>
  </conditionalFormatting>
  <conditionalFormatting sqref="H11:H13">
    <cfRule type="cellIs" dxfId="2117" priority="40" stopIfTrue="1" operator="equal">
      <formula>"-"</formula>
    </cfRule>
  </conditionalFormatting>
  <conditionalFormatting sqref="H11:H13">
    <cfRule type="cellIs" dxfId="2116" priority="38" stopIfTrue="1" operator="equal">
      <formula>"-"</formula>
    </cfRule>
    <cfRule type="containsText" dxfId="2115" priority="39" stopIfTrue="1" operator="containsText" text="leer">
      <formula>NOT(ISERROR(SEARCH("leer",H11)))</formula>
    </cfRule>
  </conditionalFormatting>
  <conditionalFormatting sqref="H11:H13">
    <cfRule type="cellIs" dxfId="2114" priority="37" stopIfTrue="1" operator="equal">
      <formula>"-"</formula>
    </cfRule>
  </conditionalFormatting>
  <conditionalFormatting sqref="H16:H18">
    <cfRule type="cellIs" dxfId="2113" priority="35" stopIfTrue="1" operator="equal">
      <formula>"-"</formula>
    </cfRule>
    <cfRule type="containsText" dxfId="2112" priority="36" stopIfTrue="1" operator="containsText" text="leer">
      <formula>NOT(ISERROR(SEARCH("leer",H16)))</formula>
    </cfRule>
  </conditionalFormatting>
  <conditionalFormatting sqref="H16:H18">
    <cfRule type="cellIs" dxfId="2111" priority="34" stopIfTrue="1" operator="equal">
      <formula>"-"</formula>
    </cfRule>
  </conditionalFormatting>
  <conditionalFormatting sqref="H16:H18">
    <cfRule type="cellIs" dxfId="2110" priority="32" stopIfTrue="1" operator="equal">
      <formula>"-"</formula>
    </cfRule>
    <cfRule type="containsText" dxfId="2109" priority="33" stopIfTrue="1" operator="containsText" text="leer">
      <formula>NOT(ISERROR(SEARCH("leer",H16)))</formula>
    </cfRule>
  </conditionalFormatting>
  <conditionalFormatting sqref="H16:H18">
    <cfRule type="cellIs" dxfId="2108" priority="31" stopIfTrue="1" operator="equal">
      <formula>"-"</formula>
    </cfRule>
  </conditionalFormatting>
  <conditionalFormatting sqref="H21:H23">
    <cfRule type="cellIs" dxfId="2107" priority="29" stopIfTrue="1" operator="equal">
      <formula>"-"</formula>
    </cfRule>
    <cfRule type="containsText" dxfId="2106" priority="30" stopIfTrue="1" operator="containsText" text="leer">
      <formula>NOT(ISERROR(SEARCH("leer",H21)))</formula>
    </cfRule>
  </conditionalFormatting>
  <conditionalFormatting sqref="H21:H23">
    <cfRule type="cellIs" dxfId="2105" priority="28" stopIfTrue="1" operator="equal">
      <formula>"-"</formula>
    </cfRule>
  </conditionalFormatting>
  <conditionalFormatting sqref="H21:H23">
    <cfRule type="cellIs" dxfId="2104" priority="26" stopIfTrue="1" operator="equal">
      <formula>"-"</formula>
    </cfRule>
    <cfRule type="containsText" dxfId="2103" priority="27" stopIfTrue="1" operator="containsText" text="leer">
      <formula>NOT(ISERROR(SEARCH("leer",H21)))</formula>
    </cfRule>
  </conditionalFormatting>
  <conditionalFormatting sqref="H21:H23">
    <cfRule type="cellIs" dxfId="2102" priority="25" stopIfTrue="1" operator="equal">
      <formula>"-"</formula>
    </cfRule>
  </conditionalFormatting>
  <conditionalFormatting sqref="H6:H8">
    <cfRule type="cellIs" dxfId="2101" priority="23" stopIfTrue="1" operator="equal">
      <formula>"-"</formula>
    </cfRule>
    <cfRule type="containsText" dxfId="2100" priority="24" stopIfTrue="1" operator="containsText" text="leer">
      <formula>NOT(ISERROR(SEARCH("leer",H6)))</formula>
    </cfRule>
  </conditionalFormatting>
  <conditionalFormatting sqref="H6:H8">
    <cfRule type="cellIs" dxfId="2099" priority="22" stopIfTrue="1" operator="equal">
      <formula>"-"</formula>
    </cfRule>
  </conditionalFormatting>
  <conditionalFormatting sqref="H6:H8">
    <cfRule type="cellIs" dxfId="2098" priority="20" stopIfTrue="1" operator="equal">
      <formula>"-"</formula>
    </cfRule>
    <cfRule type="containsText" dxfId="2097" priority="21" stopIfTrue="1" operator="containsText" text="leer">
      <formula>NOT(ISERROR(SEARCH("leer",H6)))</formula>
    </cfRule>
  </conditionalFormatting>
  <conditionalFormatting sqref="H6:H8">
    <cfRule type="cellIs" dxfId="2096" priority="19" stopIfTrue="1" operator="equal">
      <formula>"-"</formula>
    </cfRule>
  </conditionalFormatting>
  <conditionalFormatting sqref="H11:H13">
    <cfRule type="cellIs" dxfId="2095" priority="17" stopIfTrue="1" operator="equal">
      <formula>"-"</formula>
    </cfRule>
    <cfRule type="containsText" dxfId="2094" priority="18" stopIfTrue="1" operator="containsText" text="leer">
      <formula>NOT(ISERROR(SEARCH("leer",H11)))</formula>
    </cfRule>
  </conditionalFormatting>
  <conditionalFormatting sqref="H11:H13">
    <cfRule type="cellIs" dxfId="2093" priority="16" stopIfTrue="1" operator="equal">
      <formula>"-"</formula>
    </cfRule>
  </conditionalFormatting>
  <conditionalFormatting sqref="H11:H13">
    <cfRule type="cellIs" dxfId="2092" priority="14" stopIfTrue="1" operator="equal">
      <formula>"-"</formula>
    </cfRule>
    <cfRule type="containsText" dxfId="2091" priority="15" stopIfTrue="1" operator="containsText" text="leer">
      <formula>NOT(ISERROR(SEARCH("leer",H11)))</formula>
    </cfRule>
  </conditionalFormatting>
  <conditionalFormatting sqref="H11:H13">
    <cfRule type="cellIs" dxfId="2090" priority="13" stopIfTrue="1" operator="equal">
      <formula>"-"</formula>
    </cfRule>
  </conditionalFormatting>
  <conditionalFormatting sqref="H16:H18">
    <cfRule type="cellIs" dxfId="2089" priority="11" stopIfTrue="1" operator="equal">
      <formula>"-"</formula>
    </cfRule>
    <cfRule type="containsText" dxfId="2088" priority="12" stopIfTrue="1" operator="containsText" text="leer">
      <formula>NOT(ISERROR(SEARCH("leer",H16)))</formula>
    </cfRule>
  </conditionalFormatting>
  <conditionalFormatting sqref="H16:H18">
    <cfRule type="cellIs" dxfId="2087" priority="10" stopIfTrue="1" operator="equal">
      <formula>"-"</formula>
    </cfRule>
  </conditionalFormatting>
  <conditionalFormatting sqref="H16:H18">
    <cfRule type="cellIs" dxfId="2086" priority="8" stopIfTrue="1" operator="equal">
      <formula>"-"</formula>
    </cfRule>
    <cfRule type="containsText" dxfId="2085" priority="9" stopIfTrue="1" operator="containsText" text="leer">
      <formula>NOT(ISERROR(SEARCH("leer",H16)))</formula>
    </cfRule>
  </conditionalFormatting>
  <conditionalFormatting sqref="H16:H18">
    <cfRule type="cellIs" dxfId="2084" priority="7" stopIfTrue="1" operator="equal">
      <formula>"-"</formula>
    </cfRule>
  </conditionalFormatting>
  <conditionalFormatting sqref="H21:H23">
    <cfRule type="cellIs" dxfId="2083" priority="5" stopIfTrue="1" operator="equal">
      <formula>"-"</formula>
    </cfRule>
    <cfRule type="containsText" dxfId="2082" priority="6" stopIfTrue="1" operator="containsText" text="leer">
      <formula>NOT(ISERROR(SEARCH("leer",H21)))</formula>
    </cfRule>
  </conditionalFormatting>
  <conditionalFormatting sqref="H21:H23">
    <cfRule type="cellIs" dxfId="2081" priority="4" stopIfTrue="1" operator="equal">
      <formula>"-"</formula>
    </cfRule>
  </conditionalFormatting>
  <conditionalFormatting sqref="H21:H23">
    <cfRule type="cellIs" dxfId="2080" priority="2" stopIfTrue="1" operator="equal">
      <formula>"-"</formula>
    </cfRule>
    <cfRule type="containsText" dxfId="2079" priority="3" stopIfTrue="1" operator="containsText" text="leer">
      <formula>NOT(ISERROR(SEARCH("leer",H21)))</formula>
    </cfRule>
  </conditionalFormatting>
  <conditionalFormatting sqref="H21:H23">
    <cfRule type="cellIs" dxfId="2078"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customProperties>
    <customPr name="_pios_id" r:id="rId2"/>
  </customProperties>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H109"/>
  <sheetViews>
    <sheetView showRuler="0" zoomScaleNormal="100" workbookViewId="0"/>
  </sheetViews>
  <sheetFormatPr baseColWidth="10" defaultColWidth="11.42578125" defaultRowHeight="12.75"/>
  <cols>
    <col min="1" max="1" width="44" customWidth="1"/>
    <col min="2" max="2" width="32.5703125" customWidth="1"/>
    <col min="3" max="3" width="19" style="3" bestFit="1" customWidth="1"/>
    <col min="4" max="5" width="12.28515625" style="8" customWidth="1"/>
    <col min="6" max="8" width="11.42578125" style="8" customWidth="1"/>
    <col min="9" max="11" width="10.7109375" style="3" customWidth="1"/>
    <col min="12" max="16" width="8.7109375" style="3" customWidth="1"/>
    <col min="17" max="20" width="8.7109375" customWidth="1"/>
  </cols>
  <sheetData>
    <row r="1" spans="1:21" s="5" customFormat="1">
      <c r="A1" s="90" t="s">
        <v>1420</v>
      </c>
    </row>
    <row r="2" spans="1:21" s="5" customFormat="1">
      <c r="A2" s="90"/>
    </row>
    <row r="3" spans="1:21" s="2" customFormat="1">
      <c r="A3" s="4" t="s">
        <v>1421</v>
      </c>
      <c r="C3" s="5" t="s">
        <v>1422</v>
      </c>
      <c r="D3" s="5" t="s">
        <v>1423</v>
      </c>
      <c r="E3" s="6">
        <v>2001</v>
      </c>
      <c r="F3" s="6">
        <v>2002</v>
      </c>
      <c r="G3" s="6">
        <v>2003</v>
      </c>
      <c r="H3" s="6">
        <v>2004</v>
      </c>
      <c r="I3" s="6">
        <v>2005</v>
      </c>
      <c r="J3" s="6">
        <v>2006</v>
      </c>
      <c r="K3" s="6">
        <v>2007</v>
      </c>
      <c r="L3" s="6">
        <v>2008</v>
      </c>
      <c r="M3" s="6">
        <v>2009</v>
      </c>
      <c r="N3" s="6">
        <v>2010</v>
      </c>
      <c r="O3" s="6">
        <v>2011</v>
      </c>
      <c r="P3" s="6">
        <v>2012</v>
      </c>
      <c r="Q3" s="6">
        <v>2013</v>
      </c>
      <c r="R3" s="4">
        <v>2014</v>
      </c>
      <c r="S3" s="4">
        <v>2015</v>
      </c>
      <c r="T3" s="356">
        <v>2016</v>
      </c>
    </row>
    <row r="4" spans="1:21">
      <c r="A4" s="2"/>
      <c r="E4"/>
      <c r="F4"/>
      <c r="G4"/>
      <c r="H4" s="9"/>
      <c r="I4" s="9"/>
      <c r="J4" s="9"/>
      <c r="K4" s="7"/>
      <c r="P4" s="8"/>
      <c r="Q4" s="8"/>
      <c r="R4" s="8"/>
      <c r="S4" s="8"/>
      <c r="T4" s="354"/>
    </row>
    <row r="5" spans="1:21">
      <c r="A5" s="2" t="s">
        <v>1424</v>
      </c>
      <c r="G5" s="159"/>
      <c r="I5" s="86"/>
      <c r="J5" s="86"/>
      <c r="K5" s="86"/>
      <c r="L5" s="67"/>
      <c r="M5" s="8"/>
      <c r="N5" s="160"/>
      <c r="O5" s="160"/>
      <c r="P5" s="8"/>
      <c r="Q5" s="8"/>
      <c r="R5" s="8"/>
      <c r="S5" s="8"/>
      <c r="T5" s="354"/>
      <c r="U5" s="5"/>
    </row>
    <row r="6" spans="1:21" s="5" customFormat="1">
      <c r="A6" s="27" t="s">
        <v>1425</v>
      </c>
      <c r="B6" s="5" t="s">
        <v>1426</v>
      </c>
      <c r="C6" s="8" t="s">
        <v>1427</v>
      </c>
      <c r="D6" s="8" t="s">
        <v>1428</v>
      </c>
      <c r="E6" s="434" t="s">
        <v>2250</v>
      </c>
      <c r="F6" s="434" t="s">
        <v>2250</v>
      </c>
      <c r="G6" s="434" t="s">
        <v>2250</v>
      </c>
      <c r="H6" s="435">
        <v>6.4</v>
      </c>
      <c r="I6" s="436">
        <v>6.12</v>
      </c>
      <c r="J6" s="437">
        <v>5.93</v>
      </c>
      <c r="K6" s="436">
        <v>5.48</v>
      </c>
      <c r="L6" s="424">
        <v>6.28</v>
      </c>
      <c r="M6" s="424">
        <v>6.49</v>
      </c>
      <c r="N6" s="129">
        <v>7.49</v>
      </c>
      <c r="O6" s="67">
        <v>6.92</v>
      </c>
      <c r="P6" s="185">
        <v>7.23</v>
      </c>
      <c r="Q6" s="8">
        <v>6.61</v>
      </c>
      <c r="R6" s="283">
        <v>5.92</v>
      </c>
      <c r="S6" s="8">
        <v>6.06</v>
      </c>
      <c r="T6" s="354">
        <v>5.91</v>
      </c>
    </row>
    <row r="7" spans="1:21" s="5" customFormat="1">
      <c r="A7" s="15" t="s">
        <v>1429</v>
      </c>
      <c r="B7" s="5" t="s">
        <v>1430</v>
      </c>
      <c r="C7" s="8" t="s">
        <v>1431</v>
      </c>
      <c r="D7" s="8" t="s">
        <v>1432</v>
      </c>
      <c r="E7" s="434" t="s">
        <v>2250</v>
      </c>
      <c r="F7" s="434" t="s">
        <v>2250</v>
      </c>
      <c r="G7" s="434" t="s">
        <v>2250</v>
      </c>
      <c r="H7" s="435">
        <v>7.2</v>
      </c>
      <c r="I7" s="436">
        <v>7.14</v>
      </c>
      <c r="J7" s="438">
        <v>6.94</v>
      </c>
      <c r="K7" s="436">
        <v>6.48</v>
      </c>
      <c r="L7" s="424">
        <v>7.96</v>
      </c>
      <c r="M7" s="439">
        <v>8.77</v>
      </c>
      <c r="N7" s="129">
        <v>11.04</v>
      </c>
      <c r="O7" s="99">
        <v>9.4</v>
      </c>
      <c r="P7" s="185">
        <v>10.54</v>
      </c>
      <c r="Q7" s="8">
        <v>9.66</v>
      </c>
      <c r="R7" s="283">
        <v>8.15</v>
      </c>
      <c r="S7" s="8">
        <v>8.42</v>
      </c>
      <c r="T7" s="354">
        <v>8.17</v>
      </c>
    </row>
    <row r="8" spans="1:21" s="5" customFormat="1">
      <c r="A8" s="15" t="s">
        <v>1433</v>
      </c>
      <c r="B8" s="5" t="s">
        <v>1434</v>
      </c>
      <c r="C8" s="8" t="s">
        <v>1435</v>
      </c>
      <c r="D8" s="8" t="s">
        <v>1436</v>
      </c>
      <c r="E8" s="434" t="s">
        <v>2250</v>
      </c>
      <c r="F8" s="434" t="s">
        <v>2250</v>
      </c>
      <c r="G8" s="434" t="s">
        <v>2250</v>
      </c>
      <c r="H8" s="436">
        <v>11.38</v>
      </c>
      <c r="I8" s="436">
        <v>10.73</v>
      </c>
      <c r="J8" s="438">
        <v>10.18</v>
      </c>
      <c r="K8" s="436">
        <v>9.9600000000000009</v>
      </c>
      <c r="L8" s="424">
        <v>11.02</v>
      </c>
      <c r="M8" s="424">
        <v>11.01</v>
      </c>
      <c r="N8" s="129">
        <v>11.69</v>
      </c>
      <c r="O8" s="67">
        <v>11.71</v>
      </c>
      <c r="P8" s="185">
        <v>10.79</v>
      </c>
      <c r="Q8" s="8">
        <v>9.91</v>
      </c>
      <c r="R8" s="283">
        <v>10.29</v>
      </c>
      <c r="S8" s="7">
        <v>10.3</v>
      </c>
      <c r="T8" s="354">
        <v>10.41</v>
      </c>
    </row>
    <row r="9" spans="1:21" s="5" customFormat="1">
      <c r="A9" s="15" t="s">
        <v>1437</v>
      </c>
      <c r="B9" s="5" t="s">
        <v>1438</v>
      </c>
      <c r="C9" s="8" t="s">
        <v>1439</v>
      </c>
      <c r="D9" s="8" t="s">
        <v>1440</v>
      </c>
      <c r="E9" s="434" t="s">
        <v>2250</v>
      </c>
      <c r="F9" s="434" t="s">
        <v>2250</v>
      </c>
      <c r="G9" s="434" t="s">
        <v>2250</v>
      </c>
      <c r="H9" s="435">
        <v>5.2</v>
      </c>
      <c r="I9" s="436">
        <v>5.04</v>
      </c>
      <c r="J9" s="438">
        <v>5.09</v>
      </c>
      <c r="K9" s="435">
        <v>4.5999999999999996</v>
      </c>
      <c r="L9" s="424">
        <v>2.57</v>
      </c>
      <c r="M9" s="424">
        <v>2.38</v>
      </c>
      <c r="N9" s="129">
        <v>2.15</v>
      </c>
      <c r="O9" s="67">
        <v>2.77</v>
      </c>
      <c r="P9" s="185">
        <v>2.19</v>
      </c>
      <c r="Q9" s="8">
        <v>2.0299999999999998</v>
      </c>
      <c r="R9" s="283">
        <v>2.17</v>
      </c>
      <c r="S9" s="8">
        <v>2.35</v>
      </c>
      <c r="T9" s="354">
        <v>2.4300000000000002</v>
      </c>
    </row>
    <row r="10" spans="1:21" s="5" customFormat="1">
      <c r="A10" s="15" t="s">
        <v>1441</v>
      </c>
      <c r="B10" s="5" t="s">
        <v>1442</v>
      </c>
      <c r="C10" s="8" t="s">
        <v>1443</v>
      </c>
      <c r="D10" s="8" t="s">
        <v>1444</v>
      </c>
      <c r="E10" s="434" t="s">
        <v>2250</v>
      </c>
      <c r="F10" s="434" t="s">
        <v>2250</v>
      </c>
      <c r="G10" s="434" t="s">
        <v>2250</v>
      </c>
      <c r="H10" s="436">
        <v>1.29</v>
      </c>
      <c r="I10" s="436">
        <v>1.38</v>
      </c>
      <c r="J10" s="438">
        <v>0.83</v>
      </c>
      <c r="K10" s="435">
        <v>0.7</v>
      </c>
      <c r="L10" s="424">
        <v>0.87</v>
      </c>
      <c r="M10" s="424">
        <v>0.85</v>
      </c>
      <c r="N10" s="129">
        <v>0.77</v>
      </c>
      <c r="O10" s="67">
        <v>0.88</v>
      </c>
      <c r="P10" s="185">
        <v>0.92</v>
      </c>
      <c r="Q10" s="8">
        <v>0.64</v>
      </c>
      <c r="R10" s="283">
        <v>0.43</v>
      </c>
      <c r="S10" s="8">
        <v>1.0900000000000001</v>
      </c>
      <c r="T10" s="354">
        <v>0.83</v>
      </c>
    </row>
    <row r="11" spans="1:21" s="27" customFormat="1">
      <c r="A11" s="15" t="s">
        <v>1445</v>
      </c>
      <c r="B11" s="5" t="s">
        <v>1446</v>
      </c>
      <c r="C11" s="8" t="s">
        <v>1447</v>
      </c>
      <c r="D11" s="8" t="s">
        <v>1448</v>
      </c>
      <c r="E11" s="434" t="s">
        <v>2250</v>
      </c>
      <c r="F11" s="434" t="s">
        <v>2250</v>
      </c>
      <c r="G11" s="434" t="s">
        <v>2250</v>
      </c>
      <c r="H11" s="436">
        <v>3.57</v>
      </c>
      <c r="I11" s="435">
        <v>3.37</v>
      </c>
      <c r="J11" s="440">
        <v>4.5599999999999996</v>
      </c>
      <c r="K11" s="435">
        <v>2.99</v>
      </c>
      <c r="L11" s="424">
        <v>3.83</v>
      </c>
      <c r="M11" s="424">
        <v>4.4400000000000004</v>
      </c>
      <c r="N11" s="129">
        <v>4.71</v>
      </c>
      <c r="O11" s="67">
        <v>4.6100000000000003</v>
      </c>
      <c r="P11" s="185">
        <v>4.24</v>
      </c>
      <c r="Q11" s="8">
        <v>4.04</v>
      </c>
      <c r="R11" s="283">
        <v>3.27</v>
      </c>
      <c r="S11" s="8">
        <v>3.08</v>
      </c>
      <c r="T11" s="357">
        <v>3.14</v>
      </c>
    </row>
    <row r="12" spans="1:21" s="27" customFormat="1">
      <c r="A12" s="15" t="s">
        <v>1449</v>
      </c>
      <c r="B12" s="5" t="s">
        <v>1450</v>
      </c>
      <c r="C12" s="8" t="s">
        <v>1451</v>
      </c>
      <c r="D12" s="8" t="s">
        <v>1452</v>
      </c>
      <c r="E12" s="434" t="s">
        <v>2250</v>
      </c>
      <c r="F12" s="434" t="s">
        <v>2250</v>
      </c>
      <c r="G12" s="434" t="s">
        <v>2250</v>
      </c>
      <c r="H12" s="436">
        <v>4.33</v>
      </c>
      <c r="I12" s="436">
        <v>4.16</v>
      </c>
      <c r="J12" s="438">
        <v>3.63</v>
      </c>
      <c r="K12" s="436">
        <v>4.67</v>
      </c>
      <c r="L12" s="434">
        <v>5.19</v>
      </c>
      <c r="M12" s="434">
        <v>6.8</v>
      </c>
      <c r="N12" s="129">
        <v>6.12</v>
      </c>
      <c r="O12" s="67">
        <v>4.45</v>
      </c>
      <c r="P12" s="79" t="s">
        <v>2277</v>
      </c>
      <c r="Q12" s="79" t="s">
        <v>2277</v>
      </c>
      <c r="R12" s="283" t="s">
        <v>2277</v>
      </c>
      <c r="S12" s="8" t="s">
        <v>2250</v>
      </c>
      <c r="T12" s="353" t="s">
        <v>2250</v>
      </c>
    </row>
    <row r="13" spans="1:21" s="27" customFormat="1">
      <c r="A13" s="15" t="s">
        <v>1453</v>
      </c>
      <c r="B13" s="5" t="s">
        <v>1454</v>
      </c>
      <c r="C13" s="13" t="s">
        <v>1455</v>
      </c>
      <c r="D13" s="8" t="s">
        <v>1456</v>
      </c>
      <c r="E13" s="434" t="s">
        <v>2250</v>
      </c>
      <c r="F13" s="434" t="s">
        <v>2250</v>
      </c>
      <c r="G13" s="434" t="s">
        <v>2250</v>
      </c>
      <c r="H13" s="434" t="s">
        <v>2250</v>
      </c>
      <c r="I13" s="434" t="s">
        <v>2250</v>
      </c>
      <c r="J13" s="434" t="s">
        <v>2250</v>
      </c>
      <c r="K13" s="434" t="s">
        <v>2250</v>
      </c>
      <c r="L13" s="434">
        <v>2.0699999999999998</v>
      </c>
      <c r="M13" s="434">
        <v>3.2</v>
      </c>
      <c r="N13" s="129">
        <v>3.37</v>
      </c>
      <c r="O13" s="67">
        <v>2.31</v>
      </c>
      <c r="P13" s="185">
        <v>2.06</v>
      </c>
      <c r="Q13" s="8">
        <v>3.03</v>
      </c>
      <c r="R13" s="283">
        <v>2.15</v>
      </c>
      <c r="S13" s="8">
        <v>2.4500000000000002</v>
      </c>
      <c r="T13" s="357">
        <v>2.4700000000000002</v>
      </c>
    </row>
    <row r="14" spans="1:21" s="5" customFormat="1">
      <c r="A14" s="15" t="s">
        <v>1457</v>
      </c>
      <c r="B14" s="27" t="s">
        <v>1458</v>
      </c>
      <c r="C14" s="8">
        <v>2</v>
      </c>
      <c r="D14" s="8" t="s">
        <v>1459</v>
      </c>
      <c r="E14" s="434" t="s">
        <v>2250</v>
      </c>
      <c r="F14" s="434" t="s">
        <v>2250</v>
      </c>
      <c r="G14" s="434" t="s">
        <v>2250</v>
      </c>
      <c r="H14" s="434" t="s">
        <v>2250</v>
      </c>
      <c r="I14" s="434" t="s">
        <v>2250</v>
      </c>
      <c r="J14" s="434" t="s">
        <v>2250</v>
      </c>
      <c r="K14" s="436">
        <v>0</v>
      </c>
      <c r="L14" s="424">
        <v>0</v>
      </c>
      <c r="M14" s="424">
        <v>0</v>
      </c>
      <c r="N14" s="129">
        <v>1</v>
      </c>
      <c r="O14" s="129">
        <v>1</v>
      </c>
      <c r="P14" s="228">
        <v>0</v>
      </c>
      <c r="Q14" s="228">
        <v>0</v>
      </c>
      <c r="R14" s="283">
        <v>0</v>
      </c>
      <c r="S14" s="8" t="s">
        <v>2250</v>
      </c>
      <c r="T14" s="350" t="s">
        <v>2250</v>
      </c>
    </row>
    <row r="15" spans="1:21">
      <c r="A15" s="27" t="s">
        <v>1460</v>
      </c>
      <c r="B15" s="5" t="s">
        <v>1461</v>
      </c>
      <c r="C15" s="8" t="s">
        <v>1462</v>
      </c>
      <c r="D15" s="8" t="s">
        <v>1463</v>
      </c>
      <c r="E15" s="434" t="s">
        <v>2250</v>
      </c>
      <c r="F15" s="434" t="s">
        <v>2250</v>
      </c>
      <c r="G15" s="434" t="s">
        <v>2250</v>
      </c>
      <c r="H15" s="436">
        <v>16.25</v>
      </c>
      <c r="I15" s="436">
        <v>15.09</v>
      </c>
      <c r="J15" s="438">
        <v>15.97</v>
      </c>
      <c r="K15" s="436">
        <v>14.75</v>
      </c>
      <c r="L15" s="424">
        <v>15.61</v>
      </c>
      <c r="M15" s="424">
        <v>15.26</v>
      </c>
      <c r="N15" s="129">
        <v>16.239999999999998</v>
      </c>
      <c r="O15" s="67">
        <v>16.739999999999998</v>
      </c>
      <c r="P15" s="185">
        <v>16.010000000000002</v>
      </c>
      <c r="Q15" s="8">
        <v>15.74</v>
      </c>
      <c r="R15" s="283">
        <v>15.53</v>
      </c>
      <c r="S15" s="8">
        <v>15.99</v>
      </c>
      <c r="T15" s="354">
        <v>15.55</v>
      </c>
    </row>
    <row r="16" spans="1:21">
      <c r="C16" s="8"/>
      <c r="E16" s="430"/>
      <c r="F16" s="430"/>
      <c r="G16" s="434"/>
      <c r="H16" s="436"/>
      <c r="I16" s="436"/>
      <c r="J16" s="436"/>
      <c r="K16" s="436"/>
      <c r="L16" s="424"/>
      <c r="M16" s="424"/>
      <c r="N16" s="8"/>
      <c r="O16" s="8"/>
      <c r="P16" s="8"/>
      <c r="Q16" s="8"/>
      <c r="R16" s="283"/>
      <c r="S16" s="8"/>
      <c r="T16" s="354"/>
    </row>
    <row r="17" spans="1:20">
      <c r="A17" s="2" t="s">
        <v>1464</v>
      </c>
      <c r="C17" s="8"/>
      <c r="E17" s="436"/>
      <c r="F17" s="436"/>
      <c r="G17" s="434"/>
      <c r="H17" s="436"/>
      <c r="I17" s="436"/>
      <c r="J17" s="436"/>
      <c r="K17" s="436"/>
      <c r="L17" s="181"/>
      <c r="M17" s="424"/>
      <c r="N17" s="8"/>
      <c r="O17" s="8"/>
      <c r="P17" s="8"/>
      <c r="Q17" s="8"/>
      <c r="R17" s="283"/>
      <c r="S17" s="8"/>
      <c r="T17" s="354"/>
    </row>
    <row r="18" spans="1:20">
      <c r="A18" s="75" t="s">
        <v>1465</v>
      </c>
      <c r="B18" s="5" t="s">
        <v>1466</v>
      </c>
      <c r="C18" s="8" t="s">
        <v>1467</v>
      </c>
      <c r="D18" s="8" t="s">
        <v>1468</v>
      </c>
      <c r="E18" s="434" t="s">
        <v>2250</v>
      </c>
      <c r="F18" s="434" t="s">
        <v>2250</v>
      </c>
      <c r="G18" s="434" t="s">
        <v>2250</v>
      </c>
      <c r="H18" s="429">
        <v>47.375999999999998</v>
      </c>
      <c r="I18" s="429">
        <v>43.762161599999999</v>
      </c>
      <c r="J18" s="441">
        <v>41.414052599999991</v>
      </c>
      <c r="K18" s="436">
        <v>37.4</v>
      </c>
      <c r="L18" s="426">
        <v>42.8</v>
      </c>
      <c r="M18" s="424">
        <v>44.2</v>
      </c>
      <c r="N18" s="129">
        <v>51.1</v>
      </c>
      <c r="O18" s="87">
        <v>47</v>
      </c>
      <c r="P18" s="234">
        <v>49.4</v>
      </c>
      <c r="Q18" s="234">
        <v>45.47</v>
      </c>
      <c r="R18" s="37">
        <v>39.4</v>
      </c>
      <c r="S18" s="25">
        <v>38.340000000000003</v>
      </c>
      <c r="T18" s="354">
        <v>16.7</v>
      </c>
    </row>
    <row r="19" spans="1:20" s="5" customFormat="1">
      <c r="A19" s="75" t="s">
        <v>1469</v>
      </c>
      <c r="B19" s="5" t="s">
        <v>1470</v>
      </c>
      <c r="C19" s="8" t="s">
        <v>1471</v>
      </c>
      <c r="D19" s="8" t="s">
        <v>1472</v>
      </c>
      <c r="E19" s="434" t="s">
        <v>2250</v>
      </c>
      <c r="F19" s="434" t="s">
        <v>2250</v>
      </c>
      <c r="G19" s="434" t="s">
        <v>2250</v>
      </c>
      <c r="H19" s="429">
        <v>47.375999999999998</v>
      </c>
      <c r="I19" s="429">
        <v>43.762161599999999</v>
      </c>
      <c r="J19" s="441">
        <v>41.414052599999991</v>
      </c>
      <c r="K19" s="429">
        <v>37.4</v>
      </c>
      <c r="L19" s="426">
        <v>37.299999999999997</v>
      </c>
      <c r="M19" s="424">
        <v>36.4</v>
      </c>
      <c r="N19" s="129">
        <v>38.700000000000003</v>
      </c>
      <c r="O19" s="67">
        <v>39.6</v>
      </c>
      <c r="P19" s="234">
        <v>38.299999999999997</v>
      </c>
      <c r="Q19" s="234">
        <v>37.29</v>
      </c>
      <c r="R19" s="37">
        <v>36.200000000000003</v>
      </c>
      <c r="S19" s="25">
        <v>35.424900000000001</v>
      </c>
      <c r="T19" s="395">
        <v>40</v>
      </c>
    </row>
    <row r="20" spans="1:20" s="5" customFormat="1">
      <c r="A20" s="75" t="s">
        <v>1473</v>
      </c>
      <c r="B20" s="5" t="s">
        <v>1474</v>
      </c>
      <c r="C20" s="8" t="s">
        <v>1475</v>
      </c>
      <c r="D20" s="8" t="s">
        <v>1476</v>
      </c>
      <c r="E20" s="434" t="s">
        <v>2250</v>
      </c>
      <c r="F20" s="434" t="s">
        <v>2250</v>
      </c>
      <c r="G20" s="434" t="s">
        <v>2250</v>
      </c>
      <c r="H20" s="429">
        <v>94.751999999999995</v>
      </c>
      <c r="I20" s="429">
        <v>87.524323199999998</v>
      </c>
      <c r="J20" s="441">
        <v>82.828105199999982</v>
      </c>
      <c r="K20" s="429">
        <v>74.8</v>
      </c>
      <c r="L20" s="426">
        <v>80.099999999999994</v>
      </c>
      <c r="M20" s="426">
        <v>80.599999999999994</v>
      </c>
      <c r="N20" s="129">
        <f>SUM(N18:N19)</f>
        <v>89.800000000000011</v>
      </c>
      <c r="O20" s="87">
        <f>SUM(O18:O19)</f>
        <v>86.6</v>
      </c>
      <c r="P20" s="234">
        <f>SUM(P18:P19)</f>
        <v>87.699999999999989</v>
      </c>
      <c r="Q20" s="234">
        <v>82.759999999999991</v>
      </c>
      <c r="R20" s="37">
        <v>75.599999999999994</v>
      </c>
      <c r="S20" s="25">
        <v>73.764900000000011</v>
      </c>
      <c r="T20" s="354">
        <v>56.7</v>
      </c>
    </row>
    <row r="21" spans="1:20" s="5" customFormat="1">
      <c r="A21"/>
      <c r="B21"/>
      <c r="C21" s="8"/>
      <c r="D21" s="8"/>
      <c r="E21" s="430"/>
      <c r="F21" s="430"/>
      <c r="G21" s="430"/>
      <c r="H21" s="436"/>
      <c r="I21" s="436"/>
      <c r="J21" s="436"/>
      <c r="K21" s="436"/>
      <c r="L21" s="424"/>
      <c r="M21" s="424"/>
      <c r="N21" s="8"/>
      <c r="O21" s="8"/>
      <c r="P21" s="8"/>
      <c r="Q21" s="8"/>
      <c r="R21" s="283"/>
      <c r="S21" s="8"/>
      <c r="T21" s="354"/>
    </row>
    <row r="22" spans="1:20" s="5" customFormat="1">
      <c r="A22" s="2" t="s">
        <v>1477</v>
      </c>
      <c r="B22"/>
      <c r="C22" s="8"/>
      <c r="D22" s="8"/>
      <c r="E22" s="430"/>
      <c r="F22" s="430"/>
      <c r="G22" s="430"/>
      <c r="H22" s="436"/>
      <c r="I22" s="436"/>
      <c r="J22" s="436"/>
      <c r="K22" s="436"/>
      <c r="L22" s="181"/>
      <c r="M22" s="424"/>
      <c r="N22" s="8"/>
      <c r="O22" s="8"/>
      <c r="P22" s="8"/>
      <c r="Q22" s="8"/>
      <c r="R22" s="283"/>
      <c r="S22" s="8"/>
      <c r="T22" s="354"/>
    </row>
    <row r="23" spans="1:20">
      <c r="A23" s="5" t="s">
        <v>1478</v>
      </c>
      <c r="B23" s="5" t="s">
        <v>1479</v>
      </c>
      <c r="C23" s="8" t="s">
        <v>1480</v>
      </c>
      <c r="D23" s="8" t="s">
        <v>1481</v>
      </c>
      <c r="E23" s="435">
        <v>11.56</v>
      </c>
      <c r="F23" s="435">
        <v>12.04</v>
      </c>
      <c r="G23" s="435">
        <v>12.54</v>
      </c>
      <c r="H23" s="435">
        <v>12.46</v>
      </c>
      <c r="I23" s="435">
        <v>11.9</v>
      </c>
      <c r="J23" s="438">
        <v>11.41</v>
      </c>
      <c r="K23" s="436">
        <v>10.95</v>
      </c>
      <c r="L23" s="424">
        <v>10.69</v>
      </c>
      <c r="M23" s="424">
        <v>10.36</v>
      </c>
      <c r="N23" s="129">
        <v>10.54</v>
      </c>
      <c r="O23" s="67">
        <v>10.83</v>
      </c>
      <c r="P23" s="185">
        <v>11.01</v>
      </c>
      <c r="Q23" s="8">
        <v>11.59</v>
      </c>
      <c r="R23" s="283">
        <v>11.82</v>
      </c>
      <c r="S23" s="8">
        <v>12.36</v>
      </c>
      <c r="T23" s="354">
        <v>12.53</v>
      </c>
    </row>
    <row r="24" spans="1:20">
      <c r="A24" s="15" t="s">
        <v>1482</v>
      </c>
      <c r="B24" s="5" t="s">
        <v>1483</v>
      </c>
      <c r="C24" s="8" t="s">
        <v>1484</v>
      </c>
      <c r="D24" s="8" t="s">
        <v>1485</v>
      </c>
      <c r="E24" s="435">
        <v>1.46</v>
      </c>
      <c r="F24" s="435">
        <v>1.53</v>
      </c>
      <c r="G24" s="435">
        <v>1.4</v>
      </c>
      <c r="H24" s="435">
        <v>1.27</v>
      </c>
      <c r="I24" s="435">
        <v>1.38</v>
      </c>
      <c r="J24" s="438">
        <v>1.34</v>
      </c>
      <c r="K24" s="436">
        <v>1.46</v>
      </c>
      <c r="L24" s="424">
        <v>1.54</v>
      </c>
      <c r="M24" s="424">
        <v>1.69</v>
      </c>
      <c r="N24" s="129">
        <v>1.54</v>
      </c>
      <c r="O24" s="67">
        <v>1.58</v>
      </c>
      <c r="P24" s="185">
        <v>1.58</v>
      </c>
      <c r="Q24" s="7">
        <v>1.7027223666216518</v>
      </c>
      <c r="R24" s="283">
        <v>1.56</v>
      </c>
      <c r="S24" s="7">
        <v>1.7</v>
      </c>
      <c r="T24" s="400">
        <v>1.7</v>
      </c>
    </row>
    <row r="25" spans="1:20">
      <c r="A25" s="15" t="s">
        <v>1486</v>
      </c>
      <c r="B25" s="5" t="s">
        <v>1487</v>
      </c>
      <c r="C25" s="8" t="s">
        <v>1488</v>
      </c>
      <c r="D25" s="8" t="s">
        <v>1489</v>
      </c>
      <c r="E25" s="435">
        <v>7.42</v>
      </c>
      <c r="F25" s="435">
        <v>7.7</v>
      </c>
      <c r="G25" s="435">
        <v>8.19</v>
      </c>
      <c r="H25" s="435">
        <v>8.23</v>
      </c>
      <c r="I25" s="435">
        <v>7.71</v>
      </c>
      <c r="J25" s="438">
        <v>7.34</v>
      </c>
      <c r="K25" s="436">
        <v>7.03</v>
      </c>
      <c r="L25" s="424">
        <v>6.87</v>
      </c>
      <c r="M25" s="424">
        <v>6.31</v>
      </c>
      <c r="N25" s="129">
        <v>6.56</v>
      </c>
      <c r="O25" s="67">
        <v>6.87</v>
      </c>
      <c r="P25" s="185">
        <v>7.02</v>
      </c>
      <c r="Q25" s="7">
        <v>7.3864796161702015</v>
      </c>
      <c r="R25" s="283">
        <v>7.88</v>
      </c>
      <c r="S25" s="7">
        <v>8.1</v>
      </c>
      <c r="T25" s="354">
        <v>8.3699999999999992</v>
      </c>
    </row>
    <row r="26" spans="1:20">
      <c r="A26" s="15" t="s">
        <v>1490</v>
      </c>
      <c r="B26" s="5" t="s">
        <v>1491</v>
      </c>
      <c r="C26" s="8" t="s">
        <v>1492</v>
      </c>
      <c r="D26" s="8" t="s">
        <v>1493</v>
      </c>
      <c r="E26" s="435">
        <v>0.73</v>
      </c>
      <c r="F26" s="435">
        <v>0.75</v>
      </c>
      <c r="G26" s="435">
        <v>0.79</v>
      </c>
      <c r="H26" s="435">
        <v>0.89</v>
      </c>
      <c r="I26" s="435">
        <v>0.85</v>
      </c>
      <c r="J26" s="438">
        <v>0.86</v>
      </c>
      <c r="K26" s="436">
        <v>0.69</v>
      </c>
      <c r="L26" s="424">
        <v>0.71</v>
      </c>
      <c r="M26" s="424">
        <v>0.78</v>
      </c>
      <c r="N26" s="129">
        <v>0.89</v>
      </c>
      <c r="O26" s="99">
        <v>0.8</v>
      </c>
      <c r="P26" s="185">
        <v>0.82</v>
      </c>
      <c r="Q26" s="7">
        <v>0.80571355007129164</v>
      </c>
      <c r="R26" s="283">
        <v>0.66</v>
      </c>
      <c r="S26" s="7">
        <v>0.8</v>
      </c>
      <c r="T26" s="354">
        <v>0.82</v>
      </c>
    </row>
    <row r="27" spans="1:20">
      <c r="A27" s="15" t="s">
        <v>1494</v>
      </c>
      <c r="B27" s="5" t="s">
        <v>1495</v>
      </c>
      <c r="C27" s="8" t="s">
        <v>1496</v>
      </c>
      <c r="D27" s="8" t="s">
        <v>1497</v>
      </c>
      <c r="E27" s="435">
        <v>1.95</v>
      </c>
      <c r="F27" s="435">
        <v>2.06</v>
      </c>
      <c r="G27" s="435">
        <v>2.16</v>
      </c>
      <c r="H27" s="435">
        <v>2.0699999999999998</v>
      </c>
      <c r="I27" s="435">
        <v>1.96</v>
      </c>
      <c r="J27" s="438">
        <v>1.87</v>
      </c>
      <c r="K27" s="436">
        <v>1.77</v>
      </c>
      <c r="L27" s="424">
        <v>1.57</v>
      </c>
      <c r="M27" s="424">
        <v>1.58</v>
      </c>
      <c r="N27" s="129">
        <v>1.55</v>
      </c>
      <c r="O27" s="197">
        <v>1.6</v>
      </c>
      <c r="P27" s="185">
        <v>1.6</v>
      </c>
      <c r="Q27" s="7">
        <v>1.6920094658812532</v>
      </c>
      <c r="R27" s="283">
        <v>1.71</v>
      </c>
      <c r="S27" s="8">
        <v>1.75</v>
      </c>
      <c r="T27" s="354">
        <v>1.65</v>
      </c>
    </row>
    <row r="28" spans="1:20">
      <c r="A28" s="5" t="s">
        <v>1498</v>
      </c>
      <c r="B28" s="5" t="s">
        <v>1499</v>
      </c>
      <c r="C28" s="8" t="s">
        <v>1500</v>
      </c>
      <c r="D28" s="8" t="s">
        <v>1501</v>
      </c>
      <c r="E28" s="442" t="s">
        <v>2250</v>
      </c>
      <c r="F28" s="443">
        <v>497490</v>
      </c>
      <c r="G28" s="443">
        <v>507405</v>
      </c>
      <c r="H28" s="443">
        <v>480097</v>
      </c>
      <c r="I28" s="443">
        <v>439975</v>
      </c>
      <c r="J28" s="444">
        <v>411575</v>
      </c>
      <c r="K28" s="443">
        <v>380052</v>
      </c>
      <c r="L28" s="445">
        <v>373709</v>
      </c>
      <c r="M28" s="445">
        <v>361782</v>
      </c>
      <c r="N28" s="252">
        <v>365273</v>
      </c>
      <c r="O28" s="252">
        <v>376546</v>
      </c>
      <c r="P28" s="202">
        <v>379940</v>
      </c>
      <c r="Q28" s="202">
        <v>391090.99119047617</v>
      </c>
      <c r="R28" s="19">
        <v>394906</v>
      </c>
      <c r="S28" s="19">
        <v>409737</v>
      </c>
      <c r="T28" s="393">
        <v>417145</v>
      </c>
    </row>
    <row r="29" spans="1:20">
      <c r="A29" s="15" t="s">
        <v>1502</v>
      </c>
      <c r="B29" s="5" t="s">
        <v>1503</v>
      </c>
      <c r="C29" s="8" t="s">
        <v>1504</v>
      </c>
      <c r="D29" s="8" t="s">
        <v>1505</v>
      </c>
      <c r="E29" s="434" t="s">
        <v>2250</v>
      </c>
      <c r="F29" s="436">
        <v>123.6</v>
      </c>
      <c r="G29" s="436">
        <v>129.1</v>
      </c>
      <c r="H29" s="436">
        <v>129.69999999999999</v>
      </c>
      <c r="I29" s="436">
        <v>126.3</v>
      </c>
      <c r="J29" s="438">
        <v>121.4</v>
      </c>
      <c r="K29" s="429">
        <v>115</v>
      </c>
      <c r="L29" s="424">
        <v>118.5</v>
      </c>
      <c r="M29" s="424">
        <v>117.6</v>
      </c>
      <c r="N29" s="129">
        <v>121.3</v>
      </c>
      <c r="O29" s="129">
        <v>124.2</v>
      </c>
      <c r="P29" s="185">
        <v>127.3</v>
      </c>
      <c r="Q29" s="234">
        <f>132273136.892904/1000000</f>
        <v>132.27313689290401</v>
      </c>
      <c r="R29" s="37">
        <v>134</v>
      </c>
      <c r="S29" s="8">
        <v>139.30000000000001</v>
      </c>
      <c r="T29" s="354">
        <v>138.30000000000001</v>
      </c>
    </row>
    <row r="30" spans="1:20">
      <c r="E30"/>
      <c r="F30"/>
      <c r="G30"/>
      <c r="H30"/>
      <c r="I30"/>
      <c r="J30"/>
      <c r="K30"/>
      <c r="P30" s="8"/>
      <c r="Q30" s="8"/>
      <c r="R30" s="8"/>
      <c r="S30" s="8"/>
      <c r="T30" s="354"/>
    </row>
    <row r="31" spans="1:20" s="5" customFormat="1">
      <c r="A31" s="10" t="s">
        <v>1506</v>
      </c>
      <c r="C31" s="8"/>
      <c r="D31" s="8"/>
      <c r="L31" s="8"/>
      <c r="M31" s="8"/>
      <c r="N31" s="8"/>
      <c r="O31" s="8"/>
      <c r="P31" s="8"/>
      <c r="Q31" s="8"/>
      <c r="R31" s="8"/>
      <c r="S31" s="8"/>
      <c r="T31" s="354"/>
    </row>
    <row r="32" spans="1:20" s="5" customFormat="1">
      <c r="A32" s="27" t="s">
        <v>1507</v>
      </c>
      <c r="B32" s="27" t="s">
        <v>1508</v>
      </c>
      <c r="C32" s="67" t="s">
        <v>1509</v>
      </c>
      <c r="D32" s="67" t="s">
        <v>1510</v>
      </c>
      <c r="L32" s="8"/>
      <c r="M32" s="8"/>
      <c r="N32" s="8"/>
      <c r="O32" s="8"/>
      <c r="P32" s="8">
        <v>0.23</v>
      </c>
      <c r="Q32" s="8">
        <v>0.24</v>
      </c>
      <c r="R32" s="8">
        <v>0.24</v>
      </c>
      <c r="S32" s="67">
        <v>0.24</v>
      </c>
      <c r="T32" s="353" t="s">
        <v>2248</v>
      </c>
    </row>
    <row r="33" spans="1:20" s="5" customFormat="1">
      <c r="A33" s="27"/>
      <c r="B33" s="27"/>
      <c r="C33" s="8"/>
      <c r="D33" s="67"/>
      <c r="E33" s="67"/>
      <c r="F33" s="8"/>
      <c r="G33" s="8"/>
      <c r="H33" s="8"/>
      <c r="I33" s="8"/>
      <c r="J33" s="8"/>
      <c r="K33" s="8"/>
      <c r="L33" s="8"/>
    </row>
    <row r="34" spans="1:20" s="5" customFormat="1">
      <c r="C34" s="8"/>
      <c r="D34" s="8"/>
      <c r="E34" s="8"/>
      <c r="F34" s="8"/>
      <c r="G34" s="8"/>
      <c r="H34" s="8"/>
      <c r="I34" s="8"/>
      <c r="J34" s="8"/>
      <c r="K34" s="8"/>
      <c r="L34" s="8"/>
    </row>
    <row r="35" spans="1:20" s="5" customFormat="1">
      <c r="A35" s="132" t="s">
        <v>1511</v>
      </c>
      <c r="B35" s="209"/>
      <c r="C35" s="8"/>
      <c r="D35" s="8"/>
      <c r="E35" s="8"/>
      <c r="F35" s="8"/>
      <c r="G35" s="8"/>
      <c r="H35" s="8"/>
      <c r="I35" s="8"/>
      <c r="J35" s="8"/>
      <c r="K35" s="8"/>
      <c r="L35" s="8"/>
    </row>
    <row r="36" spans="1:20" s="5" customFormat="1" ht="25.5" customHeight="1">
      <c r="A36" s="469" t="s">
        <v>1512</v>
      </c>
      <c r="B36" s="469"/>
      <c r="C36" s="469"/>
      <c r="D36" s="469"/>
      <c r="E36" s="469"/>
      <c r="F36" s="469"/>
      <c r="G36" s="469"/>
      <c r="H36" s="469"/>
      <c r="I36" s="469"/>
      <c r="J36" s="469"/>
      <c r="K36" s="469"/>
      <c r="L36" s="469"/>
      <c r="M36" s="469"/>
      <c r="N36" s="469"/>
      <c r="O36" s="469"/>
      <c r="P36" s="469"/>
      <c r="Q36" s="469"/>
      <c r="R36" s="469"/>
      <c r="S36" s="469"/>
      <c r="T36" s="469"/>
    </row>
    <row r="37" spans="1:20">
      <c r="A37" s="226" t="s">
        <v>1513</v>
      </c>
      <c r="B37" s="209"/>
      <c r="M37"/>
      <c r="N37"/>
      <c r="O37"/>
      <c r="P37"/>
    </row>
    <row r="38" spans="1:20">
      <c r="A38" s="207" t="s">
        <v>1514</v>
      </c>
      <c r="B38" s="209"/>
      <c r="M38"/>
      <c r="N38"/>
      <c r="O38"/>
      <c r="P38"/>
    </row>
    <row r="39" spans="1:20" s="5" customFormat="1">
      <c r="A39" s="132" t="s">
        <v>1515</v>
      </c>
      <c r="B39" s="225"/>
      <c r="C39" s="8"/>
      <c r="D39" s="8"/>
      <c r="E39" s="8"/>
      <c r="F39" s="8"/>
      <c r="G39" s="8"/>
      <c r="H39" s="8"/>
      <c r="I39" s="8"/>
      <c r="J39" s="8"/>
      <c r="K39" s="8"/>
      <c r="L39" s="8"/>
    </row>
    <row r="40" spans="1:20">
      <c r="A40" s="132" t="s">
        <v>1516</v>
      </c>
      <c r="B40" s="211"/>
      <c r="M40"/>
      <c r="N40"/>
      <c r="O40"/>
      <c r="P40"/>
    </row>
    <row r="41" spans="1:20" ht="14.25">
      <c r="A41" s="483" t="s">
        <v>1517</v>
      </c>
      <c r="B41" s="483"/>
      <c r="C41" s="483"/>
      <c r="D41" s="483"/>
      <c r="E41" s="483"/>
      <c r="F41" s="483"/>
      <c r="G41" s="483"/>
      <c r="H41" s="483"/>
      <c r="I41" s="483"/>
      <c r="J41" s="483"/>
      <c r="K41" s="483"/>
      <c r="L41" s="483"/>
      <c r="M41" s="483"/>
      <c r="N41" s="483"/>
      <c r="O41" s="483"/>
      <c r="P41" s="483"/>
      <c r="Q41" s="483"/>
      <c r="R41" s="483"/>
      <c r="S41" s="483"/>
      <c r="T41" s="483"/>
    </row>
    <row r="42" spans="1:20">
      <c r="M42"/>
      <c r="N42"/>
      <c r="O42"/>
      <c r="P42"/>
    </row>
    <row r="43" spans="1:20">
      <c r="M43"/>
      <c r="N43"/>
      <c r="O43"/>
      <c r="P43"/>
    </row>
    <row r="44" spans="1:20">
      <c r="M44"/>
      <c r="N44"/>
      <c r="O44"/>
      <c r="P44"/>
    </row>
    <row r="45" spans="1:20">
      <c r="M45"/>
      <c r="N45"/>
      <c r="O45"/>
      <c r="P45"/>
    </row>
    <row r="46" spans="1:20">
      <c r="M46"/>
      <c r="N46"/>
      <c r="O46"/>
      <c r="P46"/>
    </row>
    <row r="47" spans="1:20">
      <c r="M47"/>
      <c r="N47"/>
      <c r="O47"/>
      <c r="P47"/>
    </row>
    <row r="48" spans="1:20">
      <c r="M48"/>
      <c r="N48"/>
      <c r="O48"/>
      <c r="P48"/>
    </row>
    <row r="49" spans="5:34">
      <c r="M49"/>
      <c r="N49"/>
      <c r="O49"/>
      <c r="P49"/>
    </row>
    <row r="50" spans="5:34">
      <c r="E50" s="6"/>
      <c r="F50"/>
      <c r="H50" s="180"/>
      <c r="I50" s="180"/>
      <c r="J50" s="180"/>
      <c r="K50" s="180"/>
      <c r="L50" s="180"/>
      <c r="M50" s="180"/>
      <c r="N50" s="180"/>
      <c r="O50" s="180"/>
      <c r="P50" s="180"/>
      <c r="Q50" s="180"/>
      <c r="R50" s="173"/>
      <c r="S50" s="179"/>
      <c r="T50" s="180"/>
      <c r="U50" s="180"/>
      <c r="V50" s="180"/>
      <c r="W50" s="173"/>
      <c r="X50" s="173"/>
      <c r="Y50" s="182"/>
      <c r="Z50" s="182"/>
      <c r="AA50" s="182"/>
      <c r="AB50" s="182"/>
      <c r="AC50" s="182"/>
      <c r="AD50" s="254"/>
      <c r="AE50" s="180"/>
      <c r="AG50" s="5"/>
      <c r="AH50" s="5"/>
    </row>
    <row r="51" spans="5:34">
      <c r="E51" s="6"/>
      <c r="F51"/>
      <c r="H51" s="180"/>
      <c r="I51" s="180"/>
      <c r="J51" s="180"/>
      <c r="K51" s="180"/>
      <c r="L51" s="180"/>
      <c r="M51" s="180"/>
      <c r="N51" s="180"/>
      <c r="O51" s="180"/>
      <c r="P51" s="180"/>
      <c r="Q51" s="180"/>
      <c r="R51" s="173"/>
      <c r="S51" s="179"/>
      <c r="T51" s="180"/>
      <c r="U51" s="180"/>
      <c r="V51" s="180"/>
      <c r="W51" s="173"/>
      <c r="X51" s="173"/>
      <c r="Y51" s="182"/>
      <c r="Z51" s="182"/>
      <c r="AA51" s="182"/>
      <c r="AB51" s="182"/>
      <c r="AC51" s="182"/>
      <c r="AD51" s="248"/>
      <c r="AE51" s="179"/>
      <c r="AG51" s="5"/>
      <c r="AH51" s="5"/>
    </row>
    <row r="52" spans="5:34">
      <c r="E52" s="6"/>
      <c r="F52"/>
      <c r="G52" s="159"/>
      <c r="H52" s="180"/>
      <c r="I52" s="180"/>
      <c r="J52" s="180"/>
      <c r="K52" s="180"/>
      <c r="L52" s="180"/>
      <c r="M52" s="180"/>
      <c r="N52" s="180"/>
      <c r="O52" s="180"/>
      <c r="P52" s="180"/>
      <c r="Q52" s="180"/>
      <c r="R52" s="173"/>
      <c r="S52" s="179"/>
      <c r="T52" s="180"/>
      <c r="U52" s="180"/>
      <c r="V52" s="180"/>
      <c r="W52" s="173"/>
      <c r="X52" s="173"/>
      <c r="Y52" s="182"/>
      <c r="Z52" s="182"/>
      <c r="AA52" s="182"/>
      <c r="AB52" s="182"/>
      <c r="AC52" s="182"/>
      <c r="AD52" s="248"/>
      <c r="AE52" s="179"/>
      <c r="AG52" s="5"/>
      <c r="AH52" s="5"/>
    </row>
    <row r="53" spans="5:34">
      <c r="E53" s="6"/>
      <c r="F53" s="9"/>
      <c r="H53" s="182"/>
      <c r="I53" s="182"/>
      <c r="J53" s="179"/>
      <c r="K53" s="182"/>
      <c r="L53" s="179"/>
      <c r="M53" s="179"/>
      <c r="N53" s="179"/>
      <c r="O53" s="180"/>
      <c r="P53" s="180"/>
      <c r="Q53" s="179"/>
      <c r="R53" s="179"/>
      <c r="S53" s="179"/>
      <c r="T53" s="176"/>
      <c r="U53" s="176"/>
      <c r="V53" s="176"/>
      <c r="W53" s="179"/>
      <c r="X53" s="179"/>
      <c r="Y53" s="182"/>
      <c r="Z53" s="182"/>
      <c r="AA53" s="182"/>
      <c r="AB53" s="182"/>
      <c r="AC53" s="182"/>
      <c r="AD53" s="248"/>
      <c r="AE53" s="179"/>
      <c r="AG53" s="5"/>
      <c r="AH53" s="5"/>
    </row>
    <row r="54" spans="5:34">
      <c r="E54" s="6"/>
      <c r="F54" s="9"/>
      <c r="G54" s="86"/>
      <c r="H54" s="179"/>
      <c r="I54" s="179"/>
      <c r="J54" s="179"/>
      <c r="K54" s="179"/>
      <c r="L54" s="179"/>
      <c r="M54" s="182"/>
      <c r="N54" s="179"/>
      <c r="O54" s="180"/>
      <c r="P54" s="369"/>
      <c r="Q54" s="179"/>
      <c r="R54" s="179"/>
      <c r="S54" s="179"/>
      <c r="T54" s="176"/>
      <c r="U54" s="176"/>
      <c r="V54" s="176"/>
      <c r="W54" s="179"/>
      <c r="X54" s="179"/>
      <c r="Y54" s="182"/>
      <c r="Z54" s="182"/>
      <c r="AA54" s="182"/>
      <c r="AB54" s="182"/>
      <c r="AC54" s="182"/>
      <c r="AD54" s="248"/>
      <c r="AE54" s="179"/>
      <c r="AG54" s="5"/>
      <c r="AH54" s="5"/>
    </row>
    <row r="55" spans="5:34">
      <c r="E55" s="6"/>
      <c r="F55" s="9"/>
      <c r="G55" s="86"/>
      <c r="H55" s="366"/>
      <c r="I55" s="367"/>
      <c r="J55" s="367"/>
      <c r="K55" s="367"/>
      <c r="L55" s="367"/>
      <c r="M55" s="368"/>
      <c r="N55" s="367"/>
      <c r="O55" s="369"/>
      <c r="P55" s="369"/>
      <c r="Q55" s="367"/>
      <c r="R55" s="179"/>
      <c r="S55" s="179"/>
      <c r="T55" s="370"/>
      <c r="U55" s="370"/>
      <c r="V55" s="370"/>
      <c r="W55" s="179"/>
      <c r="X55" s="179"/>
      <c r="Y55" s="367"/>
      <c r="Z55" s="367"/>
      <c r="AA55" s="367"/>
      <c r="AB55" s="367"/>
      <c r="AC55" s="367"/>
      <c r="AD55" s="371"/>
      <c r="AE55" s="367"/>
      <c r="AG55" s="5"/>
      <c r="AH55" s="5"/>
    </row>
    <row r="56" spans="5:34">
      <c r="E56" s="6"/>
      <c r="F56" s="7"/>
      <c r="G56" s="86"/>
      <c r="H56" s="179"/>
      <c r="I56" s="179"/>
      <c r="J56" s="179"/>
      <c r="K56" s="182"/>
      <c r="L56" s="182"/>
      <c r="M56" s="182"/>
      <c r="N56" s="179"/>
      <c r="O56" s="180"/>
      <c r="P56" s="179"/>
      <c r="Q56" s="179"/>
      <c r="R56" s="179"/>
      <c r="S56" s="179"/>
      <c r="T56" s="179"/>
      <c r="U56" s="176"/>
      <c r="V56" s="176"/>
      <c r="W56" s="179"/>
      <c r="X56" s="179"/>
      <c r="Y56" s="179"/>
      <c r="Z56" s="179"/>
      <c r="AA56" s="179"/>
      <c r="AB56" s="179"/>
      <c r="AC56" s="179"/>
      <c r="AD56" s="248"/>
      <c r="AE56" s="176"/>
      <c r="AG56" s="5"/>
      <c r="AH56" s="5"/>
    </row>
    <row r="57" spans="5:34">
      <c r="E57" s="6"/>
      <c r="F57" s="3"/>
      <c r="G57" s="67"/>
      <c r="H57" s="165"/>
      <c r="I57" s="165"/>
      <c r="J57" s="165"/>
      <c r="K57" s="165"/>
      <c r="L57" s="165"/>
      <c r="M57" s="165"/>
      <c r="N57" s="180"/>
      <c r="O57" s="180"/>
      <c r="P57" s="165"/>
      <c r="Q57" s="165"/>
      <c r="R57" s="165"/>
      <c r="S57" s="181"/>
      <c r="T57" s="166"/>
      <c r="U57" s="166"/>
      <c r="V57" s="166"/>
      <c r="W57" s="165"/>
      <c r="X57" s="181"/>
      <c r="Y57" s="165"/>
      <c r="Z57" s="165"/>
      <c r="AA57" s="165"/>
      <c r="AB57" s="165"/>
      <c r="AC57" s="165"/>
      <c r="AD57" s="253"/>
      <c r="AE57" s="165"/>
      <c r="AF57" s="3"/>
      <c r="AG57" s="8"/>
      <c r="AH57" s="8"/>
    </row>
    <row r="58" spans="5:34">
      <c r="E58" s="6"/>
      <c r="F58" s="3"/>
      <c r="H58" s="165"/>
      <c r="I58" s="183"/>
      <c r="J58" s="165"/>
      <c r="K58" s="165"/>
      <c r="L58" s="165"/>
      <c r="M58" s="165"/>
      <c r="N58" s="180"/>
      <c r="O58" s="180"/>
      <c r="P58" s="165"/>
      <c r="Q58" s="165"/>
      <c r="R58" s="165"/>
      <c r="S58" s="165"/>
      <c r="T58" s="165"/>
      <c r="U58" s="165"/>
      <c r="V58" s="166"/>
      <c r="W58" s="165"/>
      <c r="X58" s="165"/>
      <c r="Y58" s="165"/>
      <c r="Z58" s="165"/>
      <c r="AA58" s="165"/>
      <c r="AB58" s="165"/>
      <c r="AC58" s="165"/>
      <c r="AD58" s="253"/>
      <c r="AE58" s="165"/>
      <c r="AF58" s="3"/>
      <c r="AG58" s="8"/>
      <c r="AH58" s="8"/>
    </row>
    <row r="59" spans="5:34">
      <c r="E59" s="6"/>
      <c r="F59" s="3"/>
      <c r="G59" s="160"/>
      <c r="H59" s="129"/>
      <c r="I59" s="129"/>
      <c r="J59" s="129"/>
      <c r="K59" s="129"/>
      <c r="L59" s="129"/>
      <c r="M59" s="129"/>
      <c r="N59" s="129"/>
      <c r="O59" s="129"/>
      <c r="P59" s="129"/>
      <c r="Q59" s="129"/>
      <c r="R59" s="8"/>
      <c r="S59" s="8"/>
      <c r="T59" s="129"/>
      <c r="U59" s="129"/>
      <c r="V59" s="129"/>
      <c r="W59" s="8"/>
      <c r="X59" s="8"/>
      <c r="Y59" s="129"/>
      <c r="Z59" s="129"/>
      <c r="AA59" s="129"/>
      <c r="AB59" s="129"/>
      <c r="AC59" s="129"/>
      <c r="AD59" s="252"/>
      <c r="AE59" s="129"/>
      <c r="AF59" s="3"/>
      <c r="AG59" s="8"/>
      <c r="AH59" s="8"/>
    </row>
    <row r="60" spans="5:34">
      <c r="E60" s="6"/>
      <c r="F60" s="3"/>
      <c r="G60" s="160"/>
      <c r="H60" s="67"/>
      <c r="I60" s="99"/>
      <c r="J60" s="67"/>
      <c r="K60" s="67"/>
      <c r="L60" s="67"/>
      <c r="M60" s="67"/>
      <c r="N60" s="67"/>
      <c r="O60" s="67"/>
      <c r="P60" s="129"/>
      <c r="Q60" s="67"/>
      <c r="R60" s="8"/>
      <c r="S60" s="8"/>
      <c r="T60" s="87"/>
      <c r="U60" s="67"/>
      <c r="V60" s="87"/>
      <c r="W60" s="8"/>
      <c r="X60" s="8"/>
      <c r="Y60" s="67"/>
      <c r="Z60" s="67"/>
      <c r="AA60" s="67"/>
      <c r="AB60" s="99"/>
      <c r="AC60" s="197"/>
      <c r="AD60" s="252"/>
      <c r="AE60" s="129"/>
      <c r="AF60" s="3"/>
      <c r="AG60" s="8"/>
      <c r="AH60" s="8"/>
    </row>
    <row r="61" spans="5:34">
      <c r="E61" s="6"/>
      <c r="H61" s="185"/>
      <c r="I61" s="185"/>
      <c r="J61" s="185"/>
      <c r="K61" s="185"/>
      <c r="L61" s="185"/>
      <c r="M61" s="185"/>
      <c r="N61" s="79"/>
      <c r="O61" s="185"/>
      <c r="P61" s="228"/>
      <c r="Q61" s="185"/>
      <c r="R61" s="8"/>
      <c r="S61" s="8"/>
      <c r="T61" s="234"/>
      <c r="U61" s="234"/>
      <c r="V61" s="234"/>
      <c r="W61" s="8"/>
      <c r="X61" s="8"/>
      <c r="Y61" s="185"/>
      <c r="Z61" s="185"/>
      <c r="AA61" s="185"/>
      <c r="AB61" s="185"/>
      <c r="AC61" s="185"/>
      <c r="AD61" s="202"/>
      <c r="AE61" s="185"/>
      <c r="AF61" s="8"/>
      <c r="AG61" s="8"/>
      <c r="AH61" s="8"/>
    </row>
    <row r="62" spans="5:34">
      <c r="E62" s="6"/>
      <c r="I62" s="8"/>
      <c r="J62" s="8"/>
      <c r="K62" s="8"/>
      <c r="L62" s="8"/>
      <c r="M62" s="8"/>
      <c r="N62" s="79"/>
      <c r="O62" s="8"/>
      <c r="P62" s="228"/>
      <c r="Q62" s="8"/>
      <c r="R62" s="8"/>
      <c r="S62" s="8"/>
      <c r="T62" s="234"/>
      <c r="U62" s="234"/>
      <c r="V62" s="234"/>
      <c r="W62" s="8"/>
      <c r="X62" s="8"/>
      <c r="Y62" s="8"/>
      <c r="Z62" s="7"/>
      <c r="AA62" s="7"/>
      <c r="AB62" s="7"/>
      <c r="AC62" s="7"/>
      <c r="AD62" s="202"/>
      <c r="AE62" s="234"/>
      <c r="AF62" s="8"/>
      <c r="AG62" s="8"/>
      <c r="AH62" s="8"/>
    </row>
    <row r="63" spans="5:34">
      <c r="E63" s="4"/>
      <c r="H63" s="283"/>
      <c r="I63" s="283"/>
      <c r="J63" s="283"/>
      <c r="K63" s="283"/>
      <c r="L63" s="283"/>
      <c r="M63" s="283"/>
      <c r="N63" s="283"/>
      <c r="O63" s="283"/>
      <c r="P63" s="283"/>
      <c r="Q63" s="283"/>
      <c r="R63" s="283"/>
      <c r="S63" s="283"/>
      <c r="T63" s="37"/>
      <c r="U63" s="37"/>
      <c r="V63" s="37"/>
      <c r="W63" s="283"/>
      <c r="X63" s="283"/>
      <c r="Y63" s="283"/>
      <c r="Z63" s="283"/>
      <c r="AA63" s="283"/>
      <c r="AB63" s="283"/>
      <c r="AC63" s="283"/>
      <c r="AD63" s="19"/>
      <c r="AE63" s="37"/>
      <c r="AF63" s="8"/>
      <c r="AG63" s="8"/>
      <c r="AH63" s="8"/>
    </row>
    <row r="64" spans="5:34">
      <c r="E64" s="4"/>
      <c r="I64" s="8"/>
      <c r="J64" s="7"/>
      <c r="K64" s="8"/>
      <c r="L64" s="8"/>
      <c r="M64" s="8"/>
      <c r="N64" s="8"/>
      <c r="O64" s="8"/>
      <c r="P64" s="8"/>
      <c r="Q64" s="8"/>
      <c r="R64" s="8"/>
      <c r="S64" s="8"/>
      <c r="T64" s="25"/>
      <c r="U64" s="25"/>
      <c r="V64" s="25"/>
      <c r="W64" s="8"/>
      <c r="X64" s="8"/>
      <c r="Y64" s="8"/>
      <c r="Z64" s="7"/>
      <c r="AA64" s="7"/>
      <c r="AB64" s="7"/>
      <c r="AC64" s="8"/>
      <c r="AD64" s="19"/>
      <c r="AE64" s="8"/>
      <c r="AF64" s="8"/>
      <c r="AG64" s="8"/>
      <c r="AH64" s="67"/>
    </row>
    <row r="65" spans="13:16">
      <c r="M65"/>
      <c r="N65"/>
      <c r="O65"/>
      <c r="P65"/>
    </row>
    <row r="66" spans="13:16">
      <c r="M66"/>
      <c r="N66"/>
      <c r="O66"/>
      <c r="P66"/>
    </row>
    <row r="67" spans="13:16">
      <c r="M67"/>
      <c r="N67"/>
      <c r="O67"/>
      <c r="P67"/>
    </row>
    <row r="98" spans="13:16">
      <c r="M98"/>
      <c r="N98"/>
      <c r="O98"/>
      <c r="P98"/>
    </row>
    <row r="99" spans="13:16">
      <c r="M99"/>
      <c r="N99"/>
      <c r="O99"/>
      <c r="P99"/>
    </row>
    <row r="100" spans="13:16">
      <c r="M100"/>
      <c r="N100"/>
      <c r="O100"/>
      <c r="P100"/>
    </row>
    <row r="101" spans="13:16">
      <c r="M101"/>
      <c r="N101"/>
      <c r="O101"/>
      <c r="P101"/>
    </row>
    <row r="102" spans="13:16">
      <c r="M102"/>
      <c r="N102"/>
      <c r="O102"/>
      <c r="P102"/>
    </row>
    <row r="103" spans="13:16">
      <c r="M103"/>
      <c r="N103"/>
      <c r="O103"/>
      <c r="P103"/>
    </row>
    <row r="104" spans="13:16">
      <c r="M104"/>
      <c r="N104"/>
      <c r="O104"/>
      <c r="P104"/>
    </row>
    <row r="105" spans="13:16">
      <c r="M105"/>
      <c r="N105"/>
      <c r="O105"/>
      <c r="P105"/>
    </row>
    <row r="106" spans="13:16">
      <c r="M106"/>
      <c r="N106"/>
      <c r="O106"/>
      <c r="P106"/>
    </row>
    <row r="107" spans="13:16">
      <c r="M107"/>
      <c r="N107"/>
      <c r="O107"/>
      <c r="P107"/>
    </row>
    <row r="108" spans="13:16">
      <c r="M108"/>
      <c r="N108"/>
      <c r="O108"/>
      <c r="P108"/>
    </row>
    <row r="109" spans="13:16">
      <c r="M109"/>
      <c r="N109"/>
      <c r="O109"/>
      <c r="P109"/>
    </row>
  </sheetData>
  <mergeCells count="2">
    <mergeCell ref="A41:T41"/>
    <mergeCell ref="A36:T36"/>
  </mergeCells>
  <phoneticPr fontId="16" type="noConversion"/>
  <conditionalFormatting sqref="G29">
    <cfRule type="cellIs" dxfId="2077" priority="1" stopIfTrue="1" operator="equal">
      <formula>"-"</formula>
    </cfRule>
    <cfRule type="containsText" dxfId="2076" priority="2" stopIfTrue="1" operator="containsText" text="leer">
      <formula>NOT(ISERROR(SEARCH("leer",G29)))</formula>
    </cfRule>
  </conditionalFormatting>
  <conditionalFormatting sqref="H56:M56 V57 P56:AD56">
    <cfRule type="cellIs" dxfId="2075" priority="328" operator="equal">
      <formula>"-"</formula>
    </cfRule>
  </conditionalFormatting>
  <conditionalFormatting sqref="AE56">
    <cfRule type="cellIs" dxfId="2074" priority="327" operator="equal">
      <formula>"-"</formula>
    </cfRule>
  </conditionalFormatting>
  <conditionalFormatting sqref="AE57">
    <cfRule type="cellIs" dxfId="2073" priority="326" operator="equal">
      <formula>"-"</formula>
    </cfRule>
  </conditionalFormatting>
  <conditionalFormatting sqref="H55:Q55 Y55:AE55 T55:V55">
    <cfRule type="cellIs" dxfId="2072" priority="324" stopIfTrue="1" operator="equal">
      <formula>"-"</formula>
    </cfRule>
    <cfRule type="containsText" dxfId="2071" priority="325" stopIfTrue="1" operator="containsText" text="leer">
      <formula>NOT(ISERROR(SEARCH("leer",H55)))</formula>
    </cfRule>
  </conditionalFormatting>
  <conditionalFormatting sqref="Y55:AE55">
    <cfRule type="cellIs" dxfId="2070" priority="322" stopIfTrue="1" operator="equal">
      <formula>"-"</formula>
    </cfRule>
    <cfRule type="containsText" dxfId="2069" priority="323" stopIfTrue="1" operator="containsText" text="leer">
      <formula>NOT(ISERROR(SEARCH("leer",Y55)))</formula>
    </cfRule>
  </conditionalFormatting>
  <conditionalFormatting sqref="Y55:AE55">
    <cfRule type="cellIs" dxfId="2068" priority="320" stopIfTrue="1" operator="equal">
      <formula>"-"</formula>
    </cfRule>
    <cfRule type="containsText" dxfId="2067" priority="321" stopIfTrue="1" operator="containsText" text="leer">
      <formula>NOT(ISERROR(SEARCH("leer",Y55)))</formula>
    </cfRule>
  </conditionalFormatting>
  <conditionalFormatting sqref="H54:Q54 Y54:AE54 T54:V54">
    <cfRule type="cellIs" dxfId="2066" priority="318" stopIfTrue="1" operator="equal">
      <formula>"-"</formula>
    </cfRule>
    <cfRule type="containsText" dxfId="2065" priority="319" stopIfTrue="1" operator="containsText" text="leer">
      <formula>NOT(ISERROR(SEARCH("leer",H54)))</formula>
    </cfRule>
  </conditionalFormatting>
  <conditionalFormatting sqref="Y54:AE54">
    <cfRule type="cellIs" dxfId="2064" priority="316" stopIfTrue="1" operator="equal">
      <formula>"-"</formula>
    </cfRule>
    <cfRule type="containsText" dxfId="2063" priority="317" stopIfTrue="1" operator="containsText" text="leer">
      <formula>NOT(ISERROR(SEARCH("leer",Y54)))</formula>
    </cfRule>
  </conditionalFormatting>
  <conditionalFormatting sqref="Y54:AE54">
    <cfRule type="cellIs" dxfId="2062" priority="314" stopIfTrue="1" operator="equal">
      <formula>"-"</formula>
    </cfRule>
    <cfRule type="containsText" dxfId="2061" priority="315" stopIfTrue="1" operator="containsText" text="leer">
      <formula>NOT(ISERROR(SEARCH("leer",Y54)))</formula>
    </cfRule>
  </conditionalFormatting>
  <conditionalFormatting sqref="H54:Q54">
    <cfRule type="cellIs" dxfId="2060" priority="312" stopIfTrue="1" operator="equal">
      <formula>"-"</formula>
    </cfRule>
    <cfRule type="containsText" dxfId="2059" priority="313" stopIfTrue="1" operator="containsText" text="leer">
      <formula>NOT(ISERROR(SEARCH("leer",H54)))</formula>
    </cfRule>
  </conditionalFormatting>
  <conditionalFormatting sqref="H54:Q54">
    <cfRule type="cellIs" dxfId="2058" priority="310" stopIfTrue="1" operator="equal">
      <formula>"-"</formula>
    </cfRule>
    <cfRule type="containsText" dxfId="2057" priority="311" stopIfTrue="1" operator="containsText" text="leer">
      <formula>NOT(ISERROR(SEARCH("leer",H54)))</formula>
    </cfRule>
  </conditionalFormatting>
  <conditionalFormatting sqref="H54:Q54">
    <cfRule type="cellIs" dxfId="2056" priority="308" stopIfTrue="1" operator="equal">
      <formula>"-"</formula>
    </cfRule>
    <cfRule type="containsText" dxfId="2055" priority="309" stopIfTrue="1" operator="containsText" text="leer">
      <formula>NOT(ISERROR(SEARCH("leer",H54)))</formula>
    </cfRule>
  </conditionalFormatting>
  <conditionalFormatting sqref="H54:Q54">
    <cfRule type="cellIs" dxfId="2054" priority="306" stopIfTrue="1" operator="equal">
      <formula>"-"</formula>
    </cfRule>
    <cfRule type="containsText" dxfId="2053" priority="307" stopIfTrue="1" operator="containsText" text="leer">
      <formula>NOT(ISERROR(SEARCH("leer",H54)))</formula>
    </cfRule>
  </conditionalFormatting>
  <conditionalFormatting sqref="H54:Q54">
    <cfRule type="cellIs" dxfId="2052" priority="304" stopIfTrue="1" operator="equal">
      <formula>"-"</formula>
    </cfRule>
    <cfRule type="containsText" dxfId="2051" priority="305" stopIfTrue="1" operator="containsText" text="leer">
      <formula>NOT(ISERROR(SEARCH("leer",H54)))</formula>
    </cfRule>
  </conditionalFormatting>
  <conditionalFormatting sqref="T54:V54">
    <cfRule type="cellIs" dxfId="2050" priority="302" stopIfTrue="1" operator="equal">
      <formula>"-"</formula>
    </cfRule>
    <cfRule type="containsText" dxfId="2049" priority="303" stopIfTrue="1" operator="containsText" text="leer">
      <formula>NOT(ISERROR(SEARCH("leer",T54)))</formula>
    </cfRule>
  </conditionalFormatting>
  <conditionalFormatting sqref="T54:V54">
    <cfRule type="cellIs" dxfId="2048" priority="300" stopIfTrue="1" operator="equal">
      <formula>"-"</formula>
    </cfRule>
    <cfRule type="containsText" dxfId="2047" priority="301" stopIfTrue="1" operator="containsText" text="leer">
      <formula>NOT(ISERROR(SEARCH("leer",T54)))</formula>
    </cfRule>
  </conditionalFormatting>
  <conditionalFormatting sqref="T54:V54">
    <cfRule type="cellIs" dxfId="2046" priority="298" stopIfTrue="1" operator="equal">
      <formula>"-"</formula>
    </cfRule>
    <cfRule type="containsText" dxfId="2045" priority="299" stopIfTrue="1" operator="containsText" text="leer">
      <formula>NOT(ISERROR(SEARCH("leer",T54)))</formula>
    </cfRule>
  </conditionalFormatting>
  <conditionalFormatting sqref="T54:V54">
    <cfRule type="cellIs" dxfId="2044" priority="296" stopIfTrue="1" operator="equal">
      <formula>"-"</formula>
    </cfRule>
    <cfRule type="containsText" dxfId="2043" priority="297" stopIfTrue="1" operator="containsText" text="leer">
      <formula>NOT(ISERROR(SEARCH("leer",T54)))</formula>
    </cfRule>
  </conditionalFormatting>
  <conditionalFormatting sqref="T54:V54">
    <cfRule type="cellIs" dxfId="2042" priority="294" stopIfTrue="1" operator="equal">
      <formula>"-"</formula>
    </cfRule>
    <cfRule type="containsText" dxfId="2041" priority="295" stopIfTrue="1" operator="containsText" text="leer">
      <formula>NOT(ISERROR(SEARCH("leer",T54)))</formula>
    </cfRule>
  </conditionalFormatting>
  <conditionalFormatting sqref="Y54:AE54">
    <cfRule type="cellIs" dxfId="2040" priority="292" stopIfTrue="1" operator="equal">
      <formula>"-"</formula>
    </cfRule>
    <cfRule type="containsText" dxfId="2039" priority="293" stopIfTrue="1" operator="containsText" text="leer">
      <formula>NOT(ISERROR(SEARCH("leer",Y54)))</formula>
    </cfRule>
  </conditionalFormatting>
  <conditionalFormatting sqref="Y54:AE54">
    <cfRule type="cellIs" dxfId="2038" priority="290" stopIfTrue="1" operator="equal">
      <formula>"-"</formula>
    </cfRule>
    <cfRule type="containsText" dxfId="2037" priority="291" stopIfTrue="1" operator="containsText" text="leer">
      <formula>NOT(ISERROR(SEARCH("leer",Y54)))</formula>
    </cfRule>
  </conditionalFormatting>
  <conditionalFormatting sqref="Y54:AE54">
    <cfRule type="cellIs" dxfId="2036" priority="288" stopIfTrue="1" operator="equal">
      <formula>"-"</formula>
    </cfRule>
    <cfRule type="containsText" dxfId="2035" priority="289" stopIfTrue="1" operator="containsText" text="leer">
      <formula>NOT(ISERROR(SEARCH("leer",Y54)))</formula>
    </cfRule>
  </conditionalFormatting>
  <conditionalFormatting sqref="Y54:AE54">
    <cfRule type="cellIs" dxfId="2034" priority="286" stopIfTrue="1" operator="equal">
      <formula>"-"</formula>
    </cfRule>
    <cfRule type="containsText" dxfId="2033" priority="287" stopIfTrue="1" operator="containsText" text="leer">
      <formula>NOT(ISERROR(SEARCH("leer",Y54)))</formula>
    </cfRule>
  </conditionalFormatting>
  <conditionalFormatting sqref="Y54:AE54">
    <cfRule type="cellIs" dxfId="2032" priority="284" stopIfTrue="1" operator="equal">
      <formula>"-"</formula>
    </cfRule>
    <cfRule type="containsText" dxfId="2031" priority="285" stopIfTrue="1" operator="containsText" text="leer">
      <formula>NOT(ISERROR(SEARCH("leer",Y54)))</formula>
    </cfRule>
  </conditionalFormatting>
  <conditionalFormatting sqref="P54">
    <cfRule type="cellIs" dxfId="2030" priority="282" stopIfTrue="1" operator="equal">
      <formula>"-"</formula>
    </cfRule>
    <cfRule type="containsText" dxfId="2029" priority="283" stopIfTrue="1" operator="containsText" text="leer">
      <formula>NOT(ISERROR(SEARCH("leer",P54)))</formula>
    </cfRule>
  </conditionalFormatting>
  <conditionalFormatting sqref="AD54">
    <cfRule type="cellIs" dxfId="2028" priority="280" stopIfTrue="1" operator="equal">
      <formula>"-"</formula>
    </cfRule>
    <cfRule type="containsText" dxfId="2027" priority="281" stopIfTrue="1" operator="containsText" text="leer">
      <formula>NOT(ISERROR(SEARCH("leer",AD54)))</formula>
    </cfRule>
  </conditionalFormatting>
  <conditionalFormatting sqref="AD54">
    <cfRule type="cellIs" dxfId="2026" priority="278" stopIfTrue="1" operator="equal">
      <formula>"-"</formula>
    </cfRule>
    <cfRule type="containsText" dxfId="2025" priority="279" stopIfTrue="1" operator="containsText" text="leer">
      <formula>NOT(ISERROR(SEARCH("leer",AD54)))</formula>
    </cfRule>
  </conditionalFormatting>
  <conditionalFormatting sqref="AD54">
    <cfRule type="cellIs" dxfId="2024" priority="276" stopIfTrue="1" operator="equal">
      <formula>"-"</formula>
    </cfRule>
    <cfRule type="containsText" dxfId="2023" priority="277" stopIfTrue="1" operator="containsText" text="leer">
      <formula>NOT(ISERROR(SEARCH("leer",AD54)))</formula>
    </cfRule>
  </conditionalFormatting>
  <conditionalFormatting sqref="H53:Q53">
    <cfRule type="cellIs" dxfId="2022" priority="274" stopIfTrue="1" operator="equal">
      <formula>"-"</formula>
    </cfRule>
    <cfRule type="containsText" dxfId="2021" priority="275" stopIfTrue="1" operator="containsText" text="leer">
      <formula>NOT(ISERROR(SEARCH("leer",H53)))</formula>
    </cfRule>
  </conditionalFormatting>
  <conditionalFormatting sqref="H53:Q53">
    <cfRule type="cellIs" dxfId="2020" priority="273" stopIfTrue="1" operator="equal">
      <formula>"-"</formula>
    </cfRule>
  </conditionalFormatting>
  <conditionalFormatting sqref="H53:Q53">
    <cfRule type="cellIs" dxfId="2019" priority="271" stopIfTrue="1" operator="equal">
      <formula>"-"</formula>
    </cfRule>
    <cfRule type="containsText" dxfId="2018" priority="272" stopIfTrue="1" operator="containsText" text="leer">
      <formula>NOT(ISERROR(SEARCH("leer",H53)))</formula>
    </cfRule>
  </conditionalFormatting>
  <conditionalFormatting sqref="H53:Q53">
    <cfRule type="cellIs" dxfId="2017" priority="270" stopIfTrue="1" operator="equal">
      <formula>"-"</formula>
    </cfRule>
  </conditionalFormatting>
  <conditionalFormatting sqref="T53:V53">
    <cfRule type="cellIs" dxfId="2016" priority="268" stopIfTrue="1" operator="equal">
      <formula>"-"</formula>
    </cfRule>
    <cfRule type="containsText" dxfId="2015" priority="269" stopIfTrue="1" operator="containsText" text="leer">
      <formula>NOT(ISERROR(SEARCH("leer",T53)))</formula>
    </cfRule>
  </conditionalFormatting>
  <conditionalFormatting sqref="T53:V53">
    <cfRule type="cellIs" dxfId="2014" priority="267" stopIfTrue="1" operator="equal">
      <formula>"-"</formula>
    </cfRule>
  </conditionalFormatting>
  <conditionalFormatting sqref="T53:V53">
    <cfRule type="cellIs" dxfId="2013" priority="265" stopIfTrue="1" operator="equal">
      <formula>"-"</formula>
    </cfRule>
    <cfRule type="containsText" dxfId="2012" priority="266" stopIfTrue="1" operator="containsText" text="leer">
      <formula>NOT(ISERROR(SEARCH("leer",T53)))</formula>
    </cfRule>
  </conditionalFormatting>
  <conditionalFormatting sqref="T53:V53">
    <cfRule type="cellIs" dxfId="2011" priority="264" stopIfTrue="1" operator="equal">
      <formula>"-"</formula>
    </cfRule>
  </conditionalFormatting>
  <conditionalFormatting sqref="Y53:AE53">
    <cfRule type="cellIs" dxfId="2010" priority="262" stopIfTrue="1" operator="equal">
      <formula>"-"</formula>
    </cfRule>
    <cfRule type="containsText" dxfId="2009" priority="263" stopIfTrue="1" operator="containsText" text="leer">
      <formula>NOT(ISERROR(SEARCH("leer",Y53)))</formula>
    </cfRule>
  </conditionalFormatting>
  <conditionalFormatting sqref="Y53:AE53">
    <cfRule type="cellIs" dxfId="2008" priority="261" stopIfTrue="1" operator="equal">
      <formula>"-"</formula>
    </cfRule>
  </conditionalFormatting>
  <conditionalFormatting sqref="Y53:AE53">
    <cfRule type="cellIs" dxfId="2007" priority="259" stopIfTrue="1" operator="equal">
      <formula>"-"</formula>
    </cfRule>
    <cfRule type="containsText" dxfId="2006" priority="260" stopIfTrue="1" operator="containsText" text="leer">
      <formula>NOT(ISERROR(SEARCH("leer",Y53)))</formula>
    </cfRule>
  </conditionalFormatting>
  <conditionalFormatting sqref="Y53:AE53">
    <cfRule type="cellIs" dxfId="2005" priority="258" stopIfTrue="1" operator="equal">
      <formula>"-"</formula>
    </cfRule>
  </conditionalFormatting>
  <conditionalFormatting sqref="H53:Q53 Y53:AE53 T53:V53">
    <cfRule type="cellIs" dxfId="2004" priority="257" operator="equal">
      <formula>"-"</formula>
    </cfRule>
  </conditionalFormatting>
  <conditionalFormatting sqref="H53:Q53 Y53:AE53 T53:V53">
    <cfRule type="cellIs" dxfId="2003" priority="255" stopIfTrue="1" operator="equal">
      <formula>"-"</formula>
    </cfRule>
    <cfRule type="containsText" dxfId="2002" priority="256" stopIfTrue="1" operator="containsText" text="leer">
      <formula>NOT(ISERROR(SEARCH("leer",H53)))</formula>
    </cfRule>
  </conditionalFormatting>
  <conditionalFormatting sqref="N52">
    <cfRule type="cellIs" dxfId="2001" priority="253" stopIfTrue="1" operator="equal">
      <formula>"-"</formula>
    </cfRule>
    <cfRule type="containsText" dxfId="2000" priority="254" stopIfTrue="1" operator="containsText" text="leer">
      <formula>NOT(ISERROR(SEARCH("leer",N52)))</formula>
    </cfRule>
  </conditionalFormatting>
  <conditionalFormatting sqref="N52">
    <cfRule type="cellIs" dxfId="1999" priority="252" stopIfTrue="1" operator="equal">
      <formula>"-"</formula>
    </cfRule>
  </conditionalFormatting>
  <conditionalFormatting sqref="N52">
    <cfRule type="cellIs" dxfId="1998" priority="250" stopIfTrue="1" operator="equal">
      <formula>"-"</formula>
    </cfRule>
    <cfRule type="containsText" dxfId="1997" priority="251" stopIfTrue="1" operator="containsText" text="leer">
      <formula>NOT(ISERROR(SEARCH("leer",N52)))</formula>
    </cfRule>
  </conditionalFormatting>
  <conditionalFormatting sqref="N52">
    <cfRule type="cellIs" dxfId="1996" priority="249" stopIfTrue="1" operator="equal">
      <formula>"-"</formula>
    </cfRule>
  </conditionalFormatting>
  <conditionalFormatting sqref="N52">
    <cfRule type="cellIs" dxfId="1995" priority="248" operator="equal">
      <formula>"-"</formula>
    </cfRule>
  </conditionalFormatting>
  <conditionalFormatting sqref="N52">
    <cfRule type="cellIs" dxfId="1994" priority="246" stopIfTrue="1" operator="equal">
      <formula>"-"</formula>
    </cfRule>
    <cfRule type="containsText" dxfId="1993" priority="247" stopIfTrue="1" operator="containsText" text="leer">
      <formula>NOT(ISERROR(SEARCH("leer",N52)))</formula>
    </cfRule>
  </conditionalFormatting>
  <conditionalFormatting sqref="P52">
    <cfRule type="cellIs" dxfId="1992" priority="244" stopIfTrue="1" operator="equal">
      <formula>"-"</formula>
    </cfRule>
    <cfRule type="containsText" dxfId="1991" priority="245" stopIfTrue="1" operator="containsText" text="leer">
      <formula>NOT(ISERROR(SEARCH("leer",P52)))</formula>
    </cfRule>
  </conditionalFormatting>
  <conditionalFormatting sqref="P52">
    <cfRule type="cellIs" dxfId="1990" priority="243" stopIfTrue="1" operator="equal">
      <formula>"-"</formula>
    </cfRule>
  </conditionalFormatting>
  <conditionalFormatting sqref="P52">
    <cfRule type="cellIs" dxfId="1989" priority="241" stopIfTrue="1" operator="equal">
      <formula>"-"</formula>
    </cfRule>
    <cfRule type="containsText" dxfId="1988" priority="242" stopIfTrue="1" operator="containsText" text="leer">
      <formula>NOT(ISERROR(SEARCH("leer",P52)))</formula>
    </cfRule>
  </conditionalFormatting>
  <conditionalFormatting sqref="P52">
    <cfRule type="cellIs" dxfId="1987" priority="240" stopIfTrue="1" operator="equal">
      <formula>"-"</formula>
    </cfRule>
  </conditionalFormatting>
  <conditionalFormatting sqref="P52">
    <cfRule type="cellIs" dxfId="1986" priority="239" operator="equal">
      <formula>"-"</formula>
    </cfRule>
  </conditionalFormatting>
  <conditionalFormatting sqref="P52">
    <cfRule type="cellIs" dxfId="1985" priority="237" stopIfTrue="1" operator="equal">
      <formula>"-"</formula>
    </cfRule>
    <cfRule type="containsText" dxfId="1984" priority="238" stopIfTrue="1" operator="containsText" text="leer">
      <formula>NOT(ISERROR(SEARCH("leer",P52)))</formula>
    </cfRule>
  </conditionalFormatting>
  <conditionalFormatting sqref="AD52">
    <cfRule type="cellIs" dxfId="1983" priority="226" stopIfTrue="1" operator="equal">
      <formula>"-"</formula>
    </cfRule>
    <cfRule type="containsText" dxfId="1982" priority="227" stopIfTrue="1" operator="containsText" text="leer">
      <formula>NOT(ISERROR(SEARCH("leer",AD52)))</formula>
    </cfRule>
  </conditionalFormatting>
  <conditionalFormatting sqref="AD52">
    <cfRule type="cellIs" dxfId="1981" priority="225" stopIfTrue="1" operator="equal">
      <formula>"-"</formula>
    </cfRule>
  </conditionalFormatting>
  <conditionalFormatting sqref="AD52">
    <cfRule type="cellIs" dxfId="1980" priority="223" stopIfTrue="1" operator="equal">
      <formula>"-"</formula>
    </cfRule>
    <cfRule type="containsText" dxfId="1979" priority="224" stopIfTrue="1" operator="containsText" text="leer">
      <formula>NOT(ISERROR(SEARCH("leer",AD52)))</formula>
    </cfRule>
  </conditionalFormatting>
  <conditionalFormatting sqref="AD52">
    <cfRule type="cellIs" dxfId="1978" priority="222" stopIfTrue="1" operator="equal">
      <formula>"-"</formula>
    </cfRule>
  </conditionalFormatting>
  <conditionalFormatting sqref="AD52">
    <cfRule type="cellIs" dxfId="1977" priority="221" operator="equal">
      <formula>"-"</formula>
    </cfRule>
  </conditionalFormatting>
  <conditionalFormatting sqref="AD52">
    <cfRule type="cellIs" dxfId="1976" priority="219" stopIfTrue="1" operator="equal">
      <formula>"-"</formula>
    </cfRule>
    <cfRule type="containsText" dxfId="1975" priority="220" stopIfTrue="1" operator="containsText" text="leer">
      <formula>NOT(ISERROR(SEARCH("leer",AD52)))</formula>
    </cfRule>
  </conditionalFormatting>
  <conditionalFormatting sqref="T52:V52">
    <cfRule type="cellIs" dxfId="1974" priority="235" stopIfTrue="1" operator="equal">
      <formula>"-"</formula>
    </cfRule>
    <cfRule type="containsText" dxfId="1973" priority="236" stopIfTrue="1" operator="containsText" text="leer">
      <formula>NOT(ISERROR(SEARCH("leer",T52)))</formula>
    </cfRule>
  </conditionalFormatting>
  <conditionalFormatting sqref="T52:V52">
    <cfRule type="cellIs" dxfId="1972" priority="234" stopIfTrue="1" operator="equal">
      <formula>"-"</formula>
    </cfRule>
  </conditionalFormatting>
  <conditionalFormatting sqref="T52:V52">
    <cfRule type="cellIs" dxfId="1971" priority="232" stopIfTrue="1" operator="equal">
      <formula>"-"</formula>
    </cfRule>
    <cfRule type="containsText" dxfId="1970" priority="233" stopIfTrue="1" operator="containsText" text="leer">
      <formula>NOT(ISERROR(SEARCH("leer",T52)))</formula>
    </cfRule>
  </conditionalFormatting>
  <conditionalFormatting sqref="T52:V52">
    <cfRule type="cellIs" dxfId="1969" priority="231" stopIfTrue="1" operator="equal">
      <formula>"-"</formula>
    </cfRule>
  </conditionalFormatting>
  <conditionalFormatting sqref="T52:V52">
    <cfRule type="cellIs" dxfId="1968" priority="230" operator="equal">
      <formula>"-"</formula>
    </cfRule>
  </conditionalFormatting>
  <conditionalFormatting sqref="T52:V52">
    <cfRule type="cellIs" dxfId="1967" priority="228" stopIfTrue="1" operator="equal">
      <formula>"-"</formula>
    </cfRule>
    <cfRule type="containsText" dxfId="1966" priority="229" stopIfTrue="1" operator="containsText" text="leer">
      <formula>NOT(ISERROR(SEARCH("leer",T52)))</formula>
    </cfRule>
  </conditionalFormatting>
  <conditionalFormatting sqref="AE52">
    <cfRule type="cellIs" dxfId="1965" priority="217" stopIfTrue="1" operator="equal">
      <formula>"-"</formula>
    </cfRule>
    <cfRule type="containsText" dxfId="1964" priority="218" stopIfTrue="1" operator="containsText" text="leer">
      <formula>NOT(ISERROR(SEARCH("leer",AE52)))</formula>
    </cfRule>
  </conditionalFormatting>
  <conditionalFormatting sqref="AE52">
    <cfRule type="cellIs" dxfId="1963" priority="216" stopIfTrue="1" operator="equal">
      <formula>"-"</formula>
    </cfRule>
  </conditionalFormatting>
  <conditionalFormatting sqref="AE52">
    <cfRule type="cellIs" dxfId="1962" priority="214" stopIfTrue="1" operator="equal">
      <formula>"-"</formula>
    </cfRule>
    <cfRule type="containsText" dxfId="1961" priority="215" stopIfTrue="1" operator="containsText" text="leer">
      <formula>NOT(ISERROR(SEARCH("leer",AE52)))</formula>
    </cfRule>
  </conditionalFormatting>
  <conditionalFormatting sqref="AE52">
    <cfRule type="cellIs" dxfId="1960" priority="213" stopIfTrue="1" operator="equal">
      <formula>"-"</formula>
    </cfRule>
  </conditionalFormatting>
  <conditionalFormatting sqref="AE52">
    <cfRule type="cellIs" dxfId="1959" priority="212" operator="equal">
      <formula>"-"</formula>
    </cfRule>
  </conditionalFormatting>
  <conditionalFormatting sqref="AE52">
    <cfRule type="cellIs" dxfId="1958" priority="210" stopIfTrue="1" operator="equal">
      <formula>"-"</formula>
    </cfRule>
    <cfRule type="containsText" dxfId="1957" priority="211" stopIfTrue="1" operator="containsText" text="leer">
      <formula>NOT(ISERROR(SEARCH("leer",AE52)))</formula>
    </cfRule>
  </conditionalFormatting>
  <conditionalFormatting sqref="I18:I20">
    <cfRule type="cellIs" dxfId="1956" priority="62" stopIfTrue="1" operator="equal">
      <formula>"-"</formula>
    </cfRule>
    <cfRule type="containsText" dxfId="1955" priority="63" stopIfTrue="1" operator="containsText" text="leer">
      <formula>NOT(ISERROR(SEARCH("leer",I18)))</formula>
    </cfRule>
  </conditionalFormatting>
  <conditionalFormatting sqref="I18:I20">
    <cfRule type="cellIs" dxfId="1954" priority="56" stopIfTrue="1" operator="equal">
      <formula>"-"</formula>
    </cfRule>
    <cfRule type="containsText" dxfId="1953" priority="57" stopIfTrue="1" operator="containsText" text="leer">
      <formula>NOT(ISERROR(SEARCH("leer",I18)))</formula>
    </cfRule>
  </conditionalFormatting>
  <conditionalFormatting sqref="I23:I29">
    <cfRule type="cellIs" dxfId="1952" priority="50" stopIfTrue="1" operator="equal">
      <formula>"-"</formula>
    </cfRule>
    <cfRule type="containsText" dxfId="1951" priority="51" stopIfTrue="1" operator="containsText" text="leer">
      <formula>NOT(ISERROR(SEARCH("leer",I23)))</formula>
    </cfRule>
  </conditionalFormatting>
  <conditionalFormatting sqref="I23:I29">
    <cfRule type="cellIs" dxfId="1950" priority="46" stopIfTrue="1" operator="equal">
      <formula>"-"</formula>
    </cfRule>
    <cfRule type="containsText" dxfId="1949" priority="47" stopIfTrue="1" operator="containsText" text="leer">
      <formula>NOT(ISERROR(SEARCH("leer",I23)))</formula>
    </cfRule>
  </conditionalFormatting>
  <conditionalFormatting sqref="G28">
    <cfRule type="cellIs" dxfId="1948" priority="17" stopIfTrue="1" operator="equal">
      <formula>"-"</formula>
    </cfRule>
    <cfRule type="containsText" dxfId="1947" priority="18" stopIfTrue="1" operator="containsText" text="leer">
      <formula>NOT(ISERROR(SEARCH("leer",G28)))</formula>
    </cfRule>
  </conditionalFormatting>
  <conditionalFormatting sqref="G28">
    <cfRule type="cellIs" dxfId="1946" priority="16" stopIfTrue="1" operator="equal">
      <formula>"-"</formula>
    </cfRule>
  </conditionalFormatting>
  <conditionalFormatting sqref="G28">
    <cfRule type="cellIs" dxfId="1945" priority="14" stopIfTrue="1" operator="equal">
      <formula>"-"</formula>
    </cfRule>
    <cfRule type="containsText" dxfId="1944" priority="15" stopIfTrue="1" operator="containsText" text="leer">
      <formula>NOT(ISERROR(SEARCH("leer",G28)))</formula>
    </cfRule>
  </conditionalFormatting>
  <conditionalFormatting sqref="G28">
    <cfRule type="cellIs" dxfId="1943" priority="13" stopIfTrue="1" operator="equal">
      <formula>"-"</formula>
    </cfRule>
  </conditionalFormatting>
  <conditionalFormatting sqref="G28">
    <cfRule type="cellIs" dxfId="1942" priority="12" operator="equal">
      <formula>"-"</formula>
    </cfRule>
  </conditionalFormatting>
  <conditionalFormatting sqref="G28">
    <cfRule type="cellIs" dxfId="1941" priority="10" stopIfTrue="1" operator="equal">
      <formula>"-"</formula>
    </cfRule>
    <cfRule type="containsText" dxfId="1940" priority="11" stopIfTrue="1" operator="containsText" text="leer">
      <formula>NOT(ISERROR(SEARCH("leer",G28)))</formula>
    </cfRule>
  </conditionalFormatting>
  <conditionalFormatting sqref="G29">
    <cfRule type="cellIs" dxfId="1939" priority="8" stopIfTrue="1" operator="equal">
      <formula>"-"</formula>
    </cfRule>
    <cfRule type="containsText" dxfId="1938" priority="9" stopIfTrue="1" operator="containsText" text="leer">
      <formula>NOT(ISERROR(SEARCH("leer",G29)))</formula>
    </cfRule>
  </conditionalFormatting>
  <conditionalFormatting sqref="G29">
    <cfRule type="cellIs" dxfId="1937" priority="7" stopIfTrue="1" operator="equal">
      <formula>"-"</formula>
    </cfRule>
  </conditionalFormatting>
  <conditionalFormatting sqref="G29">
    <cfRule type="cellIs" dxfId="1936" priority="5" stopIfTrue="1" operator="equal">
      <formula>"-"</formula>
    </cfRule>
    <cfRule type="containsText" dxfId="1935" priority="6" stopIfTrue="1" operator="containsText" text="leer">
      <formula>NOT(ISERROR(SEARCH("leer",G29)))</formula>
    </cfRule>
  </conditionalFormatting>
  <conditionalFormatting sqref="G29">
    <cfRule type="cellIs" dxfId="1934" priority="4" stopIfTrue="1" operator="equal">
      <formula>"-"</formula>
    </cfRule>
  </conditionalFormatting>
  <conditionalFormatting sqref="G29">
    <cfRule type="cellIs" dxfId="1933" priority="3" operator="equal">
      <formula>"-"</formula>
    </cfRule>
  </conditionalFormatting>
  <conditionalFormatting sqref="K6:K11 L20 K14:K28">
    <cfRule type="cellIs" dxfId="1932" priority="90" operator="equal">
      <formula>"-"</formula>
    </cfRule>
  </conditionalFormatting>
  <conditionalFormatting sqref="K29">
    <cfRule type="cellIs" dxfId="1931" priority="89" operator="equal">
      <formula>"-"</formula>
    </cfRule>
  </conditionalFormatting>
  <conditionalFormatting sqref="L29">
    <cfRule type="cellIs" dxfId="1930" priority="88" operator="equal">
      <formula>"-"</formula>
    </cfRule>
  </conditionalFormatting>
  <conditionalFormatting sqref="J6:J12 J23:J29 J18:J20 J15">
    <cfRule type="cellIs" dxfId="1929" priority="86" stopIfTrue="1" operator="equal">
      <formula>"-"</formula>
    </cfRule>
    <cfRule type="containsText" dxfId="1928" priority="87" stopIfTrue="1" operator="containsText" text="leer">
      <formula>NOT(ISERROR(SEARCH("leer",J6)))</formula>
    </cfRule>
  </conditionalFormatting>
  <conditionalFormatting sqref="J23:J29">
    <cfRule type="cellIs" dxfId="1927" priority="84" stopIfTrue="1" operator="equal">
      <formula>"-"</formula>
    </cfRule>
    <cfRule type="containsText" dxfId="1926" priority="85" stopIfTrue="1" operator="containsText" text="leer">
      <formula>NOT(ISERROR(SEARCH("leer",J23)))</formula>
    </cfRule>
  </conditionalFormatting>
  <conditionalFormatting sqref="J23:J29">
    <cfRule type="cellIs" dxfId="1925" priority="82" stopIfTrue="1" operator="equal">
      <formula>"-"</formula>
    </cfRule>
    <cfRule type="containsText" dxfId="1924" priority="83" stopIfTrue="1" operator="containsText" text="leer">
      <formula>NOT(ISERROR(SEARCH("leer",J23)))</formula>
    </cfRule>
  </conditionalFormatting>
  <conditionalFormatting sqref="I6:I12 I23:I29 I18:I20 I15">
    <cfRule type="cellIs" dxfId="1923" priority="80" stopIfTrue="1" operator="equal">
      <formula>"-"</formula>
    </cfRule>
    <cfRule type="containsText" dxfId="1922" priority="81" stopIfTrue="1" operator="containsText" text="leer">
      <formula>NOT(ISERROR(SEARCH("leer",I6)))</formula>
    </cfRule>
  </conditionalFormatting>
  <conditionalFormatting sqref="I23:I29">
    <cfRule type="cellIs" dxfId="1921" priority="78" stopIfTrue="1" operator="equal">
      <formula>"-"</formula>
    </cfRule>
    <cfRule type="containsText" dxfId="1920" priority="79" stopIfTrue="1" operator="containsText" text="leer">
      <formula>NOT(ISERROR(SEARCH("leer",I23)))</formula>
    </cfRule>
  </conditionalFormatting>
  <conditionalFormatting sqref="I23:I29">
    <cfRule type="cellIs" dxfId="1919" priority="76" stopIfTrue="1" operator="equal">
      <formula>"-"</formula>
    </cfRule>
    <cfRule type="containsText" dxfId="1918" priority="77" stopIfTrue="1" operator="containsText" text="leer">
      <formula>NOT(ISERROR(SEARCH("leer",I23)))</formula>
    </cfRule>
  </conditionalFormatting>
  <conditionalFormatting sqref="I6:I12 I15">
    <cfRule type="cellIs" dxfId="1917" priority="74" stopIfTrue="1" operator="equal">
      <formula>"-"</formula>
    </cfRule>
    <cfRule type="containsText" dxfId="1916" priority="75" stopIfTrue="1" operator="containsText" text="leer">
      <formula>NOT(ISERROR(SEARCH("leer",I6)))</formula>
    </cfRule>
  </conditionalFormatting>
  <conditionalFormatting sqref="I6:I12 I15">
    <cfRule type="cellIs" dxfId="1915" priority="72" stopIfTrue="1" operator="equal">
      <formula>"-"</formula>
    </cfRule>
    <cfRule type="containsText" dxfId="1914" priority="73" stopIfTrue="1" operator="containsText" text="leer">
      <formula>NOT(ISERROR(SEARCH("leer",I6)))</formula>
    </cfRule>
  </conditionalFormatting>
  <conditionalFormatting sqref="I6:I12 I15">
    <cfRule type="cellIs" dxfId="1913" priority="70" stopIfTrue="1" operator="equal">
      <formula>"-"</formula>
    </cfRule>
    <cfRule type="containsText" dxfId="1912" priority="71" stopIfTrue="1" operator="containsText" text="leer">
      <formula>NOT(ISERROR(SEARCH("leer",I6)))</formula>
    </cfRule>
  </conditionalFormatting>
  <conditionalFormatting sqref="I6:I12 I15">
    <cfRule type="cellIs" dxfId="1911" priority="68" stopIfTrue="1" operator="equal">
      <formula>"-"</formula>
    </cfRule>
    <cfRule type="containsText" dxfId="1910" priority="69" stopIfTrue="1" operator="containsText" text="leer">
      <formula>NOT(ISERROR(SEARCH("leer",I6)))</formula>
    </cfRule>
  </conditionalFormatting>
  <conditionalFormatting sqref="I6:I12 I15">
    <cfRule type="cellIs" dxfId="1909" priority="66" stopIfTrue="1" operator="equal">
      <formula>"-"</formula>
    </cfRule>
    <cfRule type="containsText" dxfId="1908" priority="67" stopIfTrue="1" operator="containsText" text="leer">
      <formula>NOT(ISERROR(SEARCH("leer",I6)))</formula>
    </cfRule>
  </conditionalFormatting>
  <conditionalFormatting sqref="I18:I20">
    <cfRule type="cellIs" dxfId="1907" priority="64" stopIfTrue="1" operator="equal">
      <formula>"-"</formula>
    </cfRule>
    <cfRule type="containsText" dxfId="1906" priority="65" stopIfTrue="1" operator="containsText" text="leer">
      <formula>NOT(ISERROR(SEARCH("leer",I18)))</formula>
    </cfRule>
  </conditionalFormatting>
  <conditionalFormatting sqref="I18:I20">
    <cfRule type="cellIs" dxfId="1905" priority="60" stopIfTrue="1" operator="equal">
      <formula>"-"</formula>
    </cfRule>
    <cfRule type="containsText" dxfId="1904" priority="61" stopIfTrue="1" operator="containsText" text="leer">
      <formula>NOT(ISERROR(SEARCH("leer",I18)))</formula>
    </cfRule>
  </conditionalFormatting>
  <conditionalFormatting sqref="I18:I20">
    <cfRule type="cellIs" dxfId="1903" priority="58" stopIfTrue="1" operator="equal">
      <formula>"-"</formula>
    </cfRule>
    <cfRule type="containsText" dxfId="1902" priority="59" stopIfTrue="1" operator="containsText" text="leer">
      <formula>NOT(ISERROR(SEARCH("leer",I18)))</formula>
    </cfRule>
  </conditionalFormatting>
  <conditionalFormatting sqref="I23:I29">
    <cfRule type="cellIs" dxfId="1901" priority="54" stopIfTrue="1" operator="equal">
      <formula>"-"</formula>
    </cfRule>
    <cfRule type="containsText" dxfId="1900" priority="55" stopIfTrue="1" operator="containsText" text="leer">
      <formula>NOT(ISERROR(SEARCH("leer",I23)))</formula>
    </cfRule>
  </conditionalFormatting>
  <conditionalFormatting sqref="I23:I29">
    <cfRule type="cellIs" dxfId="1899" priority="52" stopIfTrue="1" operator="equal">
      <formula>"-"</formula>
    </cfRule>
    <cfRule type="containsText" dxfId="1898" priority="53" stopIfTrue="1" operator="containsText" text="leer">
      <formula>NOT(ISERROR(SEARCH("leer",I23)))</formula>
    </cfRule>
  </conditionalFormatting>
  <conditionalFormatting sqref="I23:I29">
    <cfRule type="cellIs" dxfId="1897" priority="48" stopIfTrue="1" operator="equal">
      <formula>"-"</formula>
    </cfRule>
    <cfRule type="containsText" dxfId="1896" priority="49" stopIfTrue="1" operator="containsText" text="leer">
      <formula>NOT(ISERROR(SEARCH("leer",I23)))</formula>
    </cfRule>
  </conditionalFormatting>
  <conditionalFormatting sqref="I28">
    <cfRule type="cellIs" dxfId="1895" priority="44" stopIfTrue="1" operator="equal">
      <formula>"-"</formula>
    </cfRule>
    <cfRule type="containsText" dxfId="1894" priority="45" stopIfTrue="1" operator="containsText" text="leer">
      <formula>NOT(ISERROR(SEARCH("leer",I28)))</formula>
    </cfRule>
  </conditionalFormatting>
  <conditionalFormatting sqref="I28">
    <cfRule type="cellIs" dxfId="1893" priority="42" stopIfTrue="1" operator="equal">
      <formula>"-"</formula>
    </cfRule>
    <cfRule type="containsText" dxfId="1892" priority="43" stopIfTrue="1" operator="containsText" text="leer">
      <formula>NOT(ISERROR(SEARCH("leer",I28)))</formula>
    </cfRule>
  </conditionalFormatting>
  <conditionalFormatting sqref="I28">
    <cfRule type="cellIs" dxfId="1891" priority="40" stopIfTrue="1" operator="equal">
      <formula>"-"</formula>
    </cfRule>
    <cfRule type="containsText" dxfId="1890" priority="41" stopIfTrue="1" operator="containsText" text="leer">
      <formula>NOT(ISERROR(SEARCH("leer",I28)))</formula>
    </cfRule>
  </conditionalFormatting>
  <conditionalFormatting sqref="H6:H12 H15">
    <cfRule type="cellIs" dxfId="1889" priority="38" stopIfTrue="1" operator="equal">
      <formula>"-"</formula>
    </cfRule>
    <cfRule type="containsText" dxfId="1888" priority="39" stopIfTrue="1" operator="containsText" text="leer">
      <formula>NOT(ISERROR(SEARCH("leer",H6)))</formula>
    </cfRule>
  </conditionalFormatting>
  <conditionalFormatting sqref="H6:H12 H15">
    <cfRule type="cellIs" dxfId="1887" priority="37" stopIfTrue="1" operator="equal">
      <formula>"-"</formula>
    </cfRule>
  </conditionalFormatting>
  <conditionalFormatting sqref="H6:H12 H15">
    <cfRule type="cellIs" dxfId="1886" priority="35" stopIfTrue="1" operator="equal">
      <formula>"-"</formula>
    </cfRule>
    <cfRule type="containsText" dxfId="1885" priority="36" stopIfTrue="1" operator="containsText" text="leer">
      <formula>NOT(ISERROR(SEARCH("leer",H6)))</formula>
    </cfRule>
  </conditionalFormatting>
  <conditionalFormatting sqref="H6:H12 H15">
    <cfRule type="cellIs" dxfId="1884" priority="34" stopIfTrue="1" operator="equal">
      <formula>"-"</formula>
    </cfRule>
  </conditionalFormatting>
  <conditionalFormatting sqref="H18:H20">
    <cfRule type="cellIs" dxfId="1883" priority="32" stopIfTrue="1" operator="equal">
      <formula>"-"</formula>
    </cfRule>
    <cfRule type="containsText" dxfId="1882" priority="33" stopIfTrue="1" operator="containsText" text="leer">
      <formula>NOT(ISERROR(SEARCH("leer",H18)))</formula>
    </cfRule>
  </conditionalFormatting>
  <conditionalFormatting sqref="H18:H20">
    <cfRule type="cellIs" dxfId="1881" priority="31" stopIfTrue="1" operator="equal">
      <formula>"-"</formula>
    </cfRule>
  </conditionalFormatting>
  <conditionalFormatting sqref="H18:H20">
    <cfRule type="cellIs" dxfId="1880" priority="29" stopIfTrue="1" operator="equal">
      <formula>"-"</formula>
    </cfRule>
    <cfRule type="containsText" dxfId="1879" priority="30" stopIfTrue="1" operator="containsText" text="leer">
      <formula>NOT(ISERROR(SEARCH("leer",H18)))</formula>
    </cfRule>
  </conditionalFormatting>
  <conditionalFormatting sqref="H18:H20">
    <cfRule type="cellIs" dxfId="1878" priority="28" stopIfTrue="1" operator="equal">
      <formula>"-"</formula>
    </cfRule>
  </conditionalFormatting>
  <conditionalFormatting sqref="H23:H29">
    <cfRule type="cellIs" dxfId="1877" priority="26" stopIfTrue="1" operator="equal">
      <formula>"-"</formula>
    </cfRule>
    <cfRule type="containsText" dxfId="1876" priority="27" stopIfTrue="1" operator="containsText" text="leer">
      <formula>NOT(ISERROR(SEARCH("leer",H23)))</formula>
    </cfRule>
  </conditionalFormatting>
  <conditionalFormatting sqref="H23:H29">
    <cfRule type="cellIs" dxfId="1875" priority="25" stopIfTrue="1" operator="equal">
      <formula>"-"</formula>
    </cfRule>
  </conditionalFormatting>
  <conditionalFormatting sqref="H23:H29">
    <cfRule type="cellIs" dxfId="1874" priority="23" stopIfTrue="1" operator="equal">
      <formula>"-"</formula>
    </cfRule>
    <cfRule type="containsText" dxfId="1873" priority="24" stopIfTrue="1" operator="containsText" text="leer">
      <formula>NOT(ISERROR(SEARCH("leer",H23)))</formula>
    </cfRule>
  </conditionalFormatting>
  <conditionalFormatting sqref="H23:H29">
    <cfRule type="cellIs" dxfId="1872" priority="22" stopIfTrue="1" operator="equal">
      <formula>"-"</formula>
    </cfRule>
  </conditionalFormatting>
  <conditionalFormatting sqref="H6:H12 H23:H29 H18:H20 H15">
    <cfRule type="cellIs" dxfId="1871" priority="21" operator="equal">
      <formula>"-"</formula>
    </cfRule>
  </conditionalFormatting>
  <conditionalFormatting sqref="H6:H12 H23:H29 H18:H20 H15">
    <cfRule type="cellIs" dxfId="1870" priority="19" stopIfTrue="1" operator="equal">
      <formula>"-"</formula>
    </cfRule>
    <cfRule type="containsText" dxfId="1869" priority="20" stopIfTrue="1" operator="containsText" text="leer">
      <formula>NOT(ISERROR(SEARCH("leer",H6)))</formula>
    </cfRule>
  </conditionalFormatting>
  <hyperlinks>
    <hyperlink ref="A1" location="Index!A1" display="zurück"/>
  </hyperlinks>
  <pageMargins left="0.79000000000000015" right="0.79000000000000015" top="0.98" bottom="0.98" header="0.51" footer="0.51"/>
  <pageSetup paperSize="9" orientation="portrait" r:id="rId1"/>
  <customProperties>
    <customPr name="_pios_id" r:id="rId2"/>
  </customProperties>
  <ignoredErrors>
    <ignoredError sqref="C12:C13 C32" twoDigitTextYear="1"/>
  </ignoredErrors>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S53"/>
  <sheetViews>
    <sheetView showRuler="0" zoomScaleNormal="100" workbookViewId="0"/>
  </sheetViews>
  <sheetFormatPr baseColWidth="10" defaultColWidth="11.42578125" defaultRowHeight="12.75"/>
  <cols>
    <col min="1" max="1" width="34.85546875" customWidth="1"/>
    <col min="2" max="2" width="8" customWidth="1"/>
    <col min="3" max="3" width="19" bestFit="1" customWidth="1"/>
    <col min="4" max="5" width="12.28515625" style="8" customWidth="1"/>
    <col min="6" max="8" width="11.42578125" style="8" customWidth="1"/>
    <col min="9" max="11" width="11.42578125" customWidth="1"/>
  </cols>
  <sheetData>
    <row r="1" spans="1:17">
      <c r="A1" s="91" t="s">
        <v>1518</v>
      </c>
      <c r="D1" s="5"/>
      <c r="E1" s="5"/>
      <c r="F1" s="5"/>
      <c r="G1" s="5"/>
      <c r="H1" s="5"/>
    </row>
    <row r="2" spans="1:17">
      <c r="D2" s="5"/>
      <c r="E2" s="5"/>
      <c r="F2" s="5"/>
      <c r="G2" s="5"/>
      <c r="H2" s="5"/>
    </row>
    <row r="3" spans="1:17">
      <c r="A3" s="4" t="s">
        <v>1519</v>
      </c>
      <c r="B3" s="4"/>
      <c r="C3" s="5" t="s">
        <v>1520</v>
      </c>
      <c r="D3" s="5" t="s">
        <v>1521</v>
      </c>
      <c r="E3" s="22">
        <v>2004</v>
      </c>
      <c r="F3" s="22">
        <v>2005</v>
      </c>
      <c r="G3" s="22">
        <v>2006</v>
      </c>
      <c r="H3" s="22">
        <v>2007</v>
      </c>
      <c r="I3" s="22">
        <v>2008</v>
      </c>
      <c r="J3" s="22">
        <v>2009</v>
      </c>
      <c r="K3" s="22">
        <v>2010</v>
      </c>
      <c r="L3" s="22">
        <v>2011</v>
      </c>
      <c r="M3" s="22">
        <v>2012</v>
      </c>
      <c r="N3" s="22">
        <v>2013</v>
      </c>
      <c r="O3" s="4">
        <v>2014</v>
      </c>
      <c r="P3" s="4">
        <v>2015</v>
      </c>
      <c r="Q3" s="355">
        <v>2016</v>
      </c>
    </row>
    <row r="4" spans="1:17">
      <c r="A4" s="4"/>
      <c r="B4" s="4"/>
      <c r="C4" s="22"/>
      <c r="E4" s="22"/>
      <c r="F4" s="22"/>
      <c r="G4" s="22"/>
      <c r="H4" s="22"/>
      <c r="I4" s="22"/>
      <c r="J4" s="22"/>
      <c r="K4" s="22"/>
      <c r="L4" s="22"/>
      <c r="M4" s="8"/>
      <c r="N4" s="8"/>
      <c r="O4" s="8"/>
      <c r="P4" s="8"/>
      <c r="Q4" s="354"/>
    </row>
    <row r="5" spans="1:17">
      <c r="A5" s="27" t="s">
        <v>1522</v>
      </c>
      <c r="B5" s="5" t="s">
        <v>1523</v>
      </c>
      <c r="C5" s="8"/>
      <c r="E5" s="8">
        <v>63.8</v>
      </c>
      <c r="F5" s="8">
        <v>65.5</v>
      </c>
      <c r="G5" s="8">
        <v>66.7</v>
      </c>
      <c r="H5" s="25">
        <v>64</v>
      </c>
      <c r="I5" s="25">
        <v>68</v>
      </c>
      <c r="J5" s="87">
        <v>73.599999999999994</v>
      </c>
      <c r="K5" s="67">
        <v>74.900000000000006</v>
      </c>
      <c r="L5" s="67">
        <v>76.400000000000006</v>
      </c>
      <c r="M5" s="185">
        <v>75.2</v>
      </c>
      <c r="N5" s="424">
        <v>77.2</v>
      </c>
      <c r="O5" s="285">
        <v>78.599999999999994</v>
      </c>
      <c r="P5" s="424">
        <v>78.099999999999994</v>
      </c>
      <c r="Q5" s="354">
        <v>79.2</v>
      </c>
    </row>
    <row r="6" spans="1:17">
      <c r="A6" s="5"/>
      <c r="B6" s="5"/>
      <c r="C6" s="8"/>
      <c r="H6" s="25"/>
      <c r="I6" s="25"/>
      <c r="J6" s="87"/>
      <c r="K6" s="8"/>
      <c r="L6" s="8"/>
      <c r="M6" s="8"/>
      <c r="N6" s="424"/>
      <c r="O6" s="285"/>
      <c r="P6" s="424"/>
      <c r="Q6" s="354"/>
    </row>
    <row r="7" spans="1:17">
      <c r="A7" s="5" t="s">
        <v>1524</v>
      </c>
      <c r="B7" s="5" t="s">
        <v>1525</v>
      </c>
      <c r="C7" s="8">
        <v>1</v>
      </c>
      <c r="E7" s="8">
        <v>65</v>
      </c>
      <c r="F7" s="8">
        <v>67</v>
      </c>
      <c r="G7" s="8">
        <v>67</v>
      </c>
      <c r="H7" s="8">
        <v>67</v>
      </c>
      <c r="I7" s="8">
        <v>66</v>
      </c>
      <c r="J7" s="133">
        <v>75</v>
      </c>
      <c r="K7" s="67">
        <v>74</v>
      </c>
      <c r="L7" s="67">
        <v>75</v>
      </c>
      <c r="M7" s="185">
        <v>75</v>
      </c>
      <c r="N7" s="424">
        <v>75</v>
      </c>
      <c r="O7" s="285">
        <v>75</v>
      </c>
      <c r="P7" s="424">
        <v>75</v>
      </c>
      <c r="Q7" s="354">
        <v>74</v>
      </c>
    </row>
    <row r="8" spans="1:17">
      <c r="A8" s="44" t="s">
        <v>1526</v>
      </c>
      <c r="B8" s="5" t="s">
        <v>1527</v>
      </c>
      <c r="C8" s="8">
        <v>1</v>
      </c>
      <c r="E8" s="8">
        <v>62</v>
      </c>
      <c r="F8" s="8">
        <v>64</v>
      </c>
      <c r="G8" s="8">
        <v>64</v>
      </c>
      <c r="H8" s="8">
        <v>64</v>
      </c>
      <c r="I8" s="8">
        <v>66</v>
      </c>
      <c r="J8" s="133">
        <v>75</v>
      </c>
      <c r="K8" s="67">
        <v>74</v>
      </c>
      <c r="L8" s="67">
        <v>75</v>
      </c>
      <c r="M8" s="185">
        <v>76</v>
      </c>
      <c r="N8" s="424">
        <v>77</v>
      </c>
      <c r="O8" s="285">
        <v>77</v>
      </c>
      <c r="P8" s="424">
        <v>77</v>
      </c>
      <c r="Q8" s="354">
        <v>76</v>
      </c>
    </row>
    <row r="9" spans="1:17">
      <c r="A9" s="5" t="s">
        <v>1528</v>
      </c>
      <c r="B9" s="5" t="s">
        <v>1529</v>
      </c>
      <c r="C9" s="8">
        <v>1</v>
      </c>
      <c r="E9" s="8">
        <v>61</v>
      </c>
      <c r="F9" s="8">
        <v>62</v>
      </c>
      <c r="G9" s="8">
        <v>62</v>
      </c>
      <c r="H9" s="8">
        <v>65</v>
      </c>
      <c r="I9" s="8">
        <v>65</v>
      </c>
      <c r="J9" s="133">
        <v>74</v>
      </c>
      <c r="K9" s="67">
        <v>71</v>
      </c>
      <c r="L9" s="67">
        <v>73</v>
      </c>
      <c r="M9" s="185">
        <v>73</v>
      </c>
      <c r="N9" s="424">
        <v>73</v>
      </c>
      <c r="O9" s="285">
        <v>73</v>
      </c>
      <c r="P9" s="424">
        <v>73</v>
      </c>
      <c r="Q9" s="354">
        <v>72</v>
      </c>
    </row>
    <row r="10" spans="1:17">
      <c r="A10" s="5" t="s">
        <v>1530</v>
      </c>
      <c r="B10" s="5" t="s">
        <v>1531</v>
      </c>
      <c r="C10" s="67" t="s">
        <v>1532</v>
      </c>
      <c r="E10" s="8">
        <v>69</v>
      </c>
      <c r="F10" s="8">
        <v>68</v>
      </c>
      <c r="G10" s="8">
        <v>65</v>
      </c>
      <c r="H10" s="8">
        <v>66</v>
      </c>
      <c r="I10" s="8">
        <v>67</v>
      </c>
      <c r="J10" s="133">
        <v>73</v>
      </c>
      <c r="K10" s="67">
        <v>73</v>
      </c>
      <c r="L10" s="67">
        <v>73</v>
      </c>
      <c r="M10" s="446" t="s">
        <v>2250</v>
      </c>
      <c r="N10" s="446" t="s">
        <v>2250</v>
      </c>
      <c r="O10" s="447" t="s">
        <v>2250</v>
      </c>
      <c r="P10" s="447" t="s">
        <v>2250</v>
      </c>
      <c r="Q10" s="350" t="s">
        <v>2250</v>
      </c>
    </row>
    <row r="11" spans="1:17">
      <c r="A11" s="44" t="s">
        <v>1533</v>
      </c>
      <c r="B11" s="75" t="s">
        <v>1534</v>
      </c>
      <c r="C11" s="8" t="s">
        <v>1535</v>
      </c>
      <c r="E11" s="13" t="s">
        <v>2250</v>
      </c>
      <c r="F11" s="13" t="s">
        <v>2250</v>
      </c>
      <c r="G11" s="13" t="s">
        <v>2250</v>
      </c>
      <c r="H11" s="13" t="s">
        <v>2250</v>
      </c>
      <c r="I11" s="8">
        <v>62</v>
      </c>
      <c r="J11" s="133">
        <v>68</v>
      </c>
      <c r="K11" s="67">
        <v>67</v>
      </c>
      <c r="L11" s="67">
        <v>66</v>
      </c>
      <c r="M11" s="185">
        <v>67</v>
      </c>
      <c r="N11" s="424">
        <v>66</v>
      </c>
      <c r="O11" s="285">
        <v>67</v>
      </c>
      <c r="P11" s="424">
        <v>67</v>
      </c>
      <c r="Q11" s="354">
        <v>68</v>
      </c>
    </row>
    <row r="12" spans="1:17">
      <c r="A12" s="5" t="s">
        <v>1536</v>
      </c>
      <c r="B12" s="5" t="s">
        <v>1537</v>
      </c>
      <c r="C12" s="8">
        <v>1</v>
      </c>
      <c r="E12" s="8">
        <v>67</v>
      </c>
      <c r="F12" s="8">
        <v>69</v>
      </c>
      <c r="G12" s="8">
        <v>69</v>
      </c>
      <c r="H12" s="8">
        <v>69</v>
      </c>
      <c r="I12" s="8">
        <v>64</v>
      </c>
      <c r="J12" s="133">
        <v>75</v>
      </c>
      <c r="K12" s="67">
        <v>75</v>
      </c>
      <c r="L12" s="67">
        <v>76</v>
      </c>
      <c r="M12" s="185">
        <v>75</v>
      </c>
      <c r="N12" s="424">
        <v>74</v>
      </c>
      <c r="O12" s="285">
        <v>73</v>
      </c>
      <c r="P12" s="424">
        <v>74</v>
      </c>
      <c r="Q12" s="354">
        <v>72</v>
      </c>
    </row>
    <row r="13" spans="1:17">
      <c r="A13" s="5" t="s">
        <v>1538</v>
      </c>
      <c r="B13" s="5" t="s">
        <v>1539</v>
      </c>
      <c r="C13" s="8">
        <v>1</v>
      </c>
      <c r="E13" s="8">
        <v>68</v>
      </c>
      <c r="F13" s="8">
        <v>69</v>
      </c>
      <c r="G13" s="8">
        <v>70</v>
      </c>
      <c r="H13" s="8">
        <v>69</v>
      </c>
      <c r="I13" s="8">
        <v>70</v>
      </c>
      <c r="J13" s="133">
        <v>79</v>
      </c>
      <c r="K13" s="67">
        <v>80</v>
      </c>
      <c r="L13" s="67">
        <v>80</v>
      </c>
      <c r="M13" s="185">
        <v>79</v>
      </c>
      <c r="N13" s="424">
        <v>78</v>
      </c>
      <c r="O13" s="285">
        <v>76</v>
      </c>
      <c r="P13" s="424">
        <v>78</v>
      </c>
      <c r="Q13" s="354">
        <v>79</v>
      </c>
    </row>
    <row r="14" spans="1:17">
      <c r="A14" s="5" t="s">
        <v>1540</v>
      </c>
      <c r="B14" s="5" t="s">
        <v>1541</v>
      </c>
      <c r="C14" s="8">
        <v>1</v>
      </c>
      <c r="E14" s="8">
        <v>67</v>
      </c>
      <c r="F14" s="8">
        <v>67</v>
      </c>
      <c r="G14" s="8">
        <v>68</v>
      </c>
      <c r="H14" s="8">
        <v>68</v>
      </c>
      <c r="I14" s="8">
        <v>67</v>
      </c>
      <c r="J14" s="133">
        <v>74</v>
      </c>
      <c r="K14" s="67">
        <v>75</v>
      </c>
      <c r="L14" s="67">
        <v>75</v>
      </c>
      <c r="M14" s="185">
        <v>76</v>
      </c>
      <c r="N14" s="424">
        <v>76</v>
      </c>
      <c r="O14" s="285">
        <v>76</v>
      </c>
      <c r="P14" s="424">
        <v>76</v>
      </c>
      <c r="Q14" s="354">
        <v>75</v>
      </c>
    </row>
    <row r="15" spans="1:17">
      <c r="K15" s="118"/>
    </row>
    <row r="16" spans="1:17">
      <c r="B16" s="225"/>
      <c r="C16" s="225"/>
      <c r="D16" s="225"/>
      <c r="E16" s="225"/>
      <c r="F16" s="225"/>
      <c r="G16" s="225"/>
      <c r="H16" s="225"/>
      <c r="I16" s="67"/>
      <c r="J16" s="67"/>
      <c r="K16" s="118"/>
      <c r="L16" s="8"/>
      <c r="M16" s="8"/>
      <c r="N16" s="8"/>
      <c r="O16" s="13"/>
      <c r="P16" s="13"/>
    </row>
    <row r="17" spans="1:16">
      <c r="A17" s="207" t="s">
        <v>1542</v>
      </c>
      <c r="B17" s="207"/>
      <c r="C17" s="207"/>
      <c r="D17" s="207"/>
      <c r="E17" s="207"/>
      <c r="F17" s="207"/>
      <c r="G17" s="207"/>
      <c r="H17" s="207"/>
      <c r="I17" s="67"/>
      <c r="J17" s="67"/>
      <c r="K17" s="118"/>
      <c r="L17" s="8"/>
      <c r="M17" s="8"/>
      <c r="N17" s="8"/>
      <c r="O17" s="13"/>
      <c r="P17" s="13"/>
    </row>
    <row r="18" spans="1:16">
      <c r="A18" s="226" t="s">
        <v>1543</v>
      </c>
      <c r="K18" s="82"/>
    </row>
    <row r="19" spans="1:16">
      <c r="A19" s="210" t="s">
        <v>1544</v>
      </c>
      <c r="B19" s="4"/>
      <c r="C19" s="22"/>
      <c r="I19" s="22"/>
      <c r="J19" s="22"/>
      <c r="K19" s="82"/>
      <c r="L19" s="22"/>
      <c r="M19" s="22"/>
      <c r="N19" s="22"/>
      <c r="O19" s="22"/>
      <c r="P19" s="22"/>
    </row>
    <row r="20" spans="1:16">
      <c r="A20" s="5"/>
      <c r="B20" s="5"/>
      <c r="C20" s="8"/>
      <c r="I20" s="67"/>
      <c r="J20" s="67"/>
      <c r="K20" s="118"/>
      <c r="L20" s="8"/>
      <c r="M20" s="8"/>
      <c r="N20" s="8"/>
      <c r="O20" s="13"/>
      <c r="P20" s="13"/>
    </row>
    <row r="21" spans="1:16">
      <c r="A21" s="5"/>
      <c r="B21" s="5"/>
      <c r="C21" s="8"/>
      <c r="I21" s="67"/>
      <c r="J21" s="67"/>
      <c r="K21" s="118"/>
      <c r="L21" s="8"/>
      <c r="M21" s="8"/>
      <c r="N21" s="8"/>
      <c r="O21" s="13"/>
      <c r="P21" s="13"/>
    </row>
    <row r="22" spans="1:16">
      <c r="A22" s="5"/>
      <c r="B22" s="5"/>
      <c r="C22" s="8"/>
      <c r="I22" s="67"/>
      <c r="J22" s="67"/>
      <c r="K22" s="118"/>
      <c r="L22" s="8"/>
      <c r="M22" s="8"/>
      <c r="N22" s="8"/>
      <c r="O22" s="13"/>
      <c r="P22" s="13"/>
    </row>
    <row r="23" spans="1:16">
      <c r="A23" s="5"/>
      <c r="B23" s="5"/>
      <c r="C23" s="8"/>
      <c r="I23" s="67"/>
      <c r="J23" s="67"/>
      <c r="K23" s="118"/>
      <c r="L23" s="8"/>
      <c r="M23" s="8"/>
      <c r="N23" s="8"/>
      <c r="O23" s="13"/>
      <c r="P23" s="13"/>
    </row>
    <row r="24" spans="1:16">
      <c r="A24" s="44"/>
      <c r="B24" s="5"/>
      <c r="C24" s="8"/>
      <c r="E24" s="22"/>
      <c r="F24" s="22"/>
      <c r="I24" s="8"/>
      <c r="J24" s="8"/>
      <c r="K24" s="8"/>
      <c r="L24" s="8"/>
      <c r="M24" s="13"/>
      <c r="N24" s="8"/>
      <c r="O24" s="8"/>
      <c r="P24" s="8"/>
    </row>
    <row r="25" spans="1:16">
      <c r="A25" s="5"/>
      <c r="B25" s="5"/>
      <c r="C25" s="8"/>
      <c r="E25" s="22"/>
      <c r="F25" s="22"/>
      <c r="I25" s="8"/>
      <c r="J25" s="8"/>
      <c r="K25" s="8"/>
      <c r="L25" s="8"/>
      <c r="M25" s="13"/>
      <c r="N25" s="8"/>
      <c r="O25" s="8"/>
      <c r="P25" s="8"/>
    </row>
    <row r="26" spans="1:16">
      <c r="A26" s="5"/>
      <c r="B26" s="5"/>
      <c r="C26" s="8"/>
      <c r="E26" s="22"/>
      <c r="F26" s="22"/>
      <c r="I26" s="8"/>
      <c r="J26" s="8"/>
      <c r="K26" s="8"/>
      <c r="L26" s="8"/>
      <c r="M26" s="13"/>
      <c r="N26" s="8"/>
      <c r="O26" s="8"/>
      <c r="P26" s="8"/>
    </row>
    <row r="27" spans="1:16">
      <c r="A27" s="5"/>
      <c r="B27" s="5"/>
      <c r="C27" s="8"/>
      <c r="E27" s="22"/>
      <c r="F27" s="22"/>
      <c r="G27" s="25"/>
      <c r="H27" s="25"/>
      <c r="I27" s="8"/>
      <c r="J27" s="8"/>
      <c r="K27" s="8"/>
      <c r="L27" s="8"/>
      <c r="M27" s="13"/>
      <c r="N27" s="8"/>
      <c r="O27" s="8"/>
      <c r="P27" s="8"/>
    </row>
    <row r="28" spans="1:16">
      <c r="A28" s="5"/>
      <c r="B28" s="5"/>
      <c r="C28" s="8"/>
      <c r="E28" s="22"/>
      <c r="F28" s="22"/>
      <c r="G28" s="25"/>
      <c r="H28" s="25"/>
      <c r="I28" s="8"/>
      <c r="J28" s="8"/>
      <c r="K28" s="8"/>
      <c r="L28" s="8"/>
      <c r="M28" s="8"/>
      <c r="N28" s="8"/>
      <c r="O28" s="8"/>
      <c r="P28" s="8"/>
    </row>
    <row r="29" spans="1:16">
      <c r="E29" s="22"/>
      <c r="F29" s="22"/>
      <c r="G29" s="82"/>
      <c r="H29" s="82"/>
      <c r="I29" s="118"/>
      <c r="J29" s="118"/>
      <c r="K29" s="118"/>
      <c r="L29" s="118"/>
      <c r="M29" s="118"/>
      <c r="N29" s="118"/>
      <c r="O29" s="118"/>
      <c r="P29" s="118"/>
    </row>
    <row r="30" spans="1:16">
      <c r="A30" s="4"/>
      <c r="B30" s="5"/>
      <c r="C30" s="8"/>
      <c r="E30" s="22"/>
      <c r="F30" s="22"/>
      <c r="G30" s="67"/>
      <c r="I30" s="67"/>
      <c r="J30" s="67"/>
      <c r="K30" s="67"/>
      <c r="L30" s="67"/>
      <c r="M30" s="67"/>
      <c r="N30" s="67"/>
      <c r="O30" s="67"/>
      <c r="P30" s="67"/>
    </row>
    <row r="31" spans="1:16">
      <c r="A31" s="5"/>
      <c r="B31" s="5"/>
      <c r="C31" s="8"/>
      <c r="E31" s="22"/>
      <c r="F31" s="22"/>
      <c r="G31" s="67"/>
      <c r="I31" s="67"/>
      <c r="J31" s="67"/>
      <c r="K31" s="67"/>
      <c r="L31" s="67"/>
      <c r="M31" s="67"/>
      <c r="N31" s="67"/>
      <c r="O31" s="67"/>
      <c r="P31" s="67"/>
    </row>
    <row r="32" spans="1:16">
      <c r="A32" s="5"/>
      <c r="B32" s="5"/>
      <c r="C32" s="8"/>
      <c r="E32" s="22"/>
      <c r="G32" s="185"/>
      <c r="I32" s="185"/>
      <c r="J32" s="185"/>
      <c r="K32" s="185"/>
      <c r="L32" s="265"/>
      <c r="M32" s="185"/>
      <c r="N32" s="185"/>
      <c r="O32" s="185"/>
      <c r="P32" s="185"/>
    </row>
    <row r="33" spans="1:16">
      <c r="A33" s="5"/>
      <c r="B33" s="5"/>
      <c r="C33" s="8"/>
      <c r="E33" s="22"/>
      <c r="G33" s="264"/>
      <c r="H33" s="264"/>
      <c r="I33" s="264"/>
      <c r="J33" s="264"/>
      <c r="K33" s="264"/>
      <c r="L33" s="265"/>
      <c r="M33" s="264"/>
      <c r="N33" s="264"/>
      <c r="O33" s="264"/>
      <c r="P33" s="264"/>
    </row>
    <row r="34" spans="1:16">
      <c r="A34" s="5"/>
      <c r="B34" s="5"/>
      <c r="C34" s="8"/>
      <c r="E34" s="4"/>
      <c r="G34" s="285"/>
      <c r="H34" s="285"/>
      <c r="I34" s="285"/>
      <c r="J34" s="285"/>
      <c r="K34" s="285"/>
      <c r="L34" s="286"/>
      <c r="M34" s="285"/>
      <c r="N34" s="285"/>
      <c r="O34" s="285"/>
      <c r="P34" s="285"/>
    </row>
    <row r="35" spans="1:16">
      <c r="A35" s="44"/>
      <c r="B35" s="5"/>
      <c r="C35" s="8"/>
      <c r="E35" s="4"/>
      <c r="G35" s="339"/>
      <c r="H35" s="339"/>
      <c r="I35" s="339"/>
      <c r="J35" s="339"/>
      <c r="K35" s="339"/>
      <c r="L35" s="340"/>
      <c r="M35" s="339"/>
      <c r="N35" s="339"/>
      <c r="O35" s="339"/>
      <c r="P35" s="339"/>
    </row>
    <row r="36" spans="1:16">
      <c r="A36" s="5"/>
      <c r="B36" s="5"/>
      <c r="C36" s="8"/>
      <c r="I36" s="67"/>
      <c r="J36" s="67"/>
      <c r="K36" s="118"/>
      <c r="L36" s="8"/>
      <c r="M36" s="8"/>
      <c r="N36" s="8"/>
      <c r="O36" s="8"/>
      <c r="P36" s="8"/>
    </row>
    <row r="37" spans="1:16">
      <c r="A37" s="44"/>
      <c r="B37" s="5"/>
      <c r="C37" s="8"/>
      <c r="I37" s="67"/>
      <c r="J37" s="67"/>
      <c r="K37" s="118"/>
      <c r="L37" s="8"/>
      <c r="M37" s="8"/>
      <c r="N37" s="8"/>
      <c r="O37" s="8"/>
      <c r="P37" s="8"/>
    </row>
    <row r="38" spans="1:16">
      <c r="A38" s="5"/>
      <c r="B38" s="5"/>
      <c r="C38" s="8"/>
      <c r="I38" s="67"/>
      <c r="J38" s="67"/>
      <c r="K38" s="118"/>
      <c r="L38" s="8"/>
      <c r="M38" s="8"/>
      <c r="N38" s="8"/>
      <c r="O38" s="8"/>
      <c r="P38" s="8"/>
    </row>
    <row r="39" spans="1:16">
      <c r="A39" s="5"/>
      <c r="B39" s="5"/>
      <c r="C39" s="8"/>
      <c r="I39" s="67"/>
      <c r="J39" s="67"/>
      <c r="K39" s="13"/>
      <c r="L39" s="8"/>
      <c r="M39" s="8"/>
      <c r="N39" s="8"/>
      <c r="O39" s="13"/>
      <c r="P39" s="13"/>
    </row>
    <row r="40" spans="1:16">
      <c r="A40" s="5"/>
      <c r="B40" s="5"/>
      <c r="C40" s="8"/>
      <c r="I40" s="67"/>
      <c r="J40" s="67"/>
      <c r="K40" s="13"/>
      <c r="L40" s="8"/>
      <c r="M40" s="8"/>
      <c r="N40" s="8"/>
      <c r="O40" s="13"/>
      <c r="P40" s="13"/>
    </row>
    <row r="41" spans="1:16">
      <c r="A41" s="5"/>
      <c r="B41" s="5"/>
      <c r="C41" s="8"/>
    </row>
    <row r="42" spans="1:16">
      <c r="A42" s="5"/>
      <c r="B42" s="5"/>
      <c r="C42" s="8"/>
    </row>
    <row r="43" spans="1:16">
      <c r="A43" s="5"/>
      <c r="B43" s="5"/>
      <c r="C43" s="8"/>
    </row>
    <row r="44" spans="1:16">
      <c r="A44" s="5"/>
      <c r="B44" s="75"/>
      <c r="C44" s="8"/>
    </row>
    <row r="45" spans="1:16">
      <c r="A45" s="5"/>
      <c r="B45" s="75"/>
      <c r="C45" s="8"/>
    </row>
    <row r="46" spans="1:16">
      <c r="A46" s="5"/>
      <c r="B46" s="75"/>
      <c r="C46" s="8"/>
    </row>
    <row r="47" spans="1:16">
      <c r="A47" s="5"/>
      <c r="B47" s="75"/>
      <c r="C47" s="8"/>
    </row>
    <row r="48" spans="1:16">
      <c r="A48" s="5"/>
      <c r="B48" s="75"/>
      <c r="C48" s="8"/>
    </row>
    <row r="49" spans="1:19">
      <c r="A49" s="5"/>
      <c r="B49" s="75"/>
      <c r="C49" s="8"/>
    </row>
    <row r="50" spans="1:19">
      <c r="A50" s="5"/>
      <c r="B50" s="75"/>
      <c r="C50" s="8"/>
    </row>
    <row r="51" spans="1:19">
      <c r="A51" s="5"/>
      <c r="B51" s="75"/>
      <c r="C51" s="8"/>
    </row>
    <row r="53" spans="1:19">
      <c r="A53" s="121"/>
      <c r="B53" s="122"/>
      <c r="C53" s="123"/>
      <c r="I53" s="123"/>
      <c r="J53" s="123"/>
      <c r="K53" s="5"/>
      <c r="L53" s="5"/>
      <c r="M53" s="5"/>
      <c r="N53" s="5"/>
      <c r="O53" s="5"/>
      <c r="P53" s="5"/>
      <c r="Q53" s="5"/>
      <c r="R53" s="5"/>
      <c r="S53" s="5"/>
    </row>
  </sheetData>
  <phoneticPr fontId="16" type="noConversion"/>
  <conditionalFormatting sqref="K36:K38 K15:K23">
    <cfRule type="cellIs" dxfId="1868" priority="318" stopIfTrue="1" operator="equal">
      <formula>"-"</formula>
    </cfRule>
  </conditionalFormatting>
  <conditionalFormatting sqref="K20:K23">
    <cfRule type="cellIs" dxfId="1867" priority="316" stopIfTrue="1" operator="equal">
      <formula>"-"</formula>
    </cfRule>
  </conditionalFormatting>
  <conditionalFormatting sqref="K36:K38">
    <cfRule type="cellIs" dxfId="1866" priority="315" stopIfTrue="1" operator="equal">
      <formula>"-"</formula>
    </cfRule>
  </conditionalFormatting>
  <conditionalFormatting sqref="B53">
    <cfRule type="cellIs" dxfId="1865" priority="314" stopIfTrue="1" operator="equal">
      <formula>"-"</formula>
    </cfRule>
  </conditionalFormatting>
  <conditionalFormatting sqref="J16:J17">
    <cfRule type="cellIs" dxfId="1864" priority="304" stopIfTrue="1" operator="equal">
      <formula>"-"</formula>
    </cfRule>
    <cfRule type="containsText" dxfId="1863" priority="305" stopIfTrue="1" operator="containsText" text="leer">
      <formula>NOT(ISERROR(SEARCH("leer",J16)))</formula>
    </cfRule>
  </conditionalFormatting>
  <conditionalFormatting sqref="J16:J17">
    <cfRule type="cellIs" dxfId="1862" priority="302" stopIfTrue="1" operator="equal">
      <formula>"-"</formula>
    </cfRule>
    <cfRule type="containsText" dxfId="1861" priority="303" stopIfTrue="1" operator="containsText" text="leer">
      <formula>NOT(ISERROR(SEARCH("leer",J16)))</formula>
    </cfRule>
  </conditionalFormatting>
  <conditionalFormatting sqref="J20:J23">
    <cfRule type="cellIs" dxfId="1860" priority="300" stopIfTrue="1" operator="equal">
      <formula>"-"</formula>
    </cfRule>
    <cfRule type="containsText" dxfId="1859" priority="301" stopIfTrue="1" operator="containsText" text="leer">
      <formula>NOT(ISERROR(SEARCH("leer",J20)))</formula>
    </cfRule>
  </conditionalFormatting>
  <conditionalFormatting sqref="J20:J23">
    <cfRule type="cellIs" dxfId="1858" priority="298" stopIfTrue="1" operator="equal">
      <formula>"-"</formula>
    </cfRule>
    <cfRule type="containsText" dxfId="1857" priority="299" stopIfTrue="1" operator="containsText" text="leer">
      <formula>NOT(ISERROR(SEARCH("leer",J20)))</formula>
    </cfRule>
  </conditionalFormatting>
  <conditionalFormatting sqref="J36:J40">
    <cfRule type="cellIs" dxfId="1856" priority="296" stopIfTrue="1" operator="equal">
      <formula>"-"</formula>
    </cfRule>
    <cfRule type="containsText" dxfId="1855" priority="297" stopIfTrue="1" operator="containsText" text="leer">
      <formula>NOT(ISERROR(SEARCH("leer",J36)))</formula>
    </cfRule>
  </conditionalFormatting>
  <conditionalFormatting sqref="J36:J40">
    <cfRule type="cellIs" dxfId="1854" priority="294" stopIfTrue="1" operator="equal">
      <formula>"-"</formula>
    </cfRule>
    <cfRule type="containsText" dxfId="1853" priority="295" stopIfTrue="1" operator="containsText" text="leer">
      <formula>NOT(ISERROR(SEARCH("leer",J36)))</formula>
    </cfRule>
  </conditionalFormatting>
  <conditionalFormatting sqref="I16:I17">
    <cfRule type="cellIs" dxfId="1852" priority="290" stopIfTrue="1" operator="equal">
      <formula>"-"</formula>
    </cfRule>
    <cfRule type="containsText" dxfId="1851" priority="291" stopIfTrue="1" operator="containsText" text="leer">
      <formula>NOT(ISERROR(SEARCH("leer",I16)))</formula>
    </cfRule>
  </conditionalFormatting>
  <conditionalFormatting sqref="I16:I17">
    <cfRule type="cellIs" dxfId="1850" priority="288" stopIfTrue="1" operator="equal">
      <formula>"-"</formula>
    </cfRule>
    <cfRule type="containsText" dxfId="1849" priority="289" stopIfTrue="1" operator="containsText" text="leer">
      <formula>NOT(ISERROR(SEARCH("leer",I16)))</formula>
    </cfRule>
  </conditionalFormatting>
  <conditionalFormatting sqref="I20:I23">
    <cfRule type="cellIs" dxfId="1848" priority="286" stopIfTrue="1" operator="equal">
      <formula>"-"</formula>
    </cfRule>
    <cfRule type="containsText" dxfId="1847" priority="287" stopIfTrue="1" operator="containsText" text="leer">
      <formula>NOT(ISERROR(SEARCH("leer",I20)))</formula>
    </cfRule>
  </conditionalFormatting>
  <conditionalFormatting sqref="I20:I23">
    <cfRule type="cellIs" dxfId="1846" priority="284" stopIfTrue="1" operator="equal">
      <formula>"-"</formula>
    </cfRule>
    <cfRule type="containsText" dxfId="1845" priority="285" stopIfTrue="1" operator="containsText" text="leer">
      <formula>NOT(ISERROR(SEARCH("leer",I20)))</formula>
    </cfRule>
  </conditionalFormatting>
  <conditionalFormatting sqref="I36:I40">
    <cfRule type="cellIs" dxfId="1844" priority="282" stopIfTrue="1" operator="equal">
      <formula>"-"</formula>
    </cfRule>
    <cfRule type="containsText" dxfId="1843" priority="283" stopIfTrue="1" operator="containsText" text="leer">
      <formula>NOT(ISERROR(SEARCH("leer",I36)))</formula>
    </cfRule>
  </conditionalFormatting>
  <conditionalFormatting sqref="I36:I40">
    <cfRule type="cellIs" dxfId="1842" priority="280" stopIfTrue="1" operator="equal">
      <formula>"-"</formula>
    </cfRule>
    <cfRule type="containsText" dxfId="1841" priority="281" stopIfTrue="1" operator="containsText" text="leer">
      <formula>NOT(ISERROR(SEARCH("leer",I36)))</formula>
    </cfRule>
  </conditionalFormatting>
  <conditionalFormatting sqref="G30:P30">
    <cfRule type="cellIs" dxfId="1840" priority="213" stopIfTrue="1" operator="equal">
      <formula>"-"</formula>
    </cfRule>
  </conditionalFormatting>
  <conditionalFormatting sqref="I29:P29 G29">
    <cfRule type="cellIs" dxfId="1839" priority="211" stopIfTrue="1" operator="equal">
      <formula>"-"</formula>
    </cfRule>
    <cfRule type="containsText" dxfId="1838" priority="212" stopIfTrue="1" operator="containsText" text="leer">
      <formula>NOT(ISERROR(SEARCH("leer",G29)))</formula>
    </cfRule>
  </conditionalFormatting>
  <conditionalFormatting sqref="I28:P28 G28">
    <cfRule type="cellIs" dxfId="1837" priority="209" stopIfTrue="1" operator="equal">
      <formula>"-"</formula>
    </cfRule>
    <cfRule type="containsText" dxfId="1836" priority="210" stopIfTrue="1" operator="containsText" text="leer">
      <formula>NOT(ISERROR(SEARCH("leer",G28)))</formula>
    </cfRule>
  </conditionalFormatting>
  <conditionalFormatting sqref="G28">
    <cfRule type="cellIs" dxfId="1835" priority="207" stopIfTrue="1" operator="equal">
      <formula>"-"</formula>
    </cfRule>
    <cfRule type="containsText" dxfId="1834" priority="208" stopIfTrue="1" operator="containsText" text="leer">
      <formula>NOT(ISERROR(SEARCH("leer",G28)))</formula>
    </cfRule>
  </conditionalFormatting>
  <conditionalFormatting sqref="G28">
    <cfRule type="cellIs" dxfId="1833" priority="205" stopIfTrue="1" operator="equal">
      <formula>"-"</formula>
    </cfRule>
    <cfRule type="containsText" dxfId="1832" priority="206" stopIfTrue="1" operator="containsText" text="leer">
      <formula>NOT(ISERROR(SEARCH("leer",G28)))</formula>
    </cfRule>
  </conditionalFormatting>
  <conditionalFormatting sqref="G28">
    <cfRule type="cellIs" dxfId="1831" priority="203" stopIfTrue="1" operator="equal">
      <formula>"-"</formula>
    </cfRule>
    <cfRule type="containsText" dxfId="1830" priority="204" stopIfTrue="1" operator="containsText" text="leer">
      <formula>NOT(ISERROR(SEARCH("leer",G28)))</formula>
    </cfRule>
  </conditionalFormatting>
  <conditionalFormatting sqref="G28">
    <cfRule type="cellIs" dxfId="1829" priority="201" stopIfTrue="1" operator="equal">
      <formula>"-"</formula>
    </cfRule>
    <cfRule type="containsText" dxfId="1828" priority="202" stopIfTrue="1" operator="containsText" text="leer">
      <formula>NOT(ISERROR(SEARCH("leer",G28)))</formula>
    </cfRule>
  </conditionalFormatting>
  <conditionalFormatting sqref="G28">
    <cfRule type="cellIs" dxfId="1827" priority="199" stopIfTrue="1" operator="equal">
      <formula>"-"</formula>
    </cfRule>
    <cfRule type="containsText" dxfId="1826" priority="200" stopIfTrue="1" operator="containsText" text="leer">
      <formula>NOT(ISERROR(SEARCH("leer",G28)))</formula>
    </cfRule>
  </conditionalFormatting>
  <conditionalFormatting sqref="I28:P28">
    <cfRule type="cellIs" dxfId="1825" priority="197" stopIfTrue="1" operator="equal">
      <formula>"-"</formula>
    </cfRule>
    <cfRule type="containsText" dxfId="1824" priority="198" stopIfTrue="1" operator="containsText" text="leer">
      <formula>NOT(ISERROR(SEARCH("leer",I28)))</formula>
    </cfRule>
  </conditionalFormatting>
  <conditionalFormatting sqref="I28:P28">
    <cfRule type="cellIs" dxfId="1823" priority="195" stopIfTrue="1" operator="equal">
      <formula>"-"</formula>
    </cfRule>
    <cfRule type="containsText" dxfId="1822" priority="196" stopIfTrue="1" operator="containsText" text="leer">
      <formula>NOT(ISERROR(SEARCH("leer",I28)))</formula>
    </cfRule>
  </conditionalFormatting>
  <conditionalFormatting sqref="I28:P28">
    <cfRule type="cellIs" dxfId="1821" priority="193" stopIfTrue="1" operator="equal">
      <formula>"-"</formula>
    </cfRule>
    <cfRule type="containsText" dxfId="1820" priority="194" stopIfTrue="1" operator="containsText" text="leer">
      <formula>NOT(ISERROR(SEARCH("leer",I28)))</formula>
    </cfRule>
  </conditionalFormatting>
  <conditionalFormatting sqref="I28:P28">
    <cfRule type="cellIs" dxfId="1819" priority="191" stopIfTrue="1" operator="equal">
      <formula>"-"</formula>
    </cfRule>
    <cfRule type="containsText" dxfId="1818" priority="192" stopIfTrue="1" operator="containsText" text="leer">
      <formula>NOT(ISERROR(SEARCH("leer",I28)))</formula>
    </cfRule>
  </conditionalFormatting>
  <conditionalFormatting sqref="I28:P28">
    <cfRule type="cellIs" dxfId="1817" priority="189" stopIfTrue="1" operator="equal">
      <formula>"-"</formula>
    </cfRule>
    <cfRule type="containsText" dxfId="1816" priority="190" stopIfTrue="1" operator="containsText" text="leer">
      <formula>NOT(ISERROR(SEARCH("leer",I28)))</formula>
    </cfRule>
  </conditionalFormatting>
  <conditionalFormatting sqref="I28:P28 G28">
    <cfRule type="cellIs" dxfId="1815" priority="187" stopIfTrue="1" operator="equal">
      <formula>"-"</formula>
    </cfRule>
    <cfRule type="containsText" dxfId="1814" priority="188" stopIfTrue="1" operator="containsText" text="leer">
      <formula>NOT(ISERROR(SEARCH("leer",G28)))</formula>
    </cfRule>
  </conditionalFormatting>
  <conditionalFormatting sqref="G28">
    <cfRule type="cellIs" dxfId="1813" priority="185" stopIfTrue="1" operator="equal">
      <formula>"-"</formula>
    </cfRule>
    <cfRule type="containsText" dxfId="1812" priority="186" stopIfTrue="1" operator="containsText" text="leer">
      <formula>NOT(ISERROR(SEARCH("leer",G28)))</formula>
    </cfRule>
  </conditionalFormatting>
  <conditionalFormatting sqref="G28">
    <cfRule type="cellIs" dxfId="1811" priority="183" stopIfTrue="1" operator="equal">
      <formula>"-"</formula>
    </cfRule>
    <cfRule type="containsText" dxfId="1810" priority="184" stopIfTrue="1" operator="containsText" text="leer">
      <formula>NOT(ISERROR(SEARCH("leer",G28)))</formula>
    </cfRule>
  </conditionalFormatting>
  <conditionalFormatting sqref="G28">
    <cfRule type="cellIs" dxfId="1809" priority="181" stopIfTrue="1" operator="equal">
      <formula>"-"</formula>
    </cfRule>
    <cfRule type="containsText" dxfId="1808" priority="182" stopIfTrue="1" operator="containsText" text="leer">
      <formula>NOT(ISERROR(SEARCH("leer",G28)))</formula>
    </cfRule>
  </conditionalFormatting>
  <conditionalFormatting sqref="G28">
    <cfRule type="cellIs" dxfId="1807" priority="179" stopIfTrue="1" operator="equal">
      <formula>"-"</formula>
    </cfRule>
    <cfRule type="containsText" dxfId="1806" priority="180" stopIfTrue="1" operator="containsText" text="leer">
      <formula>NOT(ISERROR(SEARCH("leer",G28)))</formula>
    </cfRule>
  </conditionalFormatting>
  <conditionalFormatting sqref="G28">
    <cfRule type="cellIs" dxfId="1805" priority="177" stopIfTrue="1" operator="equal">
      <formula>"-"</formula>
    </cfRule>
    <cfRule type="containsText" dxfId="1804" priority="178" stopIfTrue="1" operator="containsText" text="leer">
      <formula>NOT(ISERROR(SEARCH("leer",G28)))</formula>
    </cfRule>
  </conditionalFormatting>
  <conditionalFormatting sqref="I28:P28">
    <cfRule type="cellIs" dxfId="1803" priority="175" stopIfTrue="1" operator="equal">
      <formula>"-"</formula>
    </cfRule>
    <cfRule type="containsText" dxfId="1802" priority="176" stopIfTrue="1" operator="containsText" text="leer">
      <formula>NOT(ISERROR(SEARCH("leer",I28)))</formula>
    </cfRule>
  </conditionalFormatting>
  <conditionalFormatting sqref="I28:P28">
    <cfRule type="cellIs" dxfId="1801" priority="173" stopIfTrue="1" operator="equal">
      <formula>"-"</formula>
    </cfRule>
    <cfRule type="containsText" dxfId="1800" priority="174" stopIfTrue="1" operator="containsText" text="leer">
      <formula>NOT(ISERROR(SEARCH("leer",I28)))</formula>
    </cfRule>
  </conditionalFormatting>
  <conditionalFormatting sqref="I28:P28">
    <cfRule type="cellIs" dxfId="1799" priority="171" stopIfTrue="1" operator="equal">
      <formula>"-"</formula>
    </cfRule>
    <cfRule type="containsText" dxfId="1798" priority="172" stopIfTrue="1" operator="containsText" text="leer">
      <formula>NOT(ISERROR(SEARCH("leer",I28)))</formula>
    </cfRule>
  </conditionalFormatting>
  <conditionalFormatting sqref="I28:P28">
    <cfRule type="cellIs" dxfId="1797" priority="169" stopIfTrue="1" operator="equal">
      <formula>"-"</formula>
    </cfRule>
    <cfRule type="containsText" dxfId="1796" priority="170" stopIfTrue="1" operator="containsText" text="leer">
      <formula>NOT(ISERROR(SEARCH("leer",I28)))</formula>
    </cfRule>
  </conditionalFormatting>
  <conditionalFormatting sqref="I28:P28">
    <cfRule type="cellIs" dxfId="1795" priority="167" stopIfTrue="1" operator="equal">
      <formula>"-"</formula>
    </cfRule>
    <cfRule type="containsText" dxfId="1794" priority="168" stopIfTrue="1" operator="containsText" text="leer">
      <formula>NOT(ISERROR(SEARCH("leer",I28)))</formula>
    </cfRule>
  </conditionalFormatting>
  <conditionalFormatting sqref="G27">
    <cfRule type="cellIs" dxfId="1793" priority="165" stopIfTrue="1" operator="equal">
      <formula>"-"</formula>
    </cfRule>
    <cfRule type="containsText" dxfId="1792" priority="166" stopIfTrue="1" operator="containsText" text="leer">
      <formula>NOT(ISERROR(SEARCH("leer",G27)))</formula>
    </cfRule>
  </conditionalFormatting>
  <conditionalFormatting sqref="G27">
    <cfRule type="cellIs" dxfId="1791" priority="164" stopIfTrue="1" operator="equal">
      <formula>"-"</formula>
    </cfRule>
  </conditionalFormatting>
  <conditionalFormatting sqref="G27">
    <cfRule type="cellIs" dxfId="1790" priority="162" stopIfTrue="1" operator="equal">
      <formula>"-"</formula>
    </cfRule>
    <cfRule type="containsText" dxfId="1789" priority="163" stopIfTrue="1" operator="containsText" text="leer">
      <formula>NOT(ISERROR(SEARCH("leer",G27)))</formula>
    </cfRule>
  </conditionalFormatting>
  <conditionalFormatting sqref="G27">
    <cfRule type="cellIs" dxfId="1788" priority="161" stopIfTrue="1" operator="equal">
      <formula>"-"</formula>
    </cfRule>
  </conditionalFormatting>
  <conditionalFormatting sqref="I27:K27 M27:P27">
    <cfRule type="cellIs" dxfId="1787" priority="159" stopIfTrue="1" operator="equal">
      <formula>"-"</formula>
    </cfRule>
    <cfRule type="containsText" dxfId="1786" priority="160" stopIfTrue="1" operator="containsText" text="leer">
      <formula>NOT(ISERROR(SEARCH("leer",I27)))</formula>
    </cfRule>
  </conditionalFormatting>
  <conditionalFormatting sqref="I27:K27 M27:P27">
    <cfRule type="cellIs" dxfId="1785" priority="158" stopIfTrue="1" operator="equal">
      <formula>"-"</formula>
    </cfRule>
  </conditionalFormatting>
  <conditionalFormatting sqref="I27:K27 M27:P27">
    <cfRule type="cellIs" dxfId="1784" priority="156" stopIfTrue="1" operator="equal">
      <formula>"-"</formula>
    </cfRule>
    <cfRule type="containsText" dxfId="1783" priority="157" stopIfTrue="1" operator="containsText" text="leer">
      <formula>NOT(ISERROR(SEARCH("leer",I27)))</formula>
    </cfRule>
  </conditionalFormatting>
  <conditionalFormatting sqref="I27:K27 M27:P27">
    <cfRule type="cellIs" dxfId="1782" priority="155" stopIfTrue="1" operator="equal">
      <formula>"-"</formula>
    </cfRule>
  </conditionalFormatting>
  <conditionalFormatting sqref="G27">
    <cfRule type="cellIs" dxfId="1781" priority="153" stopIfTrue="1" operator="equal">
      <formula>"-"</formula>
    </cfRule>
    <cfRule type="containsText" dxfId="1780" priority="154" stopIfTrue="1" operator="containsText" text="leer">
      <formula>NOT(ISERROR(SEARCH("leer",G27)))</formula>
    </cfRule>
  </conditionalFormatting>
  <conditionalFormatting sqref="G27">
    <cfRule type="cellIs" dxfId="1779" priority="152" stopIfTrue="1" operator="equal">
      <formula>"-"</formula>
    </cfRule>
  </conditionalFormatting>
  <conditionalFormatting sqref="G27">
    <cfRule type="cellIs" dxfId="1778" priority="150" stopIfTrue="1" operator="equal">
      <formula>"-"</formula>
    </cfRule>
    <cfRule type="containsText" dxfId="1777" priority="151" stopIfTrue="1" operator="containsText" text="leer">
      <formula>NOT(ISERROR(SEARCH("leer",G27)))</formula>
    </cfRule>
  </conditionalFormatting>
  <conditionalFormatting sqref="G27">
    <cfRule type="cellIs" dxfId="1776" priority="149" stopIfTrue="1" operator="equal">
      <formula>"-"</formula>
    </cfRule>
  </conditionalFormatting>
  <conditionalFormatting sqref="I27:K27 M27:P27">
    <cfRule type="cellIs" dxfId="1775" priority="147" stopIfTrue="1" operator="equal">
      <formula>"-"</formula>
    </cfRule>
    <cfRule type="containsText" dxfId="1774" priority="148" stopIfTrue="1" operator="containsText" text="leer">
      <formula>NOT(ISERROR(SEARCH("leer",I27)))</formula>
    </cfRule>
  </conditionalFormatting>
  <conditionalFormatting sqref="I27:K27 M27:P27">
    <cfRule type="cellIs" dxfId="1773" priority="146" stopIfTrue="1" operator="equal">
      <formula>"-"</formula>
    </cfRule>
  </conditionalFormatting>
  <conditionalFormatting sqref="I27:K27 M27:P27">
    <cfRule type="cellIs" dxfId="1772" priority="144" stopIfTrue="1" operator="equal">
      <formula>"-"</formula>
    </cfRule>
    <cfRule type="containsText" dxfId="1771" priority="145" stopIfTrue="1" operator="containsText" text="leer">
      <formula>NOT(ISERROR(SEARCH("leer",I27)))</formula>
    </cfRule>
  </conditionalFormatting>
  <conditionalFormatting sqref="I27:K27 M27:P27">
    <cfRule type="cellIs" dxfId="1770" priority="143" stopIfTrue="1" operator="equal">
      <formula>"-"</formula>
    </cfRule>
  </conditionalFormatting>
  <conditionalFormatting sqref="H7:H9 H12:H14">
    <cfRule type="cellIs" dxfId="1769" priority="1" stopIfTrue="1" operator="equal">
      <formula>"-"</formula>
    </cfRule>
  </conditionalFormatting>
  <conditionalFormatting sqref="K5:K14">
    <cfRule type="cellIs" dxfId="1768" priority="71" stopIfTrue="1" operator="equal">
      <formula>"-"</formula>
    </cfRule>
  </conditionalFormatting>
  <conditionalFormatting sqref="J7:J14 J5">
    <cfRule type="cellIs" dxfId="1767" priority="69" stopIfTrue="1" operator="equal">
      <formula>"-"</formula>
    </cfRule>
    <cfRule type="containsText" dxfId="1766" priority="70" stopIfTrue="1" operator="containsText" text="leer">
      <formula>NOT(ISERROR(SEARCH("leer",J5)))</formula>
    </cfRule>
  </conditionalFormatting>
  <conditionalFormatting sqref="I7:I14 I5">
    <cfRule type="cellIs" dxfId="1765" priority="67" stopIfTrue="1" operator="equal">
      <formula>"-"</formula>
    </cfRule>
    <cfRule type="containsText" dxfId="1764" priority="68" stopIfTrue="1" operator="containsText" text="leer">
      <formula>NOT(ISERROR(SEARCH("leer",I5)))</formula>
    </cfRule>
  </conditionalFormatting>
  <conditionalFormatting sqref="I5">
    <cfRule type="cellIs" dxfId="1763" priority="65" stopIfTrue="1" operator="equal">
      <formula>"-"</formula>
    </cfRule>
    <cfRule type="containsText" dxfId="1762" priority="66" stopIfTrue="1" operator="containsText" text="leer">
      <formula>NOT(ISERROR(SEARCH("leer",I5)))</formula>
    </cfRule>
  </conditionalFormatting>
  <conditionalFormatting sqref="I5">
    <cfRule type="cellIs" dxfId="1761" priority="63" stopIfTrue="1" operator="equal">
      <formula>"-"</formula>
    </cfRule>
    <cfRule type="containsText" dxfId="1760" priority="64" stopIfTrue="1" operator="containsText" text="leer">
      <formula>NOT(ISERROR(SEARCH("leer",I5)))</formula>
    </cfRule>
  </conditionalFormatting>
  <conditionalFormatting sqref="I5">
    <cfRule type="cellIs" dxfId="1759" priority="61" stopIfTrue="1" operator="equal">
      <formula>"-"</formula>
    </cfRule>
    <cfRule type="containsText" dxfId="1758" priority="62" stopIfTrue="1" operator="containsText" text="leer">
      <formula>NOT(ISERROR(SEARCH("leer",I5)))</formula>
    </cfRule>
  </conditionalFormatting>
  <conditionalFormatting sqref="I5">
    <cfRule type="cellIs" dxfId="1757" priority="59" stopIfTrue="1" operator="equal">
      <formula>"-"</formula>
    </cfRule>
    <cfRule type="containsText" dxfId="1756" priority="60" stopIfTrue="1" operator="containsText" text="leer">
      <formula>NOT(ISERROR(SEARCH("leer",I5)))</formula>
    </cfRule>
  </conditionalFormatting>
  <conditionalFormatting sqref="I5">
    <cfRule type="cellIs" dxfId="1755" priority="57" stopIfTrue="1" operator="equal">
      <formula>"-"</formula>
    </cfRule>
    <cfRule type="containsText" dxfId="1754" priority="58" stopIfTrue="1" operator="containsText" text="leer">
      <formula>NOT(ISERROR(SEARCH("leer",I5)))</formula>
    </cfRule>
  </conditionalFormatting>
  <conditionalFormatting sqref="I7:I14">
    <cfRule type="cellIs" dxfId="1753" priority="55" stopIfTrue="1" operator="equal">
      <formula>"-"</formula>
    </cfRule>
    <cfRule type="containsText" dxfId="1752" priority="56" stopIfTrue="1" operator="containsText" text="leer">
      <formula>NOT(ISERROR(SEARCH("leer",I7)))</formula>
    </cfRule>
  </conditionalFormatting>
  <conditionalFormatting sqref="I7:I14">
    <cfRule type="cellIs" dxfId="1751" priority="53" stopIfTrue="1" operator="equal">
      <formula>"-"</formula>
    </cfRule>
    <cfRule type="containsText" dxfId="1750" priority="54" stopIfTrue="1" operator="containsText" text="leer">
      <formula>NOT(ISERROR(SEARCH("leer",I7)))</formula>
    </cfRule>
  </conditionalFormatting>
  <conditionalFormatting sqref="I7:I14">
    <cfRule type="cellIs" dxfId="1749" priority="51" stopIfTrue="1" operator="equal">
      <formula>"-"</formula>
    </cfRule>
    <cfRule type="containsText" dxfId="1748" priority="52" stopIfTrue="1" operator="containsText" text="leer">
      <formula>NOT(ISERROR(SEARCH("leer",I7)))</formula>
    </cfRule>
  </conditionalFormatting>
  <conditionalFormatting sqref="I7:I14">
    <cfRule type="cellIs" dxfId="1747" priority="49" stopIfTrue="1" operator="equal">
      <formula>"-"</formula>
    </cfRule>
    <cfRule type="containsText" dxfId="1746" priority="50" stopIfTrue="1" operator="containsText" text="leer">
      <formula>NOT(ISERROR(SEARCH("leer",I7)))</formula>
    </cfRule>
  </conditionalFormatting>
  <conditionalFormatting sqref="I7:I14">
    <cfRule type="cellIs" dxfId="1745" priority="47" stopIfTrue="1" operator="equal">
      <formula>"-"</formula>
    </cfRule>
    <cfRule type="containsText" dxfId="1744" priority="48" stopIfTrue="1" operator="containsText" text="leer">
      <formula>NOT(ISERROR(SEARCH("leer",I7)))</formula>
    </cfRule>
  </conditionalFormatting>
  <conditionalFormatting sqref="I7:I14 I5">
    <cfRule type="cellIs" dxfId="1743" priority="45" stopIfTrue="1" operator="equal">
      <formula>"-"</formula>
    </cfRule>
    <cfRule type="containsText" dxfId="1742" priority="46" stopIfTrue="1" operator="containsText" text="leer">
      <formula>NOT(ISERROR(SEARCH("leer",I5)))</formula>
    </cfRule>
  </conditionalFormatting>
  <conditionalFormatting sqref="I5">
    <cfRule type="cellIs" dxfId="1741" priority="43" stopIfTrue="1" operator="equal">
      <formula>"-"</formula>
    </cfRule>
    <cfRule type="containsText" dxfId="1740" priority="44" stopIfTrue="1" operator="containsText" text="leer">
      <formula>NOT(ISERROR(SEARCH("leer",I5)))</formula>
    </cfRule>
  </conditionalFormatting>
  <conditionalFormatting sqref="I5">
    <cfRule type="cellIs" dxfId="1739" priority="41" stopIfTrue="1" operator="equal">
      <formula>"-"</formula>
    </cfRule>
    <cfRule type="containsText" dxfId="1738" priority="42" stopIfTrue="1" operator="containsText" text="leer">
      <formula>NOT(ISERROR(SEARCH("leer",I5)))</formula>
    </cfRule>
  </conditionalFormatting>
  <conditionalFormatting sqref="I5">
    <cfRule type="cellIs" dxfId="1737" priority="39" stopIfTrue="1" operator="equal">
      <formula>"-"</formula>
    </cfRule>
    <cfRule type="containsText" dxfId="1736" priority="40" stopIfTrue="1" operator="containsText" text="leer">
      <formula>NOT(ISERROR(SEARCH("leer",I5)))</formula>
    </cfRule>
  </conditionalFormatting>
  <conditionalFormatting sqref="I5">
    <cfRule type="cellIs" dxfId="1735" priority="37" stopIfTrue="1" operator="equal">
      <formula>"-"</formula>
    </cfRule>
    <cfRule type="containsText" dxfId="1734" priority="38" stopIfTrue="1" operator="containsText" text="leer">
      <formula>NOT(ISERROR(SEARCH("leer",I5)))</formula>
    </cfRule>
  </conditionalFormatting>
  <conditionalFormatting sqref="I5">
    <cfRule type="cellIs" dxfId="1733" priority="35" stopIfTrue="1" operator="equal">
      <formula>"-"</formula>
    </cfRule>
    <cfRule type="containsText" dxfId="1732" priority="36" stopIfTrue="1" operator="containsText" text="leer">
      <formula>NOT(ISERROR(SEARCH("leer",I5)))</formula>
    </cfRule>
  </conditionalFormatting>
  <conditionalFormatting sqref="I7:I14">
    <cfRule type="cellIs" dxfId="1731" priority="33" stopIfTrue="1" operator="equal">
      <formula>"-"</formula>
    </cfRule>
    <cfRule type="containsText" dxfId="1730" priority="34" stopIfTrue="1" operator="containsText" text="leer">
      <formula>NOT(ISERROR(SEARCH("leer",I7)))</formula>
    </cfRule>
  </conditionalFormatting>
  <conditionalFormatting sqref="I7:I14">
    <cfRule type="cellIs" dxfId="1729" priority="31" stopIfTrue="1" operator="equal">
      <formula>"-"</formula>
    </cfRule>
    <cfRule type="containsText" dxfId="1728" priority="32" stopIfTrue="1" operator="containsText" text="leer">
      <formula>NOT(ISERROR(SEARCH("leer",I7)))</formula>
    </cfRule>
  </conditionalFormatting>
  <conditionalFormatting sqref="I7:I14">
    <cfRule type="cellIs" dxfId="1727" priority="29" stopIfTrue="1" operator="equal">
      <formula>"-"</formula>
    </cfRule>
    <cfRule type="containsText" dxfId="1726" priority="30" stopIfTrue="1" operator="containsText" text="leer">
      <formula>NOT(ISERROR(SEARCH("leer",I7)))</formula>
    </cfRule>
  </conditionalFormatting>
  <conditionalFormatting sqref="I7:I14">
    <cfRule type="cellIs" dxfId="1725" priority="27" stopIfTrue="1" operator="equal">
      <formula>"-"</formula>
    </cfRule>
    <cfRule type="containsText" dxfId="1724" priority="28" stopIfTrue="1" operator="containsText" text="leer">
      <formula>NOT(ISERROR(SEARCH("leer",I7)))</formula>
    </cfRule>
  </conditionalFormatting>
  <conditionalFormatting sqref="I7:I14">
    <cfRule type="cellIs" dxfId="1723" priority="25" stopIfTrue="1" operator="equal">
      <formula>"-"</formula>
    </cfRule>
    <cfRule type="containsText" dxfId="1722" priority="26" stopIfTrue="1" operator="containsText" text="leer">
      <formula>NOT(ISERROR(SEARCH("leer",I7)))</formula>
    </cfRule>
  </conditionalFormatting>
  <conditionalFormatting sqref="H5">
    <cfRule type="cellIs" dxfId="1721" priority="23" stopIfTrue="1" operator="equal">
      <formula>"-"</formula>
    </cfRule>
    <cfRule type="containsText" dxfId="1720" priority="24" stopIfTrue="1" operator="containsText" text="leer">
      <formula>NOT(ISERROR(SEARCH("leer",H5)))</formula>
    </cfRule>
  </conditionalFormatting>
  <conditionalFormatting sqref="H5">
    <cfRule type="cellIs" dxfId="1719" priority="22" stopIfTrue="1" operator="equal">
      <formula>"-"</formula>
    </cfRule>
  </conditionalFormatting>
  <conditionalFormatting sqref="H5">
    <cfRule type="cellIs" dxfId="1718" priority="20" stopIfTrue="1" operator="equal">
      <formula>"-"</formula>
    </cfRule>
    <cfRule type="containsText" dxfId="1717" priority="21" stopIfTrue="1" operator="containsText" text="leer">
      <formula>NOT(ISERROR(SEARCH("leer",H5)))</formula>
    </cfRule>
  </conditionalFormatting>
  <conditionalFormatting sqref="H5">
    <cfRule type="cellIs" dxfId="1716" priority="19" stopIfTrue="1" operator="equal">
      <formula>"-"</formula>
    </cfRule>
  </conditionalFormatting>
  <conditionalFormatting sqref="H7:H9 H12:H14">
    <cfRule type="cellIs" dxfId="1715" priority="17" stopIfTrue="1" operator="equal">
      <formula>"-"</formula>
    </cfRule>
    <cfRule type="containsText" dxfId="1714" priority="18" stopIfTrue="1" operator="containsText" text="leer">
      <formula>NOT(ISERROR(SEARCH("leer",H7)))</formula>
    </cfRule>
  </conditionalFormatting>
  <conditionalFormatting sqref="H7:H9 H12:H14">
    <cfRule type="cellIs" dxfId="1713" priority="16" stopIfTrue="1" operator="equal">
      <formula>"-"</formula>
    </cfRule>
  </conditionalFormatting>
  <conditionalFormatting sqref="H7:H9 H12:H14">
    <cfRule type="cellIs" dxfId="1712" priority="14" stopIfTrue="1" operator="equal">
      <formula>"-"</formula>
    </cfRule>
    <cfRule type="containsText" dxfId="1711" priority="15" stopIfTrue="1" operator="containsText" text="leer">
      <formula>NOT(ISERROR(SEARCH("leer",H7)))</formula>
    </cfRule>
  </conditionalFormatting>
  <conditionalFormatting sqref="H7:H9 H12:H14">
    <cfRule type="cellIs" dxfId="1710" priority="13" stopIfTrue="1" operator="equal">
      <formula>"-"</formula>
    </cfRule>
  </conditionalFormatting>
  <conditionalFormatting sqref="H5">
    <cfRule type="cellIs" dxfId="1709" priority="11" stopIfTrue="1" operator="equal">
      <formula>"-"</formula>
    </cfRule>
    <cfRule type="containsText" dxfId="1708" priority="12" stopIfTrue="1" operator="containsText" text="leer">
      <formula>NOT(ISERROR(SEARCH("leer",H5)))</formula>
    </cfRule>
  </conditionalFormatting>
  <conditionalFormatting sqref="H5">
    <cfRule type="cellIs" dxfId="1707" priority="10" stopIfTrue="1" operator="equal">
      <formula>"-"</formula>
    </cfRule>
  </conditionalFormatting>
  <conditionalFormatting sqref="H5">
    <cfRule type="cellIs" dxfId="1706" priority="8" stopIfTrue="1" operator="equal">
      <formula>"-"</formula>
    </cfRule>
    <cfRule type="containsText" dxfId="1705" priority="9" stopIfTrue="1" operator="containsText" text="leer">
      <formula>NOT(ISERROR(SEARCH("leer",H5)))</formula>
    </cfRule>
  </conditionalFormatting>
  <conditionalFormatting sqref="H5">
    <cfRule type="cellIs" dxfId="1704" priority="7" stopIfTrue="1" operator="equal">
      <formula>"-"</formula>
    </cfRule>
  </conditionalFormatting>
  <conditionalFormatting sqref="H7:H9 H12:H14">
    <cfRule type="cellIs" dxfId="1703" priority="5" stopIfTrue="1" operator="equal">
      <formula>"-"</formula>
    </cfRule>
    <cfRule type="containsText" dxfId="1702" priority="6" stopIfTrue="1" operator="containsText" text="leer">
      <formula>NOT(ISERROR(SEARCH("leer",H7)))</formula>
    </cfRule>
  </conditionalFormatting>
  <conditionalFormatting sqref="H7:H9 H12:H14">
    <cfRule type="cellIs" dxfId="1701" priority="4" stopIfTrue="1" operator="equal">
      <formula>"-"</formula>
    </cfRule>
  </conditionalFormatting>
  <conditionalFormatting sqref="H7:H9 H12:H14">
    <cfRule type="cellIs" dxfId="1700" priority="2" stopIfTrue="1" operator="equal">
      <formula>"-"</formula>
    </cfRule>
    <cfRule type="containsText" dxfId="1699" priority="3" stopIfTrue="1" operator="containsText" text="leer">
      <formula>NOT(ISERROR(SEARCH("leer",H7)))</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customProperties>
    <customPr name="_pios_id" r:id="rId2"/>
  </customProperties>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L59"/>
  <sheetViews>
    <sheetView showRuler="0" zoomScaleNormal="100" workbookViewId="0"/>
  </sheetViews>
  <sheetFormatPr baseColWidth="10" defaultColWidth="10.7109375" defaultRowHeight="12.75"/>
  <cols>
    <col min="1" max="1" width="36.7109375" style="5" customWidth="1"/>
    <col min="2" max="2" width="9.7109375" style="5" customWidth="1"/>
    <col min="3" max="3" width="19" style="8" bestFit="1" customWidth="1"/>
    <col min="4" max="5" width="12.28515625" style="8" customWidth="1"/>
    <col min="6" max="16" width="11.42578125" style="8" customWidth="1"/>
    <col min="17" max="16384" width="10.7109375" style="5"/>
  </cols>
  <sheetData>
    <row r="1" spans="1:17">
      <c r="A1" s="90" t="s">
        <v>1545</v>
      </c>
      <c r="C1" s="5"/>
      <c r="D1" s="5"/>
      <c r="E1" s="5"/>
      <c r="F1" s="5"/>
      <c r="G1" s="5"/>
      <c r="H1" s="5"/>
      <c r="I1" s="5"/>
      <c r="J1" s="5"/>
      <c r="K1" s="5"/>
      <c r="L1" s="5"/>
      <c r="M1" s="5"/>
      <c r="N1" s="5"/>
      <c r="O1" s="5"/>
      <c r="P1" s="5"/>
    </row>
    <row r="2" spans="1:17">
      <c r="A2" s="90"/>
      <c r="C2" s="5"/>
      <c r="D2" s="5"/>
      <c r="E2" s="5"/>
      <c r="F2" s="5"/>
      <c r="G2" s="5"/>
      <c r="H2" s="5"/>
      <c r="I2" s="5"/>
      <c r="J2" s="5"/>
      <c r="K2" s="5"/>
      <c r="L2" s="5"/>
      <c r="M2" s="5"/>
      <c r="N2" s="5"/>
      <c r="O2" s="5"/>
      <c r="P2" s="5"/>
    </row>
    <row r="3" spans="1:17" s="4" customFormat="1">
      <c r="A3" s="4" t="s">
        <v>1546</v>
      </c>
      <c r="C3" s="5" t="s">
        <v>1547</v>
      </c>
      <c r="D3" s="5" t="s">
        <v>1548</v>
      </c>
      <c r="E3" s="22">
        <v>2004</v>
      </c>
      <c r="F3" s="22">
        <v>2005</v>
      </c>
      <c r="G3" s="22">
        <v>2006</v>
      </c>
      <c r="H3" s="22">
        <v>2007</v>
      </c>
      <c r="I3" s="22">
        <v>2008</v>
      </c>
      <c r="J3" s="22">
        <v>2009</v>
      </c>
      <c r="K3" s="22">
        <v>2010</v>
      </c>
      <c r="L3" s="22">
        <v>2011</v>
      </c>
      <c r="M3" s="22">
        <v>2012</v>
      </c>
      <c r="N3" s="22">
        <v>2013</v>
      </c>
      <c r="O3" s="4">
        <v>2014</v>
      </c>
      <c r="P3" s="4">
        <v>2015</v>
      </c>
      <c r="Q3" s="356">
        <v>2016</v>
      </c>
    </row>
    <row r="4" spans="1:17">
      <c r="A4" s="4"/>
      <c r="Q4" s="354"/>
    </row>
    <row r="5" spans="1:17">
      <c r="A5" s="44" t="s">
        <v>1549</v>
      </c>
      <c r="B5" s="5" t="s">
        <v>1550</v>
      </c>
      <c r="C5" s="3" t="s">
        <v>1551</v>
      </c>
      <c r="E5" s="8" t="s">
        <v>2278</v>
      </c>
      <c r="F5" s="8" t="s">
        <v>2278</v>
      </c>
      <c r="G5" s="8">
        <v>70</v>
      </c>
      <c r="H5" s="8">
        <v>70</v>
      </c>
      <c r="I5" s="8">
        <v>70</v>
      </c>
      <c r="J5" s="133">
        <v>83</v>
      </c>
      <c r="K5" s="67">
        <v>83</v>
      </c>
      <c r="L5" s="67">
        <v>83</v>
      </c>
      <c r="M5" s="13">
        <v>83</v>
      </c>
      <c r="N5" s="8">
        <v>82</v>
      </c>
      <c r="O5" s="8">
        <v>82</v>
      </c>
      <c r="P5" s="448">
        <v>82</v>
      </c>
      <c r="Q5" s="354">
        <v>82</v>
      </c>
    </row>
    <row r="6" spans="1:17">
      <c r="A6" s="5" t="s">
        <v>1552</v>
      </c>
      <c r="B6" s="5" t="s">
        <v>1553</v>
      </c>
      <c r="C6" s="3" t="s">
        <v>1554</v>
      </c>
      <c r="E6" s="8" t="s">
        <v>2278</v>
      </c>
      <c r="F6" s="8" t="s">
        <v>2278</v>
      </c>
      <c r="G6" s="8">
        <v>65</v>
      </c>
      <c r="H6" s="8">
        <v>68</v>
      </c>
      <c r="I6" s="8">
        <v>69</v>
      </c>
      <c r="J6" s="133">
        <v>71</v>
      </c>
      <c r="K6" s="67">
        <v>71</v>
      </c>
      <c r="L6" s="67">
        <v>72</v>
      </c>
      <c r="M6" s="13">
        <v>72</v>
      </c>
      <c r="N6" s="8">
        <v>72</v>
      </c>
      <c r="O6" s="8">
        <v>72</v>
      </c>
      <c r="P6" s="448">
        <v>73</v>
      </c>
      <c r="Q6" s="354">
        <v>73</v>
      </c>
    </row>
    <row r="7" spans="1:17">
      <c r="A7" s="5" t="s">
        <v>1555</v>
      </c>
      <c r="B7" s="5" t="s">
        <v>1556</v>
      </c>
      <c r="C7" s="3" t="s">
        <v>1557</v>
      </c>
      <c r="E7" s="8" t="s">
        <v>2278</v>
      </c>
      <c r="F7" s="8" t="s">
        <v>2278</v>
      </c>
      <c r="G7" s="8">
        <v>70</v>
      </c>
      <c r="H7" s="8">
        <v>70</v>
      </c>
      <c r="I7" s="8">
        <v>70</v>
      </c>
      <c r="J7" s="133">
        <v>75</v>
      </c>
      <c r="K7" s="67">
        <v>75</v>
      </c>
      <c r="L7" s="67">
        <v>75</v>
      </c>
      <c r="M7" s="13">
        <v>75</v>
      </c>
      <c r="N7" s="8">
        <v>75</v>
      </c>
      <c r="O7" s="8">
        <v>75</v>
      </c>
      <c r="P7" s="448">
        <v>76</v>
      </c>
      <c r="Q7" s="354">
        <v>76</v>
      </c>
    </row>
    <row r="8" spans="1:17">
      <c r="A8" s="27" t="s">
        <v>1558</v>
      </c>
      <c r="B8" s="5" t="s">
        <v>1559</v>
      </c>
      <c r="C8" s="3"/>
      <c r="E8" s="8">
        <v>63.8</v>
      </c>
      <c r="F8" s="8">
        <v>65.5</v>
      </c>
      <c r="G8" s="8">
        <v>66.7</v>
      </c>
      <c r="H8" s="25">
        <v>64</v>
      </c>
      <c r="I8" s="25">
        <v>68</v>
      </c>
      <c r="J8" s="67">
        <v>73.599999999999994</v>
      </c>
      <c r="K8" s="67">
        <v>74.900000000000006</v>
      </c>
      <c r="L8" s="67">
        <v>76.400000000000006</v>
      </c>
      <c r="M8" s="13">
        <v>75.2</v>
      </c>
      <c r="N8" s="8">
        <v>77.2</v>
      </c>
      <c r="O8" s="8">
        <v>78.599999999999994</v>
      </c>
      <c r="P8" s="448">
        <v>78.099999999999994</v>
      </c>
      <c r="Q8" s="354">
        <v>79.2</v>
      </c>
    </row>
    <row r="9" spans="1:17">
      <c r="C9" s="3"/>
      <c r="J9" s="67"/>
      <c r="P9" s="342"/>
      <c r="Q9" s="354"/>
    </row>
    <row r="10" spans="1:17">
      <c r="A10" s="4" t="s">
        <v>1560</v>
      </c>
      <c r="C10" s="6"/>
      <c r="J10" s="67"/>
      <c r="P10" s="342"/>
      <c r="Q10" s="354"/>
    </row>
    <row r="11" spans="1:17">
      <c r="A11" s="5" t="s">
        <v>1561</v>
      </c>
      <c r="B11" s="5" t="s">
        <v>1562</v>
      </c>
      <c r="C11" s="3" t="s">
        <v>1563</v>
      </c>
      <c r="E11" s="8" t="s">
        <v>2278</v>
      </c>
      <c r="F11" s="8" t="s">
        <v>2278</v>
      </c>
      <c r="G11" s="8">
        <v>68</v>
      </c>
      <c r="H11" s="8">
        <v>68</v>
      </c>
      <c r="I11" s="8">
        <v>69</v>
      </c>
      <c r="J11" s="133">
        <v>83</v>
      </c>
      <c r="K11" s="67">
        <v>83</v>
      </c>
      <c r="L11" s="67">
        <v>83</v>
      </c>
      <c r="M11" s="185">
        <v>84</v>
      </c>
      <c r="N11" s="8">
        <v>84</v>
      </c>
      <c r="O11" s="8">
        <v>84</v>
      </c>
      <c r="P11" s="448">
        <v>84</v>
      </c>
      <c r="Q11" s="354">
        <v>83</v>
      </c>
    </row>
    <row r="12" spans="1:17">
      <c r="A12" s="5" t="s">
        <v>1564</v>
      </c>
      <c r="B12" s="5" t="s">
        <v>1565</v>
      </c>
      <c r="C12" s="3" t="s">
        <v>1566</v>
      </c>
      <c r="E12" s="8" t="s">
        <v>2278</v>
      </c>
      <c r="F12" s="8" t="s">
        <v>2278</v>
      </c>
      <c r="G12" s="8">
        <v>65</v>
      </c>
      <c r="H12" s="8">
        <v>68</v>
      </c>
      <c r="I12" s="8">
        <v>69</v>
      </c>
      <c r="J12" s="133">
        <v>84</v>
      </c>
      <c r="K12" s="67">
        <v>81</v>
      </c>
      <c r="L12" s="67">
        <v>82</v>
      </c>
      <c r="M12" s="185">
        <v>83</v>
      </c>
      <c r="N12" s="8">
        <v>82</v>
      </c>
      <c r="O12" s="8">
        <v>82</v>
      </c>
      <c r="P12" s="448">
        <v>82</v>
      </c>
      <c r="Q12" s="354">
        <v>81</v>
      </c>
    </row>
    <row r="13" spans="1:17">
      <c r="A13" s="5" t="s">
        <v>1567</v>
      </c>
      <c r="B13" s="5" t="s">
        <v>1568</v>
      </c>
      <c r="C13" s="3" t="s">
        <v>1569</v>
      </c>
      <c r="E13" s="8" t="s">
        <v>2278</v>
      </c>
      <c r="F13" s="8" t="s">
        <v>2278</v>
      </c>
      <c r="G13" s="8">
        <v>69</v>
      </c>
      <c r="H13" s="8">
        <v>70</v>
      </c>
      <c r="I13" s="8">
        <v>71</v>
      </c>
      <c r="J13" s="133">
        <v>84</v>
      </c>
      <c r="K13" s="67">
        <v>84</v>
      </c>
      <c r="L13" s="67">
        <v>84</v>
      </c>
      <c r="M13" s="8" t="s">
        <v>2250</v>
      </c>
      <c r="N13" s="8" t="s">
        <v>2250</v>
      </c>
      <c r="O13" s="8" t="s">
        <v>2250</v>
      </c>
      <c r="P13" s="448" t="s">
        <v>2250</v>
      </c>
      <c r="Q13" s="350" t="s">
        <v>2250</v>
      </c>
    </row>
    <row r="14" spans="1:17">
      <c r="A14" s="44" t="s">
        <v>1570</v>
      </c>
      <c r="B14" s="5" t="s">
        <v>1571</v>
      </c>
      <c r="C14" s="3" t="s">
        <v>1572</v>
      </c>
      <c r="E14" s="8" t="s">
        <v>2278</v>
      </c>
      <c r="F14" s="8" t="s">
        <v>2278</v>
      </c>
      <c r="G14" s="13" t="s">
        <v>2250</v>
      </c>
      <c r="H14" s="13" t="s">
        <v>2250</v>
      </c>
      <c r="I14" s="8">
        <v>63</v>
      </c>
      <c r="J14" s="133">
        <v>81</v>
      </c>
      <c r="K14" s="67">
        <v>80</v>
      </c>
      <c r="L14" s="67">
        <v>79</v>
      </c>
      <c r="M14" s="185">
        <v>79</v>
      </c>
      <c r="N14" s="8">
        <v>77</v>
      </c>
      <c r="O14" s="8">
        <v>78</v>
      </c>
      <c r="P14" s="448">
        <v>77</v>
      </c>
      <c r="Q14" s="354">
        <v>78</v>
      </c>
    </row>
    <row r="15" spans="1:17">
      <c r="A15" s="5" t="s">
        <v>1573</v>
      </c>
      <c r="B15" s="5" t="s">
        <v>1574</v>
      </c>
      <c r="C15" s="3" t="s">
        <v>1575</v>
      </c>
      <c r="E15" s="8" t="s">
        <v>2278</v>
      </c>
      <c r="F15" s="8" t="s">
        <v>2278</v>
      </c>
      <c r="G15" s="8">
        <v>73</v>
      </c>
      <c r="H15" s="8">
        <v>72</v>
      </c>
      <c r="I15" s="8">
        <v>70</v>
      </c>
      <c r="J15" s="133">
        <v>80</v>
      </c>
      <c r="K15" s="67">
        <v>80</v>
      </c>
      <c r="L15" s="67">
        <v>81</v>
      </c>
      <c r="M15" s="185">
        <v>80</v>
      </c>
      <c r="N15" s="8">
        <v>79</v>
      </c>
      <c r="O15" s="8">
        <v>78</v>
      </c>
      <c r="P15" s="448">
        <v>78</v>
      </c>
      <c r="Q15" s="354">
        <v>77</v>
      </c>
    </row>
    <row r="16" spans="1:17">
      <c r="A16" s="5" t="s">
        <v>1576</v>
      </c>
      <c r="B16" s="5" t="s">
        <v>1577</v>
      </c>
      <c r="C16" s="3" t="s">
        <v>1578</v>
      </c>
      <c r="E16" s="8" t="s">
        <v>2278</v>
      </c>
      <c r="F16" s="8" t="s">
        <v>2278</v>
      </c>
      <c r="G16" s="8">
        <v>73</v>
      </c>
      <c r="H16" s="8">
        <v>73</v>
      </c>
      <c r="I16" s="8">
        <v>76</v>
      </c>
      <c r="J16" s="133">
        <v>87</v>
      </c>
      <c r="K16" s="67">
        <v>88</v>
      </c>
      <c r="L16" s="67">
        <v>88</v>
      </c>
      <c r="M16" s="185">
        <v>87</v>
      </c>
      <c r="N16" s="8">
        <v>86</v>
      </c>
      <c r="O16" s="8">
        <v>86</v>
      </c>
      <c r="P16" s="448">
        <v>87</v>
      </c>
      <c r="Q16" s="354">
        <v>88</v>
      </c>
    </row>
    <row r="17" spans="1:17">
      <c r="A17" s="5" t="s">
        <v>1579</v>
      </c>
      <c r="B17" s="5" t="s">
        <v>1580</v>
      </c>
      <c r="C17" s="3" t="s">
        <v>1581</v>
      </c>
      <c r="E17" s="8" t="s">
        <v>2278</v>
      </c>
      <c r="F17" s="8" t="s">
        <v>2278</v>
      </c>
      <c r="G17" s="8">
        <v>72</v>
      </c>
      <c r="H17" s="8">
        <v>70</v>
      </c>
      <c r="I17" s="8">
        <v>70</v>
      </c>
      <c r="J17" s="133">
        <v>84</v>
      </c>
      <c r="K17" s="67">
        <v>85</v>
      </c>
      <c r="L17" s="67">
        <v>85</v>
      </c>
      <c r="M17" s="185">
        <v>86</v>
      </c>
      <c r="N17" s="8">
        <v>86</v>
      </c>
      <c r="O17" s="8">
        <v>86</v>
      </c>
      <c r="P17" s="448">
        <v>86</v>
      </c>
      <c r="Q17" s="354">
        <v>85</v>
      </c>
    </row>
    <row r="18" spans="1:17">
      <c r="C18" s="3"/>
      <c r="J18" s="67"/>
      <c r="P18" s="342"/>
      <c r="Q18" s="354"/>
    </row>
    <row r="19" spans="1:17">
      <c r="A19" s="4" t="s">
        <v>1582</v>
      </c>
      <c r="C19" s="3"/>
      <c r="J19" s="67"/>
      <c r="P19" s="342"/>
      <c r="Q19" s="354"/>
    </row>
    <row r="20" spans="1:17">
      <c r="A20" s="63" t="s">
        <v>1583</v>
      </c>
      <c r="B20" s="5" t="s">
        <v>1584</v>
      </c>
      <c r="C20" s="3">
        <v>2</v>
      </c>
      <c r="E20" s="8">
        <v>60</v>
      </c>
      <c r="F20" s="8">
        <v>61</v>
      </c>
      <c r="G20" s="8">
        <v>64</v>
      </c>
      <c r="H20" s="8">
        <v>64</v>
      </c>
      <c r="I20" s="8">
        <v>65</v>
      </c>
      <c r="J20" s="133">
        <v>71</v>
      </c>
      <c r="K20" s="67">
        <v>71</v>
      </c>
      <c r="L20" s="67">
        <v>72</v>
      </c>
      <c r="M20" s="79">
        <v>72</v>
      </c>
      <c r="N20" s="8">
        <v>72</v>
      </c>
      <c r="O20" s="8">
        <v>72</v>
      </c>
      <c r="P20" s="448">
        <v>73</v>
      </c>
      <c r="Q20" s="354">
        <v>72</v>
      </c>
    </row>
    <row r="21" spans="1:17">
      <c r="A21" s="15" t="s">
        <v>1585</v>
      </c>
      <c r="B21" s="5" t="s">
        <v>1586</v>
      </c>
      <c r="C21" s="3" t="s">
        <v>1587</v>
      </c>
      <c r="E21" s="67" t="s">
        <v>2250</v>
      </c>
      <c r="F21" s="67" t="s">
        <v>2250</v>
      </c>
      <c r="G21" s="67" t="s">
        <v>2250</v>
      </c>
      <c r="H21" s="67" t="s">
        <v>2250</v>
      </c>
      <c r="I21" s="67" t="s">
        <v>2250</v>
      </c>
      <c r="J21" s="133">
        <v>65</v>
      </c>
      <c r="K21" s="67">
        <v>64</v>
      </c>
      <c r="L21" s="67">
        <v>68</v>
      </c>
      <c r="M21" s="79">
        <v>67</v>
      </c>
      <c r="N21" s="8">
        <v>68</v>
      </c>
      <c r="O21" s="8">
        <v>68</v>
      </c>
      <c r="P21" s="448">
        <v>68</v>
      </c>
      <c r="Q21" s="354">
        <v>67</v>
      </c>
    </row>
    <row r="22" spans="1:17">
      <c r="A22" s="15" t="s">
        <v>1588</v>
      </c>
      <c r="B22" s="5" t="s">
        <v>1589</v>
      </c>
      <c r="C22" s="3" t="s">
        <v>1590</v>
      </c>
      <c r="E22" s="67" t="s">
        <v>2250</v>
      </c>
      <c r="F22" s="67" t="s">
        <v>2250</v>
      </c>
      <c r="G22" s="67" t="s">
        <v>2250</v>
      </c>
      <c r="H22" s="67" t="s">
        <v>2250</v>
      </c>
      <c r="I22" s="67" t="s">
        <v>2250</v>
      </c>
      <c r="J22" s="133">
        <v>69</v>
      </c>
      <c r="K22" s="67">
        <v>69</v>
      </c>
      <c r="L22" s="67">
        <v>71</v>
      </c>
      <c r="M22" s="79">
        <v>71</v>
      </c>
      <c r="N22" s="8">
        <v>70</v>
      </c>
      <c r="O22" s="8">
        <v>71</v>
      </c>
      <c r="P22" s="448">
        <v>72</v>
      </c>
      <c r="Q22" s="354">
        <v>71</v>
      </c>
    </row>
    <row r="23" spans="1:17">
      <c r="A23" s="15" t="s">
        <v>1591</v>
      </c>
      <c r="B23" s="5" t="s">
        <v>1592</v>
      </c>
      <c r="C23" s="3" t="s">
        <v>1593</v>
      </c>
      <c r="E23" s="67" t="s">
        <v>2250</v>
      </c>
      <c r="F23" s="67" t="s">
        <v>2250</v>
      </c>
      <c r="G23" s="67" t="s">
        <v>2250</v>
      </c>
      <c r="H23" s="67" t="s">
        <v>2250</v>
      </c>
      <c r="I23" s="67" t="s">
        <v>2250</v>
      </c>
      <c r="J23" s="133">
        <v>74</v>
      </c>
      <c r="K23" s="67">
        <v>74</v>
      </c>
      <c r="L23" s="67">
        <v>75</v>
      </c>
      <c r="M23" s="79">
        <v>75</v>
      </c>
      <c r="N23" s="8">
        <v>75</v>
      </c>
      <c r="O23" s="8">
        <v>75</v>
      </c>
      <c r="P23" s="448">
        <v>75</v>
      </c>
      <c r="Q23" s="354">
        <v>76</v>
      </c>
    </row>
    <row r="24" spans="1:17">
      <c r="A24" s="15" t="s">
        <v>1594</v>
      </c>
      <c r="B24" s="5" t="s">
        <v>1595</v>
      </c>
      <c r="C24" s="3" t="s">
        <v>1596</v>
      </c>
      <c r="E24" s="67" t="s">
        <v>2250</v>
      </c>
      <c r="F24" s="67" t="s">
        <v>2250</v>
      </c>
      <c r="G24" s="67" t="s">
        <v>2250</v>
      </c>
      <c r="H24" s="67" t="s">
        <v>2250</v>
      </c>
      <c r="I24" s="67" t="s">
        <v>2250</v>
      </c>
      <c r="J24" s="133">
        <v>76</v>
      </c>
      <c r="K24" s="67">
        <v>76</v>
      </c>
      <c r="L24" s="67">
        <v>76</v>
      </c>
      <c r="M24" s="79">
        <v>76</v>
      </c>
      <c r="N24" s="8">
        <v>76</v>
      </c>
      <c r="O24" s="8">
        <v>77</v>
      </c>
      <c r="P24" s="448">
        <v>77</v>
      </c>
      <c r="Q24" s="354">
        <v>77</v>
      </c>
    </row>
    <row r="25" spans="1:17">
      <c r="A25" s="15" t="s">
        <v>1597</v>
      </c>
      <c r="B25" s="5" t="s">
        <v>1598</v>
      </c>
      <c r="C25" s="3" t="s">
        <v>1599</v>
      </c>
      <c r="E25" s="67" t="s">
        <v>2250</v>
      </c>
      <c r="F25" s="67" t="s">
        <v>2250</v>
      </c>
      <c r="G25" s="67" t="s">
        <v>2250</v>
      </c>
      <c r="H25" s="67" t="s">
        <v>2250</v>
      </c>
      <c r="I25" s="67" t="s">
        <v>2250</v>
      </c>
      <c r="J25" s="133">
        <v>71</v>
      </c>
      <c r="K25" s="67">
        <v>71</v>
      </c>
      <c r="L25" s="67">
        <v>72</v>
      </c>
      <c r="M25" s="79">
        <v>73</v>
      </c>
      <c r="N25" s="8">
        <v>72</v>
      </c>
      <c r="O25" s="8">
        <v>73</v>
      </c>
      <c r="P25" s="448">
        <v>73</v>
      </c>
      <c r="Q25" s="354">
        <v>73</v>
      </c>
    </row>
    <row r="26" spans="1:17">
      <c r="A26" s="15"/>
      <c r="C26" s="3"/>
      <c r="E26" s="67"/>
      <c r="F26" s="67"/>
      <c r="G26" s="67"/>
      <c r="H26" s="67"/>
      <c r="I26" s="67"/>
      <c r="J26" s="133"/>
      <c r="K26" s="67"/>
      <c r="L26" s="67"/>
      <c r="P26" s="342"/>
      <c r="Q26" s="354"/>
    </row>
    <row r="27" spans="1:17">
      <c r="A27" s="10" t="s">
        <v>1600</v>
      </c>
      <c r="C27" s="3"/>
      <c r="E27" s="67"/>
      <c r="F27" s="67"/>
      <c r="G27" s="67"/>
      <c r="H27" s="67"/>
      <c r="I27" s="67"/>
      <c r="J27" s="133"/>
      <c r="K27" s="67"/>
      <c r="L27" s="67"/>
      <c r="P27" s="342"/>
      <c r="Q27" s="354"/>
    </row>
    <row r="28" spans="1:17">
      <c r="A28" s="15" t="s">
        <v>1601</v>
      </c>
      <c r="B28" s="5" t="s">
        <v>1602</v>
      </c>
      <c r="C28" s="3">
        <v>2</v>
      </c>
      <c r="E28" s="8">
        <v>78</v>
      </c>
      <c r="F28" s="8">
        <v>79</v>
      </c>
      <c r="G28" s="8">
        <v>79</v>
      </c>
      <c r="H28" s="8">
        <v>79</v>
      </c>
      <c r="I28" s="8">
        <v>78</v>
      </c>
      <c r="J28" s="133">
        <v>81</v>
      </c>
      <c r="K28" s="67">
        <v>81</v>
      </c>
      <c r="L28" s="67">
        <v>81</v>
      </c>
      <c r="M28" s="79">
        <v>81</v>
      </c>
      <c r="N28" s="8">
        <v>81</v>
      </c>
      <c r="O28" s="8">
        <v>81</v>
      </c>
      <c r="P28" s="448">
        <v>81</v>
      </c>
      <c r="Q28" s="354">
        <v>81</v>
      </c>
    </row>
    <row r="29" spans="1:17">
      <c r="A29" s="15" t="s">
        <v>1603</v>
      </c>
      <c r="B29" s="5" t="s">
        <v>1604</v>
      </c>
      <c r="C29" s="3">
        <v>2</v>
      </c>
      <c r="E29" s="8">
        <v>66</v>
      </c>
      <c r="F29" s="8">
        <v>67</v>
      </c>
      <c r="G29" s="8">
        <v>69</v>
      </c>
      <c r="H29" s="8">
        <v>67</v>
      </c>
      <c r="I29" s="8">
        <v>66</v>
      </c>
      <c r="J29" s="133">
        <v>72</v>
      </c>
      <c r="K29" s="67">
        <v>71</v>
      </c>
      <c r="L29" s="67">
        <v>73</v>
      </c>
      <c r="M29" s="79">
        <v>73</v>
      </c>
      <c r="N29" s="8">
        <v>73</v>
      </c>
      <c r="O29" s="8">
        <v>73</v>
      </c>
      <c r="P29" s="448">
        <v>73</v>
      </c>
      <c r="Q29" s="354">
        <v>73</v>
      </c>
    </row>
    <row r="30" spans="1:17">
      <c r="A30" s="15" t="s">
        <v>1605</v>
      </c>
      <c r="B30" s="5" t="s">
        <v>1606</v>
      </c>
      <c r="C30" s="3">
        <v>2</v>
      </c>
      <c r="E30" s="8">
        <v>74</v>
      </c>
      <c r="F30" s="8">
        <v>75</v>
      </c>
      <c r="G30" s="8">
        <v>73</v>
      </c>
      <c r="H30" s="8">
        <v>74</v>
      </c>
      <c r="I30" s="8">
        <v>74</v>
      </c>
      <c r="J30" s="133">
        <v>78</v>
      </c>
      <c r="K30" s="67">
        <v>78</v>
      </c>
      <c r="L30" s="67">
        <v>78</v>
      </c>
      <c r="M30" s="79">
        <v>78</v>
      </c>
      <c r="N30" s="8">
        <v>78</v>
      </c>
      <c r="O30" s="8">
        <v>79</v>
      </c>
      <c r="P30" s="448">
        <v>79</v>
      </c>
      <c r="Q30" s="354">
        <v>79</v>
      </c>
    </row>
    <row r="31" spans="1:17">
      <c r="A31" s="15" t="s">
        <v>1607</v>
      </c>
      <c r="B31" s="5" t="s">
        <v>1608</v>
      </c>
      <c r="C31" s="3">
        <v>2</v>
      </c>
      <c r="E31" s="8">
        <v>72</v>
      </c>
      <c r="F31" s="8">
        <v>74</v>
      </c>
      <c r="G31" s="8">
        <v>72</v>
      </c>
      <c r="H31" s="8">
        <v>73</v>
      </c>
      <c r="I31" s="8">
        <v>74</v>
      </c>
      <c r="J31" s="133">
        <v>77</v>
      </c>
      <c r="K31" s="67">
        <v>77</v>
      </c>
      <c r="L31" s="67">
        <v>78</v>
      </c>
      <c r="M31" s="79">
        <v>78</v>
      </c>
      <c r="N31" s="8">
        <v>79</v>
      </c>
      <c r="O31" s="8">
        <v>79</v>
      </c>
      <c r="P31" s="448">
        <v>79</v>
      </c>
      <c r="Q31" s="354">
        <v>79</v>
      </c>
    </row>
    <row r="32" spans="1:17">
      <c r="A32" s="63" t="s">
        <v>1609</v>
      </c>
      <c r="B32" s="5" t="s">
        <v>1610</v>
      </c>
      <c r="C32" s="3">
        <v>2</v>
      </c>
      <c r="E32" s="8">
        <v>63</v>
      </c>
      <c r="F32" s="8">
        <v>64</v>
      </c>
      <c r="G32" s="8">
        <v>64</v>
      </c>
      <c r="H32" s="8">
        <v>64</v>
      </c>
      <c r="I32" s="8">
        <v>63</v>
      </c>
      <c r="J32" s="133">
        <v>66</v>
      </c>
      <c r="K32" s="67">
        <v>65</v>
      </c>
      <c r="L32" s="67">
        <v>65</v>
      </c>
      <c r="M32" s="79">
        <v>65</v>
      </c>
      <c r="N32" s="8">
        <v>65</v>
      </c>
      <c r="O32" s="8">
        <v>64</v>
      </c>
      <c r="P32" s="448">
        <v>69</v>
      </c>
      <c r="Q32" s="354">
        <v>67</v>
      </c>
    </row>
    <row r="33" spans="1:38">
      <c r="A33" s="15" t="s">
        <v>1611</v>
      </c>
      <c r="B33" s="5" t="s">
        <v>1612</v>
      </c>
      <c r="C33" s="3">
        <v>2</v>
      </c>
      <c r="E33" s="8">
        <v>71</v>
      </c>
      <c r="F33" s="8">
        <v>72</v>
      </c>
      <c r="G33" s="8">
        <v>68</v>
      </c>
      <c r="H33" s="8">
        <v>69</v>
      </c>
      <c r="I33" s="8">
        <v>68</v>
      </c>
      <c r="J33" s="133">
        <v>72</v>
      </c>
      <c r="K33" s="67">
        <v>72</v>
      </c>
      <c r="L33" s="67">
        <v>72</v>
      </c>
      <c r="M33" s="79">
        <v>73</v>
      </c>
      <c r="N33" s="8">
        <v>73</v>
      </c>
      <c r="O33" s="8">
        <v>73</v>
      </c>
      <c r="P33" s="448">
        <v>73</v>
      </c>
      <c r="Q33" s="354">
        <v>73</v>
      </c>
    </row>
    <row r="34" spans="1:38">
      <c r="A34" s="15" t="s">
        <v>1613</v>
      </c>
      <c r="B34" s="5" t="s">
        <v>1614</v>
      </c>
      <c r="C34" s="3" t="s">
        <v>1615</v>
      </c>
      <c r="E34" s="67" t="s">
        <v>2250</v>
      </c>
      <c r="F34" s="67" t="s">
        <v>2250</v>
      </c>
      <c r="G34" s="67" t="s">
        <v>2250</v>
      </c>
      <c r="H34" s="67" t="s">
        <v>2250</v>
      </c>
      <c r="I34" s="67" t="s">
        <v>2250</v>
      </c>
      <c r="J34" s="133">
        <v>79</v>
      </c>
      <c r="K34" s="67">
        <v>79</v>
      </c>
      <c r="L34" s="67">
        <v>80</v>
      </c>
      <c r="M34" s="79">
        <v>80</v>
      </c>
      <c r="N34" s="8">
        <v>80</v>
      </c>
      <c r="O34" s="8">
        <v>80</v>
      </c>
      <c r="P34" s="448">
        <v>80</v>
      </c>
      <c r="Q34" s="354">
        <v>80</v>
      </c>
    </row>
    <row r="35" spans="1:38">
      <c r="A35" s="15" t="s">
        <v>1616</v>
      </c>
      <c r="B35" s="5" t="s">
        <v>1617</v>
      </c>
      <c r="C35" s="3" t="s">
        <v>1618</v>
      </c>
      <c r="E35" s="67" t="s">
        <v>2250</v>
      </c>
      <c r="F35" s="67" t="s">
        <v>2250</v>
      </c>
      <c r="G35" s="67" t="s">
        <v>2250</v>
      </c>
      <c r="H35" s="67" t="s">
        <v>2250</v>
      </c>
      <c r="I35" s="67" t="s">
        <v>2250</v>
      </c>
      <c r="J35" s="133">
        <v>75</v>
      </c>
      <c r="K35" s="67">
        <v>75</v>
      </c>
      <c r="L35" s="67">
        <v>75</v>
      </c>
      <c r="M35" s="79">
        <v>76</v>
      </c>
      <c r="N35" s="8">
        <v>76</v>
      </c>
      <c r="O35" s="8">
        <v>76</v>
      </c>
      <c r="P35" s="448">
        <v>76</v>
      </c>
      <c r="Q35" s="354">
        <v>76</v>
      </c>
    </row>
    <row r="36" spans="1:38">
      <c r="A36" s="15" t="s">
        <v>1619</v>
      </c>
      <c r="B36" s="5" t="s">
        <v>1620</v>
      </c>
      <c r="C36" s="3" t="s">
        <v>1621</v>
      </c>
      <c r="E36" s="67" t="s">
        <v>2250</v>
      </c>
      <c r="F36" s="67" t="s">
        <v>2250</v>
      </c>
      <c r="G36" s="67" t="s">
        <v>2250</v>
      </c>
      <c r="H36" s="67" t="s">
        <v>2250</v>
      </c>
      <c r="I36" s="67" t="s">
        <v>2250</v>
      </c>
      <c r="J36" s="133">
        <v>74</v>
      </c>
      <c r="K36" s="67">
        <v>74</v>
      </c>
      <c r="L36" s="67">
        <v>75</v>
      </c>
      <c r="M36" s="79">
        <v>75</v>
      </c>
      <c r="N36" s="8">
        <v>75</v>
      </c>
      <c r="O36" s="8">
        <v>76</v>
      </c>
      <c r="P36" s="448">
        <v>76</v>
      </c>
      <c r="Q36" s="354">
        <v>76</v>
      </c>
    </row>
    <row r="39" spans="1:38">
      <c r="A39" s="132" t="s">
        <v>1622</v>
      </c>
      <c r="B39" s="132"/>
      <c r="C39" s="132"/>
    </row>
    <row r="40" spans="1:38" s="4" customFormat="1">
      <c r="A40" s="207" t="s">
        <v>1623</v>
      </c>
      <c r="B40" s="225"/>
      <c r="C40" s="225"/>
      <c r="D40" s="8"/>
      <c r="E40" s="8"/>
      <c r="F40" s="8"/>
      <c r="G40" s="8"/>
      <c r="H40" s="8"/>
      <c r="I40" s="22"/>
      <c r="J40" s="22"/>
      <c r="K40" s="22"/>
      <c r="L40" s="22"/>
      <c r="M40" s="22"/>
      <c r="N40" s="22"/>
      <c r="O40" s="22"/>
      <c r="P40" s="22"/>
    </row>
    <row r="41" spans="1:38">
      <c r="A41" s="226" t="s">
        <v>1624</v>
      </c>
      <c r="B41" s="132"/>
      <c r="C41" s="132"/>
    </row>
    <row r="42" spans="1:38">
      <c r="A42" s="132" t="s">
        <v>1625</v>
      </c>
      <c r="B42" s="207"/>
      <c r="C42" s="207"/>
      <c r="L42" s="70"/>
    </row>
    <row r="43" spans="1:38" ht="15">
      <c r="A43" s="132" t="s">
        <v>1626</v>
      </c>
      <c r="L43" s="70"/>
      <c r="Q43" s="76"/>
      <c r="W43" s="44"/>
      <c r="X43" s="44"/>
      <c r="Y43" s="44"/>
      <c r="Z43" s="44"/>
      <c r="AA43" s="44"/>
      <c r="AB43" s="44"/>
    </row>
    <row r="44" spans="1:38">
      <c r="L44" s="77"/>
      <c r="Q44" s="44"/>
    </row>
    <row r="45" spans="1:38">
      <c r="Q45" s="44"/>
      <c r="R45" s="44"/>
    </row>
    <row r="46" spans="1:38">
      <c r="A46" s="4"/>
    </row>
    <row r="48" spans="1:38">
      <c r="E48" s="22"/>
      <c r="Q48" s="8"/>
      <c r="R48" s="8"/>
      <c r="S48" s="8"/>
      <c r="T48" s="8"/>
      <c r="U48" s="8"/>
      <c r="V48" s="8"/>
      <c r="W48" s="60"/>
      <c r="X48" s="60"/>
      <c r="Y48" s="60"/>
      <c r="Z48" s="60"/>
      <c r="AA48" s="60"/>
      <c r="AB48" s="60"/>
      <c r="AC48" s="60"/>
      <c r="AD48" s="8"/>
      <c r="AE48" s="8"/>
      <c r="AF48" s="8"/>
      <c r="AG48" s="8"/>
      <c r="AH48" s="8"/>
      <c r="AI48" s="8"/>
      <c r="AJ48" s="60"/>
      <c r="AK48" s="60"/>
      <c r="AL48" s="60"/>
    </row>
    <row r="49" spans="5:38">
      <c r="E49" s="22"/>
      <c r="Q49" s="8"/>
      <c r="R49" s="8"/>
      <c r="S49" s="8"/>
      <c r="T49" s="8"/>
      <c r="U49" s="8"/>
      <c r="V49" s="8"/>
      <c r="W49" s="60"/>
      <c r="X49" s="60"/>
      <c r="Y49" s="60"/>
      <c r="Z49" s="60"/>
      <c r="AA49" s="60"/>
      <c r="AB49" s="60"/>
      <c r="AC49" s="60"/>
      <c r="AD49" s="8"/>
      <c r="AE49" s="8"/>
      <c r="AF49" s="8"/>
      <c r="AG49" s="8"/>
      <c r="AH49" s="8"/>
      <c r="AI49" s="8"/>
      <c r="AJ49" s="60"/>
      <c r="AK49" s="60"/>
      <c r="AL49" s="60"/>
    </row>
    <row r="50" spans="5:38">
      <c r="E50" s="22"/>
      <c r="P50" s="13"/>
      <c r="Q50" s="8"/>
      <c r="R50" s="8"/>
      <c r="S50" s="8"/>
      <c r="T50" s="8"/>
      <c r="U50" s="8"/>
      <c r="V50" s="8"/>
      <c r="W50" s="60"/>
      <c r="X50" s="60"/>
      <c r="Y50" s="60"/>
      <c r="Z50" s="60"/>
      <c r="AA50" s="60"/>
      <c r="AB50" s="60"/>
      <c r="AC50" s="60"/>
      <c r="AD50" s="8"/>
      <c r="AE50" s="8"/>
      <c r="AF50" s="8"/>
      <c r="AG50" s="8"/>
      <c r="AH50" s="8"/>
      <c r="AI50" s="8"/>
      <c r="AJ50" s="60"/>
      <c r="AK50" s="60"/>
      <c r="AL50" s="60"/>
    </row>
    <row r="51" spans="5:38">
      <c r="E51" s="22"/>
      <c r="J51" s="25"/>
      <c r="P51" s="13"/>
      <c r="Q51" s="8"/>
      <c r="R51" s="8"/>
      <c r="S51" s="8"/>
      <c r="T51" s="8"/>
      <c r="U51" s="8"/>
      <c r="V51" s="8"/>
      <c r="W51" s="60"/>
      <c r="X51" s="60"/>
      <c r="Y51" s="60"/>
      <c r="Z51" s="60"/>
      <c r="AA51" s="60"/>
      <c r="AB51" s="60"/>
      <c r="AC51" s="60"/>
      <c r="AD51" s="8"/>
      <c r="AE51" s="8"/>
      <c r="AF51" s="8"/>
      <c r="AG51" s="8"/>
      <c r="AH51" s="8"/>
      <c r="AI51" s="8"/>
      <c r="AJ51" s="60"/>
      <c r="AK51" s="60"/>
      <c r="AL51" s="60"/>
    </row>
    <row r="52" spans="5:38">
      <c r="E52" s="22"/>
      <c r="J52" s="25"/>
      <c r="Q52" s="8"/>
      <c r="R52" s="8"/>
      <c r="S52" s="8"/>
      <c r="T52" s="8"/>
      <c r="U52" s="8"/>
      <c r="V52" s="8"/>
      <c r="W52" s="60"/>
      <c r="X52" s="60"/>
      <c r="Y52" s="60"/>
      <c r="Z52" s="60"/>
      <c r="AA52" s="60"/>
      <c r="AB52" s="60"/>
      <c r="AC52" s="60"/>
      <c r="AD52" s="8"/>
      <c r="AE52" s="8"/>
      <c r="AF52" s="8"/>
      <c r="AG52" s="8"/>
      <c r="AH52" s="8"/>
      <c r="AI52" s="8"/>
      <c r="AJ52" s="60"/>
      <c r="AK52" s="60"/>
      <c r="AL52" s="60"/>
    </row>
    <row r="53" spans="5:38">
      <c r="E53" s="22"/>
      <c r="G53" s="118"/>
      <c r="H53" s="118"/>
      <c r="I53" s="118"/>
      <c r="J53" s="60"/>
      <c r="K53" s="60"/>
      <c r="L53" s="60"/>
      <c r="M53" s="118"/>
      <c r="N53" s="118"/>
      <c r="O53" s="118"/>
      <c r="P53" s="118"/>
      <c r="Q53" s="118"/>
      <c r="R53" s="118"/>
      <c r="S53" s="118"/>
      <c r="T53" s="60"/>
      <c r="U53" s="60"/>
      <c r="V53" s="118"/>
      <c r="W53" s="118"/>
      <c r="X53" s="118"/>
      <c r="Y53" s="118"/>
      <c r="Z53" s="118"/>
      <c r="AA53" s="118"/>
      <c r="AB53" s="118"/>
      <c r="AC53" s="118"/>
      <c r="AD53" s="118"/>
      <c r="AE53" s="118"/>
      <c r="AF53" s="118"/>
      <c r="AG53" s="118"/>
      <c r="AH53" s="118"/>
      <c r="AI53" s="118"/>
      <c r="AJ53" s="118"/>
      <c r="AK53" s="118"/>
      <c r="AL53" s="118"/>
    </row>
    <row r="54" spans="5:38">
      <c r="E54" s="22"/>
      <c r="G54" s="67"/>
      <c r="H54" s="67"/>
      <c r="I54" s="67"/>
      <c r="J54" s="67"/>
      <c r="M54" s="67"/>
      <c r="N54" s="67"/>
      <c r="O54" s="67"/>
      <c r="P54" s="67"/>
      <c r="Q54" s="67"/>
      <c r="R54" s="67"/>
      <c r="S54" s="67"/>
      <c r="T54" s="8"/>
      <c r="U54" s="8"/>
      <c r="V54" s="67"/>
      <c r="W54" s="67"/>
      <c r="X54" s="67"/>
      <c r="Y54" s="67"/>
      <c r="Z54" s="67"/>
      <c r="AA54" s="67"/>
      <c r="AB54" s="67"/>
      <c r="AC54" s="67"/>
      <c r="AD54" s="67"/>
      <c r="AE54" s="67"/>
      <c r="AF54" s="67"/>
      <c r="AG54" s="67"/>
      <c r="AH54" s="67"/>
      <c r="AI54" s="67"/>
      <c r="AJ54" s="67"/>
      <c r="AK54" s="67"/>
      <c r="AL54" s="67"/>
    </row>
    <row r="55" spans="5:38">
      <c r="E55" s="22"/>
      <c r="G55" s="67"/>
      <c r="H55" s="67"/>
      <c r="I55" s="67"/>
      <c r="J55" s="67"/>
      <c r="M55" s="67"/>
      <c r="N55" s="67"/>
      <c r="O55" s="67"/>
      <c r="P55" s="67"/>
      <c r="Q55" s="67"/>
      <c r="R55" s="67"/>
      <c r="S55" s="67"/>
      <c r="T55" s="8"/>
      <c r="U55" s="8"/>
      <c r="V55" s="67"/>
      <c r="W55" s="67"/>
      <c r="X55" s="67"/>
      <c r="Y55" s="67"/>
      <c r="Z55" s="67"/>
      <c r="AA55" s="67"/>
      <c r="AB55" s="67"/>
      <c r="AC55" s="67"/>
      <c r="AD55" s="67"/>
      <c r="AE55" s="67"/>
      <c r="AF55" s="67"/>
      <c r="AG55" s="67"/>
      <c r="AH55" s="67"/>
      <c r="AI55" s="67"/>
      <c r="AJ55" s="67"/>
      <c r="AK55" s="67"/>
      <c r="AL55" s="67"/>
    </row>
    <row r="56" spans="5:38">
      <c r="E56" s="22"/>
      <c r="G56" s="13"/>
      <c r="H56" s="13"/>
      <c r="I56" s="13"/>
      <c r="J56" s="13"/>
      <c r="M56" s="185"/>
      <c r="N56" s="185"/>
      <c r="P56" s="185"/>
      <c r="Q56" s="185"/>
      <c r="R56" s="185"/>
      <c r="S56" s="185"/>
      <c r="T56" s="8"/>
      <c r="U56" s="8"/>
      <c r="V56" s="79"/>
      <c r="W56" s="79"/>
      <c r="X56" s="79"/>
      <c r="Y56" s="79"/>
      <c r="Z56" s="79"/>
      <c r="AA56" s="79"/>
      <c r="AB56" s="8"/>
      <c r="AC56" s="8"/>
      <c r="AD56" s="79"/>
      <c r="AE56" s="79"/>
      <c r="AF56" s="79"/>
      <c r="AG56" s="79"/>
      <c r="AH56" s="79"/>
      <c r="AI56" s="79"/>
      <c r="AJ56" s="79"/>
      <c r="AK56" s="79"/>
      <c r="AL56" s="79"/>
    </row>
    <row r="57" spans="5:38">
      <c r="E57" s="22"/>
      <c r="Q57" s="8"/>
      <c r="R57" s="8"/>
      <c r="S57" s="8"/>
      <c r="T57" s="8"/>
      <c r="U57" s="8"/>
      <c r="V57" s="8"/>
      <c r="W57" s="8"/>
      <c r="X57" s="8"/>
      <c r="Y57" s="8"/>
      <c r="Z57" s="8"/>
      <c r="AA57" s="8"/>
      <c r="AB57" s="8"/>
      <c r="AC57" s="8"/>
      <c r="AD57" s="8"/>
      <c r="AE57" s="8"/>
      <c r="AF57" s="8"/>
      <c r="AG57" s="8"/>
      <c r="AH57" s="8"/>
      <c r="AI57" s="8"/>
      <c r="AJ57" s="8"/>
      <c r="AK57" s="8"/>
      <c r="AL57" s="8"/>
    </row>
    <row r="58" spans="5:38">
      <c r="E58" s="4"/>
      <c r="Q58" s="8"/>
      <c r="R58" s="8"/>
      <c r="S58" s="8"/>
      <c r="T58" s="8"/>
      <c r="U58" s="8"/>
      <c r="V58" s="8"/>
      <c r="W58" s="8"/>
      <c r="X58" s="8"/>
      <c r="Y58" s="8"/>
      <c r="Z58" s="8"/>
      <c r="AA58" s="8"/>
      <c r="AB58" s="8"/>
      <c r="AC58" s="8"/>
      <c r="AD58" s="8"/>
      <c r="AE58" s="8"/>
      <c r="AF58" s="8"/>
      <c r="AG58" s="8"/>
      <c r="AH58" s="8"/>
      <c r="AI58" s="8"/>
      <c r="AJ58" s="8"/>
      <c r="AK58" s="8"/>
      <c r="AL58" s="8"/>
    </row>
    <row r="59" spans="5:38">
      <c r="E59" s="4"/>
      <c r="G59" s="341"/>
      <c r="H59" s="341"/>
      <c r="I59" s="341"/>
      <c r="J59" s="341"/>
      <c r="K59" s="342"/>
      <c r="L59" s="342"/>
      <c r="M59" s="341"/>
      <c r="N59" s="341"/>
      <c r="O59" s="341"/>
      <c r="P59" s="341"/>
      <c r="Q59" s="341"/>
      <c r="R59" s="341"/>
      <c r="S59" s="341"/>
      <c r="T59" s="342"/>
      <c r="U59" s="342"/>
      <c r="V59" s="341"/>
      <c r="W59" s="341"/>
      <c r="X59" s="341"/>
      <c r="Y59" s="341"/>
      <c r="Z59" s="341"/>
      <c r="AA59" s="341"/>
      <c r="AB59" s="342"/>
      <c r="AC59" s="342"/>
      <c r="AD59" s="341"/>
      <c r="AE59" s="341"/>
      <c r="AF59" s="341"/>
      <c r="AG59" s="341"/>
      <c r="AH59" s="341"/>
      <c r="AI59" s="341"/>
      <c r="AJ59" s="341"/>
      <c r="AK59" s="341"/>
      <c r="AL59" s="341"/>
    </row>
  </sheetData>
  <customSheetViews>
    <customSheetView guid="{F0335B52-931C-4173-85AE-87F3D6604B59}" showPageBreaks="1" showRuler="0" topLeftCell="A130">
      <selection activeCell="K161" sqref="K161"/>
      <pageMargins left="0.7" right="0.7" top="0.78740157499999996" bottom="0.78740157499999996" header="0.3" footer="0.3"/>
      <headerFooter alignWithMargins="0"/>
    </customSheetView>
    <customSheetView guid="{A4328FE7-0B36-4A96-9E82-0C2C10ECE34E}" fitToPage="1" showRuler="0" topLeftCell="A130">
      <selection activeCell="D150" sqref="D150"/>
      <pageMargins left="0.7" right="0.7" top="0.78740157499999996" bottom="0.78740157499999996" header="0.3" footer="0.3"/>
      <headerFooter alignWithMargins="0"/>
    </customSheetView>
    <customSheetView guid="{09D980A6-7F22-44D6-B957-3B1FFC43B461}" fitToPage="1" showRuler="0" topLeftCell="A157">
      <selection activeCell="B171" sqref="B171"/>
      <pageMargins left="0.7" right="0.7" top="0.78740157499999996" bottom="0.78740157499999996" header="0.3" footer="0.3"/>
      <headerFooter alignWithMargins="0"/>
    </customSheetView>
    <customSheetView guid="{34161360-80E4-4153-B1A5-19E7BBEDD5ED}" fitToPage="1" showRuler="0" topLeftCell="A30">
      <selection activeCell="D186" sqref="D186"/>
      <pageMargins left="0.7" right="0.7" top="0.78740157499999996" bottom="0.78740157499999996" header="0.3" footer="0.3"/>
      <headerFooter alignWithMargins="0"/>
    </customSheetView>
    <customSheetView guid="{F90AD2DC-6F63-4FE7-9F4E-99C162A8727E}" showPageBreaks="1" fitToPage="1" showRuler="0">
      <selection activeCell="B12" sqref="B12"/>
      <pageMargins left="0.7" right="0.7" top="0.78740157499999996" bottom="0.78740157499999996" header="0.3" footer="0.3"/>
      <headerFooter alignWithMargins="0"/>
    </customSheetView>
    <customSheetView guid="{A8A9853C-301B-405A-92F6-9DCC8EB91B52}" fitToPage="1" showRuler="0">
      <selection activeCell="D148" sqref="D148"/>
      <pageMargins left="0.7" right="0.7" top="0.78740157499999996" bottom="0.78740157499999996" header="0.3" footer="0.3"/>
      <headerFooter alignWithMargins="0"/>
    </customSheetView>
    <customSheetView guid="{8144D8E7-8996-490F-8ACB-C7957A150DAC}" fitToPage="1" showRuler="0">
      <selection activeCell="B12" sqref="B12"/>
      <pageMargins left="0.7" right="0.7" top="0.78740157499999996" bottom="0.78740157499999996" header="0.3" footer="0.3"/>
      <headerFooter alignWithMargins="0"/>
    </customSheetView>
    <customSheetView guid="{4221DF2B-D9E6-40BE-9C37-8B5A92E46F7B}" showPageBreaks="1" fitToPage="1" showRuler="0" topLeftCell="A202">
      <selection activeCell="A245" sqref="A245:A250"/>
      <pageMargins left="0.7" right="0.7" top="0.78740157499999996" bottom="0.78740157499999996" header="0.3" footer="0.3"/>
      <headerFooter alignWithMargins="0"/>
    </customSheetView>
    <customSheetView guid="{595D07C0-E761-11DC-9357-001B6391840E}" fitToPage="1">
      <selection activeCell="D186" sqref="D186"/>
      <pageMargins left="0.7" right="0.7" top="0.78740157499999996" bottom="0.78740157499999996" header="0.3" footer="0.3"/>
      <headerFooter alignWithMargins="0"/>
    </customSheetView>
  </customSheetViews>
  <phoneticPr fontId="13" type="noConversion"/>
  <conditionalFormatting sqref="G54:AI54">
    <cfRule type="cellIs" dxfId="1698" priority="423" operator="equal">
      <formula>"-"</formula>
    </cfRule>
  </conditionalFormatting>
  <conditionalFormatting sqref="G53:J53 M53:S53 V53:AL53">
    <cfRule type="cellIs" dxfId="1697" priority="421" stopIfTrue="1" operator="equal">
      <formula>"-"</formula>
    </cfRule>
    <cfRule type="containsText" dxfId="1696" priority="422" stopIfTrue="1" operator="containsText" text="leer">
      <formula>NOT(ISERROR(SEARCH("leer",G53)))</formula>
    </cfRule>
  </conditionalFormatting>
  <conditionalFormatting sqref="G52:J52 M52:S52 V52:AL52">
    <cfRule type="cellIs" dxfId="1695" priority="419" stopIfTrue="1" operator="equal">
      <formula>"-"</formula>
    </cfRule>
    <cfRule type="containsText" dxfId="1694" priority="420" stopIfTrue="1" operator="containsText" text="leer">
      <formula>NOT(ISERROR(SEARCH("leer",G52)))</formula>
    </cfRule>
  </conditionalFormatting>
  <conditionalFormatting sqref="G52:J52">
    <cfRule type="cellIs" dxfId="1693" priority="417" stopIfTrue="1" operator="equal">
      <formula>"-"</formula>
    </cfRule>
    <cfRule type="containsText" dxfId="1692" priority="418" stopIfTrue="1" operator="containsText" text="leer">
      <formula>NOT(ISERROR(SEARCH("leer",G52)))</formula>
    </cfRule>
  </conditionalFormatting>
  <conditionalFormatting sqref="G52:J52">
    <cfRule type="cellIs" dxfId="1691" priority="415" stopIfTrue="1" operator="equal">
      <formula>"-"</formula>
    </cfRule>
    <cfRule type="containsText" dxfId="1690" priority="416" stopIfTrue="1" operator="containsText" text="leer">
      <formula>NOT(ISERROR(SEARCH("leer",G52)))</formula>
    </cfRule>
  </conditionalFormatting>
  <conditionalFormatting sqref="G52:J52">
    <cfRule type="cellIs" dxfId="1689" priority="413" stopIfTrue="1" operator="equal">
      <formula>"-"</formula>
    </cfRule>
    <cfRule type="containsText" dxfId="1688" priority="414" stopIfTrue="1" operator="containsText" text="leer">
      <formula>NOT(ISERROR(SEARCH("leer",G52)))</formula>
    </cfRule>
  </conditionalFormatting>
  <conditionalFormatting sqref="G52:J52">
    <cfRule type="cellIs" dxfId="1687" priority="411" stopIfTrue="1" operator="equal">
      <formula>"-"</formula>
    </cfRule>
    <cfRule type="containsText" dxfId="1686" priority="412" stopIfTrue="1" operator="containsText" text="leer">
      <formula>NOT(ISERROR(SEARCH("leer",G52)))</formula>
    </cfRule>
  </conditionalFormatting>
  <conditionalFormatting sqref="G52:J52">
    <cfRule type="cellIs" dxfId="1685" priority="409" stopIfTrue="1" operator="equal">
      <formula>"-"</formula>
    </cfRule>
    <cfRule type="containsText" dxfId="1684" priority="410" stopIfTrue="1" operator="containsText" text="leer">
      <formula>NOT(ISERROR(SEARCH("leer",G52)))</formula>
    </cfRule>
  </conditionalFormatting>
  <conditionalFormatting sqref="M52:S52">
    <cfRule type="cellIs" dxfId="1683" priority="407" stopIfTrue="1" operator="equal">
      <formula>"-"</formula>
    </cfRule>
    <cfRule type="containsText" dxfId="1682" priority="408" stopIfTrue="1" operator="containsText" text="leer">
      <formula>NOT(ISERROR(SEARCH("leer",M52)))</formula>
    </cfRule>
  </conditionalFormatting>
  <conditionalFormatting sqref="M52:S52">
    <cfRule type="cellIs" dxfId="1681" priority="405" stopIfTrue="1" operator="equal">
      <formula>"-"</formula>
    </cfRule>
    <cfRule type="containsText" dxfId="1680" priority="406" stopIfTrue="1" operator="containsText" text="leer">
      <formula>NOT(ISERROR(SEARCH("leer",M52)))</formula>
    </cfRule>
  </conditionalFormatting>
  <conditionalFormatting sqref="M52:S52">
    <cfRule type="cellIs" dxfId="1679" priority="403" stopIfTrue="1" operator="equal">
      <formula>"-"</formula>
    </cfRule>
    <cfRule type="containsText" dxfId="1678" priority="404" stopIfTrue="1" operator="containsText" text="leer">
      <formula>NOT(ISERROR(SEARCH("leer",M52)))</formula>
    </cfRule>
  </conditionalFormatting>
  <conditionalFormatting sqref="M52:S52">
    <cfRule type="cellIs" dxfId="1677" priority="401" stopIfTrue="1" operator="equal">
      <formula>"-"</formula>
    </cfRule>
    <cfRule type="containsText" dxfId="1676" priority="402" stopIfTrue="1" operator="containsText" text="leer">
      <formula>NOT(ISERROR(SEARCH("leer",M52)))</formula>
    </cfRule>
  </conditionalFormatting>
  <conditionalFormatting sqref="M52:S52">
    <cfRule type="cellIs" dxfId="1675" priority="399" stopIfTrue="1" operator="equal">
      <formula>"-"</formula>
    </cfRule>
    <cfRule type="containsText" dxfId="1674" priority="400" stopIfTrue="1" operator="containsText" text="leer">
      <formula>NOT(ISERROR(SEARCH("leer",M52)))</formula>
    </cfRule>
  </conditionalFormatting>
  <conditionalFormatting sqref="V52:AA52">
    <cfRule type="cellIs" dxfId="1673" priority="397" stopIfTrue="1" operator="equal">
      <formula>"-"</formula>
    </cfRule>
    <cfRule type="containsText" dxfId="1672" priority="398" stopIfTrue="1" operator="containsText" text="leer">
      <formula>NOT(ISERROR(SEARCH("leer",V52)))</formula>
    </cfRule>
  </conditionalFormatting>
  <conditionalFormatting sqref="V52:AA52">
    <cfRule type="cellIs" dxfId="1671" priority="395" stopIfTrue="1" operator="equal">
      <formula>"-"</formula>
    </cfRule>
    <cfRule type="containsText" dxfId="1670" priority="396" stopIfTrue="1" operator="containsText" text="leer">
      <formula>NOT(ISERROR(SEARCH("leer",V52)))</formula>
    </cfRule>
  </conditionalFormatting>
  <conditionalFormatting sqref="V52:AA52">
    <cfRule type="cellIs" dxfId="1669" priority="393" stopIfTrue="1" operator="equal">
      <formula>"-"</formula>
    </cfRule>
    <cfRule type="containsText" dxfId="1668" priority="394" stopIfTrue="1" operator="containsText" text="leer">
      <formula>NOT(ISERROR(SEARCH("leer",V52)))</formula>
    </cfRule>
  </conditionalFormatting>
  <conditionalFormatting sqref="V52:AA52">
    <cfRule type="cellIs" dxfId="1667" priority="391" stopIfTrue="1" operator="equal">
      <formula>"-"</formula>
    </cfRule>
    <cfRule type="containsText" dxfId="1666" priority="392" stopIfTrue="1" operator="containsText" text="leer">
      <formula>NOT(ISERROR(SEARCH("leer",V52)))</formula>
    </cfRule>
  </conditionalFormatting>
  <conditionalFormatting sqref="V52:AA52">
    <cfRule type="cellIs" dxfId="1665" priority="389" stopIfTrue="1" operator="equal">
      <formula>"-"</formula>
    </cfRule>
    <cfRule type="containsText" dxfId="1664" priority="390" stopIfTrue="1" operator="containsText" text="leer">
      <formula>NOT(ISERROR(SEARCH("leer",V52)))</formula>
    </cfRule>
  </conditionalFormatting>
  <conditionalFormatting sqref="AD52:AL52">
    <cfRule type="cellIs" dxfId="1663" priority="387" stopIfTrue="1" operator="equal">
      <formula>"-"</formula>
    </cfRule>
    <cfRule type="containsText" dxfId="1662" priority="388" stopIfTrue="1" operator="containsText" text="leer">
      <formula>NOT(ISERROR(SEARCH("leer",AD52)))</formula>
    </cfRule>
  </conditionalFormatting>
  <conditionalFormatting sqref="AD52:AL52">
    <cfRule type="cellIs" dxfId="1661" priority="385" stopIfTrue="1" operator="equal">
      <formula>"-"</formula>
    </cfRule>
    <cfRule type="containsText" dxfId="1660" priority="386" stopIfTrue="1" operator="containsText" text="leer">
      <formula>NOT(ISERROR(SEARCH("leer",AD52)))</formula>
    </cfRule>
  </conditionalFormatting>
  <conditionalFormatting sqref="AD52:AL52">
    <cfRule type="cellIs" dxfId="1659" priority="383" stopIfTrue="1" operator="equal">
      <formula>"-"</formula>
    </cfRule>
    <cfRule type="containsText" dxfId="1658" priority="384" stopIfTrue="1" operator="containsText" text="leer">
      <formula>NOT(ISERROR(SEARCH("leer",AD52)))</formula>
    </cfRule>
  </conditionalFormatting>
  <conditionalFormatting sqref="AD52:AL52">
    <cfRule type="cellIs" dxfId="1657" priority="381" stopIfTrue="1" operator="equal">
      <formula>"-"</formula>
    </cfRule>
    <cfRule type="containsText" dxfId="1656" priority="382" stopIfTrue="1" operator="containsText" text="leer">
      <formula>NOT(ISERROR(SEARCH("leer",AD52)))</formula>
    </cfRule>
  </conditionalFormatting>
  <conditionalFormatting sqref="AD52:AL52">
    <cfRule type="cellIs" dxfId="1655" priority="379" stopIfTrue="1" operator="equal">
      <formula>"-"</formula>
    </cfRule>
    <cfRule type="containsText" dxfId="1654" priority="380" stopIfTrue="1" operator="containsText" text="leer">
      <formula>NOT(ISERROR(SEARCH("leer",AD52)))</formula>
    </cfRule>
  </conditionalFormatting>
  <conditionalFormatting sqref="G52:J52 M52:S52 V52:AL52">
    <cfRule type="cellIs" dxfId="1653" priority="377" stopIfTrue="1" operator="equal">
      <formula>"-"</formula>
    </cfRule>
    <cfRule type="containsText" dxfId="1652" priority="378" stopIfTrue="1" operator="containsText" text="leer">
      <formula>NOT(ISERROR(SEARCH("leer",G52)))</formula>
    </cfRule>
  </conditionalFormatting>
  <conditionalFormatting sqref="G52:J52">
    <cfRule type="cellIs" dxfId="1651" priority="375" stopIfTrue="1" operator="equal">
      <formula>"-"</formula>
    </cfRule>
    <cfRule type="containsText" dxfId="1650" priority="376" stopIfTrue="1" operator="containsText" text="leer">
      <formula>NOT(ISERROR(SEARCH("leer",G52)))</formula>
    </cfRule>
  </conditionalFormatting>
  <conditionalFormatting sqref="G52:J52">
    <cfRule type="cellIs" dxfId="1649" priority="373" stopIfTrue="1" operator="equal">
      <formula>"-"</formula>
    </cfRule>
    <cfRule type="containsText" dxfId="1648" priority="374" stopIfTrue="1" operator="containsText" text="leer">
      <formula>NOT(ISERROR(SEARCH("leer",G52)))</formula>
    </cfRule>
  </conditionalFormatting>
  <conditionalFormatting sqref="G52:J52">
    <cfRule type="cellIs" dxfId="1647" priority="371" stopIfTrue="1" operator="equal">
      <formula>"-"</formula>
    </cfRule>
    <cfRule type="containsText" dxfId="1646" priority="372" stopIfTrue="1" operator="containsText" text="leer">
      <formula>NOT(ISERROR(SEARCH("leer",G52)))</formula>
    </cfRule>
  </conditionalFormatting>
  <conditionalFormatting sqref="G52:J52">
    <cfRule type="cellIs" dxfId="1645" priority="369" stopIfTrue="1" operator="equal">
      <formula>"-"</formula>
    </cfRule>
    <cfRule type="containsText" dxfId="1644" priority="370" stopIfTrue="1" operator="containsText" text="leer">
      <formula>NOT(ISERROR(SEARCH("leer",G52)))</formula>
    </cfRule>
  </conditionalFormatting>
  <conditionalFormatting sqref="G52:J52">
    <cfRule type="cellIs" dxfId="1643" priority="367" stopIfTrue="1" operator="equal">
      <formula>"-"</formula>
    </cfRule>
    <cfRule type="containsText" dxfId="1642" priority="368" stopIfTrue="1" operator="containsText" text="leer">
      <formula>NOT(ISERROR(SEARCH("leer",G52)))</formula>
    </cfRule>
  </conditionalFormatting>
  <conditionalFormatting sqref="M52:S52">
    <cfRule type="cellIs" dxfId="1641" priority="365" stopIfTrue="1" operator="equal">
      <formula>"-"</formula>
    </cfRule>
    <cfRule type="containsText" dxfId="1640" priority="366" stopIfTrue="1" operator="containsText" text="leer">
      <formula>NOT(ISERROR(SEARCH("leer",M52)))</formula>
    </cfRule>
  </conditionalFormatting>
  <conditionalFormatting sqref="M52:S52">
    <cfRule type="cellIs" dxfId="1639" priority="363" stopIfTrue="1" operator="equal">
      <formula>"-"</formula>
    </cfRule>
    <cfRule type="containsText" dxfId="1638" priority="364" stopIfTrue="1" operator="containsText" text="leer">
      <formula>NOT(ISERROR(SEARCH("leer",M52)))</formula>
    </cfRule>
  </conditionalFormatting>
  <conditionalFormatting sqref="M52:S52">
    <cfRule type="cellIs" dxfId="1637" priority="361" stopIfTrue="1" operator="equal">
      <formula>"-"</formula>
    </cfRule>
    <cfRule type="containsText" dxfId="1636" priority="362" stopIfTrue="1" operator="containsText" text="leer">
      <formula>NOT(ISERROR(SEARCH("leer",M52)))</formula>
    </cfRule>
  </conditionalFormatting>
  <conditionalFormatting sqref="M52:S52">
    <cfRule type="cellIs" dxfId="1635" priority="359" stopIfTrue="1" operator="equal">
      <formula>"-"</formula>
    </cfRule>
    <cfRule type="containsText" dxfId="1634" priority="360" stopIfTrue="1" operator="containsText" text="leer">
      <formula>NOT(ISERROR(SEARCH("leer",M52)))</formula>
    </cfRule>
  </conditionalFormatting>
  <conditionalFormatting sqref="M52:S52">
    <cfRule type="cellIs" dxfId="1633" priority="357" stopIfTrue="1" operator="equal">
      <formula>"-"</formula>
    </cfRule>
    <cfRule type="containsText" dxfId="1632" priority="358" stopIfTrue="1" operator="containsText" text="leer">
      <formula>NOT(ISERROR(SEARCH("leer",M52)))</formula>
    </cfRule>
  </conditionalFormatting>
  <conditionalFormatting sqref="V52:AA52">
    <cfRule type="cellIs" dxfId="1631" priority="355" stopIfTrue="1" operator="equal">
      <formula>"-"</formula>
    </cfRule>
    <cfRule type="containsText" dxfId="1630" priority="356" stopIfTrue="1" operator="containsText" text="leer">
      <formula>NOT(ISERROR(SEARCH("leer",V52)))</formula>
    </cfRule>
  </conditionalFormatting>
  <conditionalFormatting sqref="V52:AA52">
    <cfRule type="cellIs" dxfId="1629" priority="353" stopIfTrue="1" operator="equal">
      <formula>"-"</formula>
    </cfRule>
    <cfRule type="containsText" dxfId="1628" priority="354" stopIfTrue="1" operator="containsText" text="leer">
      <formula>NOT(ISERROR(SEARCH("leer",V52)))</formula>
    </cfRule>
  </conditionalFormatting>
  <conditionalFormatting sqref="V52:AA52">
    <cfRule type="cellIs" dxfId="1627" priority="351" stopIfTrue="1" operator="equal">
      <formula>"-"</formula>
    </cfRule>
    <cfRule type="containsText" dxfId="1626" priority="352" stopIfTrue="1" operator="containsText" text="leer">
      <formula>NOT(ISERROR(SEARCH("leer",V52)))</formula>
    </cfRule>
  </conditionalFormatting>
  <conditionalFormatting sqref="V52:AA52">
    <cfRule type="cellIs" dxfId="1625" priority="349" stopIfTrue="1" operator="equal">
      <formula>"-"</formula>
    </cfRule>
    <cfRule type="containsText" dxfId="1624" priority="350" stopIfTrue="1" operator="containsText" text="leer">
      <formula>NOT(ISERROR(SEARCH("leer",V52)))</formula>
    </cfRule>
  </conditionalFormatting>
  <conditionalFormatting sqref="V52:AA52">
    <cfRule type="cellIs" dxfId="1623" priority="347" stopIfTrue="1" operator="equal">
      <formula>"-"</formula>
    </cfRule>
    <cfRule type="containsText" dxfId="1622" priority="348" stopIfTrue="1" operator="containsText" text="leer">
      <formula>NOT(ISERROR(SEARCH("leer",V52)))</formula>
    </cfRule>
  </conditionalFormatting>
  <conditionalFormatting sqref="AD52:AL52">
    <cfRule type="cellIs" dxfId="1621" priority="345" stopIfTrue="1" operator="equal">
      <formula>"-"</formula>
    </cfRule>
    <cfRule type="containsText" dxfId="1620" priority="346" stopIfTrue="1" operator="containsText" text="leer">
      <formula>NOT(ISERROR(SEARCH("leer",AD52)))</formula>
    </cfRule>
  </conditionalFormatting>
  <conditionalFormatting sqref="AD52:AL52">
    <cfRule type="cellIs" dxfId="1619" priority="343" stopIfTrue="1" operator="equal">
      <formula>"-"</formula>
    </cfRule>
    <cfRule type="containsText" dxfId="1618" priority="344" stopIfTrue="1" operator="containsText" text="leer">
      <formula>NOT(ISERROR(SEARCH("leer",AD52)))</formula>
    </cfRule>
  </conditionalFormatting>
  <conditionalFormatting sqref="AD52:AL52">
    <cfRule type="cellIs" dxfId="1617" priority="341" stopIfTrue="1" operator="equal">
      <formula>"-"</formula>
    </cfRule>
    <cfRule type="containsText" dxfId="1616" priority="342" stopIfTrue="1" operator="containsText" text="leer">
      <formula>NOT(ISERROR(SEARCH("leer",AD52)))</formula>
    </cfRule>
  </conditionalFormatting>
  <conditionalFormatting sqref="AD52:AL52">
    <cfRule type="cellIs" dxfId="1615" priority="339" stopIfTrue="1" operator="equal">
      <formula>"-"</formula>
    </cfRule>
    <cfRule type="containsText" dxfId="1614" priority="340" stopIfTrue="1" operator="containsText" text="leer">
      <formula>NOT(ISERROR(SEARCH("leer",AD52)))</formula>
    </cfRule>
  </conditionalFormatting>
  <conditionalFormatting sqref="AD52:AL52">
    <cfRule type="cellIs" dxfId="1613" priority="337" stopIfTrue="1" operator="equal">
      <formula>"-"</formula>
    </cfRule>
    <cfRule type="containsText" dxfId="1612" priority="338" stopIfTrue="1" operator="containsText" text="leer">
      <formula>NOT(ISERROR(SEARCH("leer",AD52)))</formula>
    </cfRule>
  </conditionalFormatting>
  <conditionalFormatting sqref="G51:J51">
    <cfRule type="cellIs" dxfId="1611" priority="335" stopIfTrue="1" operator="equal">
      <formula>"-"</formula>
    </cfRule>
    <cfRule type="containsText" dxfId="1610" priority="336" stopIfTrue="1" operator="containsText" text="leer">
      <formula>NOT(ISERROR(SEARCH("leer",G51)))</formula>
    </cfRule>
  </conditionalFormatting>
  <conditionalFormatting sqref="G51:J51">
    <cfRule type="cellIs" dxfId="1609" priority="334" stopIfTrue="1" operator="equal">
      <formula>"-"</formula>
    </cfRule>
  </conditionalFormatting>
  <conditionalFormatting sqref="G51:J51">
    <cfRule type="cellIs" dxfId="1608" priority="332" stopIfTrue="1" operator="equal">
      <formula>"-"</formula>
    </cfRule>
    <cfRule type="containsText" dxfId="1607" priority="333" stopIfTrue="1" operator="containsText" text="leer">
      <formula>NOT(ISERROR(SEARCH("leer",G51)))</formula>
    </cfRule>
  </conditionalFormatting>
  <conditionalFormatting sqref="G51:J51">
    <cfRule type="cellIs" dxfId="1606" priority="331" stopIfTrue="1" operator="equal">
      <formula>"-"</formula>
    </cfRule>
  </conditionalFormatting>
  <conditionalFormatting sqref="M51:N51 P51:S51">
    <cfRule type="cellIs" dxfId="1605" priority="329" stopIfTrue="1" operator="equal">
      <formula>"-"</formula>
    </cfRule>
    <cfRule type="containsText" dxfId="1604" priority="330" stopIfTrue="1" operator="containsText" text="leer">
      <formula>NOT(ISERROR(SEARCH("leer",M51)))</formula>
    </cfRule>
  </conditionalFormatting>
  <conditionalFormatting sqref="M51:N51 P51:S51">
    <cfRule type="cellIs" dxfId="1603" priority="328" stopIfTrue="1" operator="equal">
      <formula>"-"</formula>
    </cfRule>
  </conditionalFormatting>
  <conditionalFormatting sqref="M51:N51 P51:S51">
    <cfRule type="cellIs" dxfId="1602" priority="326" stopIfTrue="1" operator="equal">
      <formula>"-"</formula>
    </cfRule>
    <cfRule type="containsText" dxfId="1601" priority="327" stopIfTrue="1" operator="containsText" text="leer">
      <formula>NOT(ISERROR(SEARCH("leer",M51)))</formula>
    </cfRule>
  </conditionalFormatting>
  <conditionalFormatting sqref="M51:N51 P51:S51">
    <cfRule type="cellIs" dxfId="1600" priority="325" stopIfTrue="1" operator="equal">
      <formula>"-"</formula>
    </cfRule>
  </conditionalFormatting>
  <conditionalFormatting sqref="V51:AA51">
    <cfRule type="cellIs" dxfId="1599" priority="323" stopIfTrue="1" operator="equal">
      <formula>"-"</formula>
    </cfRule>
    <cfRule type="containsText" dxfId="1598" priority="324" stopIfTrue="1" operator="containsText" text="leer">
      <formula>NOT(ISERROR(SEARCH("leer",V51)))</formula>
    </cfRule>
  </conditionalFormatting>
  <conditionalFormatting sqref="V51:AA51">
    <cfRule type="cellIs" dxfId="1597" priority="322" stopIfTrue="1" operator="equal">
      <formula>"-"</formula>
    </cfRule>
  </conditionalFormatting>
  <conditionalFormatting sqref="V51:AA51">
    <cfRule type="cellIs" dxfId="1596" priority="320" stopIfTrue="1" operator="equal">
      <formula>"-"</formula>
    </cfRule>
    <cfRule type="containsText" dxfId="1595" priority="321" stopIfTrue="1" operator="containsText" text="leer">
      <formula>NOT(ISERROR(SEARCH("leer",V51)))</formula>
    </cfRule>
  </conditionalFormatting>
  <conditionalFormatting sqref="V51:AA51">
    <cfRule type="cellIs" dxfId="1594" priority="319" stopIfTrue="1" operator="equal">
      <formula>"-"</formula>
    </cfRule>
  </conditionalFormatting>
  <conditionalFormatting sqref="AD51:AL51">
    <cfRule type="cellIs" dxfId="1593" priority="317" stopIfTrue="1" operator="equal">
      <formula>"-"</formula>
    </cfRule>
    <cfRule type="containsText" dxfId="1592" priority="318" stopIfTrue="1" operator="containsText" text="leer">
      <formula>NOT(ISERROR(SEARCH("leer",AD51)))</formula>
    </cfRule>
  </conditionalFormatting>
  <conditionalFormatting sqref="AD51:AL51">
    <cfRule type="cellIs" dxfId="1591" priority="316" stopIfTrue="1" operator="equal">
      <formula>"-"</formula>
    </cfRule>
  </conditionalFormatting>
  <conditionalFormatting sqref="AD51:AL51">
    <cfRule type="cellIs" dxfId="1590" priority="314" stopIfTrue="1" operator="equal">
      <formula>"-"</formula>
    </cfRule>
    <cfRule type="containsText" dxfId="1589" priority="315" stopIfTrue="1" operator="containsText" text="leer">
      <formula>NOT(ISERROR(SEARCH("leer",AD51)))</formula>
    </cfRule>
  </conditionalFormatting>
  <conditionalFormatting sqref="AD51:AL51">
    <cfRule type="cellIs" dxfId="1588" priority="313" stopIfTrue="1" operator="equal">
      <formula>"-"</formula>
    </cfRule>
  </conditionalFormatting>
  <conditionalFormatting sqref="G51:J51">
    <cfRule type="cellIs" dxfId="1587" priority="311" stopIfTrue="1" operator="equal">
      <formula>"-"</formula>
    </cfRule>
    <cfRule type="containsText" dxfId="1586" priority="312" stopIfTrue="1" operator="containsText" text="leer">
      <formula>NOT(ISERROR(SEARCH("leer",G51)))</formula>
    </cfRule>
  </conditionalFormatting>
  <conditionalFormatting sqref="G51:J51">
    <cfRule type="cellIs" dxfId="1585" priority="310" stopIfTrue="1" operator="equal">
      <formula>"-"</formula>
    </cfRule>
  </conditionalFormatting>
  <conditionalFormatting sqref="G51:J51">
    <cfRule type="cellIs" dxfId="1584" priority="308" stopIfTrue="1" operator="equal">
      <formula>"-"</formula>
    </cfRule>
    <cfRule type="containsText" dxfId="1583" priority="309" stopIfTrue="1" operator="containsText" text="leer">
      <formula>NOT(ISERROR(SEARCH("leer",G51)))</formula>
    </cfRule>
  </conditionalFormatting>
  <conditionalFormatting sqref="G51:J51">
    <cfRule type="cellIs" dxfId="1582" priority="307" stopIfTrue="1" operator="equal">
      <formula>"-"</formula>
    </cfRule>
  </conditionalFormatting>
  <conditionalFormatting sqref="M51:N51 P51:S51">
    <cfRule type="cellIs" dxfId="1581" priority="305" stopIfTrue="1" operator="equal">
      <formula>"-"</formula>
    </cfRule>
    <cfRule type="containsText" dxfId="1580" priority="306" stopIfTrue="1" operator="containsText" text="leer">
      <formula>NOT(ISERROR(SEARCH("leer",M51)))</formula>
    </cfRule>
  </conditionalFormatting>
  <conditionalFormatting sqref="M51:N51 P51:S51">
    <cfRule type="cellIs" dxfId="1579" priority="304" stopIfTrue="1" operator="equal">
      <formula>"-"</formula>
    </cfRule>
  </conditionalFormatting>
  <conditionalFormatting sqref="M51:N51 P51:S51">
    <cfRule type="cellIs" dxfId="1578" priority="302" stopIfTrue="1" operator="equal">
      <formula>"-"</formula>
    </cfRule>
    <cfRule type="containsText" dxfId="1577" priority="303" stopIfTrue="1" operator="containsText" text="leer">
      <formula>NOT(ISERROR(SEARCH("leer",M51)))</formula>
    </cfRule>
  </conditionalFormatting>
  <conditionalFormatting sqref="M51:N51 P51:S51">
    <cfRule type="cellIs" dxfId="1576" priority="301" stopIfTrue="1" operator="equal">
      <formula>"-"</formula>
    </cfRule>
  </conditionalFormatting>
  <conditionalFormatting sqref="V51:AA51">
    <cfRule type="cellIs" dxfId="1575" priority="299" stopIfTrue="1" operator="equal">
      <formula>"-"</formula>
    </cfRule>
    <cfRule type="containsText" dxfId="1574" priority="300" stopIfTrue="1" operator="containsText" text="leer">
      <formula>NOT(ISERROR(SEARCH("leer",V51)))</formula>
    </cfRule>
  </conditionalFormatting>
  <conditionalFormatting sqref="V51:AA51">
    <cfRule type="cellIs" dxfId="1573" priority="298" stopIfTrue="1" operator="equal">
      <formula>"-"</formula>
    </cfRule>
  </conditionalFormatting>
  <conditionalFormatting sqref="V51:AA51">
    <cfRule type="cellIs" dxfId="1572" priority="296" stopIfTrue="1" operator="equal">
      <formula>"-"</formula>
    </cfRule>
    <cfRule type="containsText" dxfId="1571" priority="297" stopIfTrue="1" operator="containsText" text="leer">
      <formula>NOT(ISERROR(SEARCH("leer",V51)))</formula>
    </cfRule>
  </conditionalFormatting>
  <conditionalFormatting sqref="V51:AA51">
    <cfRule type="cellIs" dxfId="1570" priority="295" stopIfTrue="1" operator="equal">
      <formula>"-"</formula>
    </cfRule>
  </conditionalFormatting>
  <conditionalFormatting sqref="AD51:AL51">
    <cfRule type="cellIs" dxfId="1569" priority="293" stopIfTrue="1" operator="equal">
      <formula>"-"</formula>
    </cfRule>
    <cfRule type="containsText" dxfId="1568" priority="294" stopIfTrue="1" operator="containsText" text="leer">
      <formula>NOT(ISERROR(SEARCH("leer",AD51)))</formula>
    </cfRule>
  </conditionalFormatting>
  <conditionalFormatting sqref="AD51:AL51">
    <cfRule type="cellIs" dxfId="1567" priority="292" stopIfTrue="1" operator="equal">
      <formula>"-"</formula>
    </cfRule>
  </conditionalFormatting>
  <conditionalFormatting sqref="AD51:AL51">
    <cfRule type="cellIs" dxfId="1566" priority="290" stopIfTrue="1" operator="equal">
      <formula>"-"</formula>
    </cfRule>
    <cfRule type="containsText" dxfId="1565" priority="291" stopIfTrue="1" operator="containsText" text="leer">
      <formula>NOT(ISERROR(SEARCH("leer",AD51)))</formula>
    </cfRule>
  </conditionalFormatting>
  <conditionalFormatting sqref="AD51:AL51">
    <cfRule type="cellIs" dxfId="1564" priority="289" stopIfTrue="1" operator="equal">
      <formula>"-"</formula>
    </cfRule>
  </conditionalFormatting>
  <conditionalFormatting sqref="AD51:AL51">
    <cfRule type="cellIs" dxfId="1563" priority="287" stopIfTrue="1" operator="equal">
      <formula>"-"</formula>
    </cfRule>
    <cfRule type="containsText" dxfId="1562" priority="288" stopIfTrue="1" operator="containsText" text="leer">
      <formula>NOT(ISERROR(SEARCH("leer",AD51)))</formula>
    </cfRule>
  </conditionalFormatting>
  <conditionalFormatting sqref="AD51:AL51">
    <cfRule type="cellIs" dxfId="1561" priority="286" stopIfTrue="1" operator="equal">
      <formula>"-"</formula>
    </cfRule>
  </conditionalFormatting>
  <conditionalFormatting sqref="AD51:AL51">
    <cfRule type="cellIs" dxfId="1560" priority="284" stopIfTrue="1" operator="equal">
      <formula>"-"</formula>
    </cfRule>
    <cfRule type="containsText" dxfId="1559" priority="285" stopIfTrue="1" operator="containsText" text="leer">
      <formula>NOT(ISERROR(SEARCH("leer",AD51)))</formula>
    </cfRule>
  </conditionalFormatting>
  <conditionalFormatting sqref="AD51:AL51">
    <cfRule type="cellIs" dxfId="1558" priority="283" stopIfTrue="1" operator="equal">
      <formula>"-"</formula>
    </cfRule>
  </conditionalFormatting>
  <conditionalFormatting sqref="H28:H33">
    <cfRule type="cellIs" dxfId="1557" priority="1" stopIfTrue="1" operator="equal">
      <formula>"-"</formula>
    </cfRule>
  </conditionalFormatting>
  <conditionalFormatting sqref="K5:K33">
    <cfRule type="cellIs" dxfId="1556" priority="141" operator="equal">
      <formula>"-"</formula>
    </cfRule>
  </conditionalFormatting>
  <conditionalFormatting sqref="J5:J8 J11:J17 J20:J36">
    <cfRule type="cellIs" dxfId="1555" priority="139" stopIfTrue="1" operator="equal">
      <formula>"-"</formula>
    </cfRule>
    <cfRule type="containsText" dxfId="1554" priority="140" stopIfTrue="1" operator="containsText" text="leer">
      <formula>NOT(ISERROR(SEARCH("leer",J5)))</formula>
    </cfRule>
  </conditionalFormatting>
  <conditionalFormatting sqref="I5:I8 I11:I17 I20 I26:I33">
    <cfRule type="cellIs" dxfId="1553" priority="137" stopIfTrue="1" operator="equal">
      <formula>"-"</formula>
    </cfRule>
    <cfRule type="containsText" dxfId="1552" priority="138" stopIfTrue="1" operator="containsText" text="leer">
      <formula>NOT(ISERROR(SEARCH("leer",I5)))</formula>
    </cfRule>
  </conditionalFormatting>
  <conditionalFormatting sqref="I5:I8">
    <cfRule type="cellIs" dxfId="1551" priority="135" stopIfTrue="1" operator="equal">
      <formula>"-"</formula>
    </cfRule>
    <cfRule type="containsText" dxfId="1550" priority="136" stopIfTrue="1" operator="containsText" text="leer">
      <formula>NOT(ISERROR(SEARCH("leer",I5)))</formula>
    </cfRule>
  </conditionalFormatting>
  <conditionalFormatting sqref="I5:I8">
    <cfRule type="cellIs" dxfId="1549" priority="133" stopIfTrue="1" operator="equal">
      <formula>"-"</formula>
    </cfRule>
    <cfRule type="containsText" dxfId="1548" priority="134" stopIfTrue="1" operator="containsText" text="leer">
      <formula>NOT(ISERROR(SEARCH("leer",I5)))</formula>
    </cfRule>
  </conditionalFormatting>
  <conditionalFormatting sqref="I5:I8">
    <cfRule type="cellIs" dxfId="1547" priority="131" stopIfTrue="1" operator="equal">
      <formula>"-"</formula>
    </cfRule>
    <cfRule type="containsText" dxfId="1546" priority="132" stopIfTrue="1" operator="containsText" text="leer">
      <formula>NOT(ISERROR(SEARCH("leer",I5)))</formula>
    </cfRule>
  </conditionalFormatting>
  <conditionalFormatting sqref="I5:I8">
    <cfRule type="cellIs" dxfId="1545" priority="129" stopIfTrue="1" operator="equal">
      <formula>"-"</formula>
    </cfRule>
    <cfRule type="containsText" dxfId="1544" priority="130" stopIfTrue="1" operator="containsText" text="leer">
      <formula>NOT(ISERROR(SEARCH("leer",I5)))</formula>
    </cfRule>
  </conditionalFormatting>
  <conditionalFormatting sqref="I5:I8">
    <cfRule type="cellIs" dxfId="1543" priority="127" stopIfTrue="1" operator="equal">
      <formula>"-"</formula>
    </cfRule>
    <cfRule type="containsText" dxfId="1542" priority="128" stopIfTrue="1" operator="containsText" text="leer">
      <formula>NOT(ISERROR(SEARCH("leer",I5)))</formula>
    </cfRule>
  </conditionalFormatting>
  <conditionalFormatting sqref="I11:I17">
    <cfRule type="cellIs" dxfId="1541" priority="125" stopIfTrue="1" operator="equal">
      <formula>"-"</formula>
    </cfRule>
    <cfRule type="containsText" dxfId="1540" priority="126" stopIfTrue="1" operator="containsText" text="leer">
      <formula>NOT(ISERROR(SEARCH("leer",I11)))</formula>
    </cfRule>
  </conditionalFormatting>
  <conditionalFormatting sqref="I11:I17">
    <cfRule type="cellIs" dxfId="1539" priority="123" stopIfTrue="1" operator="equal">
      <formula>"-"</formula>
    </cfRule>
    <cfRule type="containsText" dxfId="1538" priority="124" stopIfTrue="1" operator="containsText" text="leer">
      <formula>NOT(ISERROR(SEARCH("leer",I11)))</formula>
    </cfRule>
  </conditionalFormatting>
  <conditionalFormatting sqref="I11:I17">
    <cfRule type="cellIs" dxfId="1537" priority="121" stopIfTrue="1" operator="equal">
      <formula>"-"</formula>
    </cfRule>
    <cfRule type="containsText" dxfId="1536" priority="122" stopIfTrue="1" operator="containsText" text="leer">
      <formula>NOT(ISERROR(SEARCH("leer",I11)))</formula>
    </cfRule>
  </conditionalFormatting>
  <conditionalFormatting sqref="I11:I17">
    <cfRule type="cellIs" dxfId="1535" priority="119" stopIfTrue="1" operator="equal">
      <formula>"-"</formula>
    </cfRule>
    <cfRule type="containsText" dxfId="1534" priority="120" stopIfTrue="1" operator="containsText" text="leer">
      <formula>NOT(ISERROR(SEARCH("leer",I11)))</formula>
    </cfRule>
  </conditionalFormatting>
  <conditionalFormatting sqref="I11:I17">
    <cfRule type="cellIs" dxfId="1533" priority="117" stopIfTrue="1" operator="equal">
      <formula>"-"</formula>
    </cfRule>
    <cfRule type="containsText" dxfId="1532" priority="118" stopIfTrue="1" operator="containsText" text="leer">
      <formula>NOT(ISERROR(SEARCH("leer",I11)))</formula>
    </cfRule>
  </conditionalFormatting>
  <conditionalFormatting sqref="I20">
    <cfRule type="cellIs" dxfId="1531" priority="115" stopIfTrue="1" operator="equal">
      <formula>"-"</formula>
    </cfRule>
    <cfRule type="containsText" dxfId="1530" priority="116" stopIfTrue="1" operator="containsText" text="leer">
      <formula>NOT(ISERROR(SEARCH("leer",I20)))</formula>
    </cfRule>
  </conditionalFormatting>
  <conditionalFormatting sqref="I20">
    <cfRule type="cellIs" dxfId="1529" priority="113" stopIfTrue="1" operator="equal">
      <formula>"-"</formula>
    </cfRule>
    <cfRule type="containsText" dxfId="1528" priority="114" stopIfTrue="1" operator="containsText" text="leer">
      <formula>NOT(ISERROR(SEARCH("leer",I20)))</formula>
    </cfRule>
  </conditionalFormatting>
  <conditionalFormatting sqref="I20">
    <cfRule type="cellIs" dxfId="1527" priority="111" stopIfTrue="1" operator="equal">
      <formula>"-"</formula>
    </cfRule>
    <cfRule type="containsText" dxfId="1526" priority="112" stopIfTrue="1" operator="containsText" text="leer">
      <formula>NOT(ISERROR(SEARCH("leer",I20)))</formula>
    </cfRule>
  </conditionalFormatting>
  <conditionalFormatting sqref="I20">
    <cfRule type="cellIs" dxfId="1525" priority="109" stopIfTrue="1" operator="equal">
      <formula>"-"</formula>
    </cfRule>
    <cfRule type="containsText" dxfId="1524" priority="110" stopIfTrue="1" operator="containsText" text="leer">
      <formula>NOT(ISERROR(SEARCH("leer",I20)))</formula>
    </cfRule>
  </conditionalFormatting>
  <conditionalFormatting sqref="I20">
    <cfRule type="cellIs" dxfId="1523" priority="107" stopIfTrue="1" operator="equal">
      <formula>"-"</formula>
    </cfRule>
    <cfRule type="containsText" dxfId="1522" priority="108" stopIfTrue="1" operator="containsText" text="leer">
      <formula>NOT(ISERROR(SEARCH("leer",I20)))</formula>
    </cfRule>
  </conditionalFormatting>
  <conditionalFormatting sqref="I28:I33">
    <cfRule type="cellIs" dxfId="1521" priority="105" stopIfTrue="1" operator="equal">
      <formula>"-"</formula>
    </cfRule>
    <cfRule type="containsText" dxfId="1520" priority="106" stopIfTrue="1" operator="containsText" text="leer">
      <formula>NOT(ISERROR(SEARCH("leer",I28)))</formula>
    </cfRule>
  </conditionalFormatting>
  <conditionalFormatting sqref="I28:I33">
    <cfRule type="cellIs" dxfId="1519" priority="103" stopIfTrue="1" operator="equal">
      <formula>"-"</formula>
    </cfRule>
    <cfRule type="containsText" dxfId="1518" priority="104" stopIfTrue="1" operator="containsText" text="leer">
      <formula>NOT(ISERROR(SEARCH("leer",I28)))</formula>
    </cfRule>
  </conditionalFormatting>
  <conditionalFormatting sqref="I28:I33">
    <cfRule type="cellIs" dxfId="1517" priority="101" stopIfTrue="1" operator="equal">
      <formula>"-"</formula>
    </cfRule>
    <cfRule type="containsText" dxfId="1516" priority="102" stopIfTrue="1" operator="containsText" text="leer">
      <formula>NOT(ISERROR(SEARCH("leer",I28)))</formula>
    </cfRule>
  </conditionalFormatting>
  <conditionalFormatting sqref="I28:I33">
    <cfRule type="cellIs" dxfId="1515" priority="99" stopIfTrue="1" operator="equal">
      <formula>"-"</formula>
    </cfRule>
    <cfRule type="containsText" dxfId="1514" priority="100" stopIfTrue="1" operator="containsText" text="leer">
      <formula>NOT(ISERROR(SEARCH("leer",I28)))</formula>
    </cfRule>
  </conditionalFormatting>
  <conditionalFormatting sqref="I28:I33">
    <cfRule type="cellIs" dxfId="1513" priority="97" stopIfTrue="1" operator="equal">
      <formula>"-"</formula>
    </cfRule>
    <cfRule type="containsText" dxfId="1512" priority="98" stopIfTrue="1" operator="containsText" text="leer">
      <formula>NOT(ISERROR(SEARCH("leer",I28)))</formula>
    </cfRule>
  </conditionalFormatting>
  <conditionalFormatting sqref="I5:I8 I11:I17 I20 I26:I33">
    <cfRule type="cellIs" dxfId="1511" priority="95" stopIfTrue="1" operator="equal">
      <formula>"-"</formula>
    </cfRule>
    <cfRule type="containsText" dxfId="1510" priority="96" stopIfTrue="1" operator="containsText" text="leer">
      <formula>NOT(ISERROR(SEARCH("leer",I5)))</formula>
    </cfRule>
  </conditionalFormatting>
  <conditionalFormatting sqref="I5:I8">
    <cfRule type="cellIs" dxfId="1509" priority="93" stopIfTrue="1" operator="equal">
      <formula>"-"</formula>
    </cfRule>
    <cfRule type="containsText" dxfId="1508" priority="94" stopIfTrue="1" operator="containsText" text="leer">
      <formula>NOT(ISERROR(SEARCH("leer",I5)))</formula>
    </cfRule>
  </conditionalFormatting>
  <conditionalFormatting sqref="I5:I8">
    <cfRule type="cellIs" dxfId="1507" priority="91" stopIfTrue="1" operator="equal">
      <formula>"-"</formula>
    </cfRule>
    <cfRule type="containsText" dxfId="1506" priority="92" stopIfTrue="1" operator="containsText" text="leer">
      <formula>NOT(ISERROR(SEARCH("leer",I5)))</formula>
    </cfRule>
  </conditionalFormatting>
  <conditionalFormatting sqref="I5:I8">
    <cfRule type="cellIs" dxfId="1505" priority="89" stopIfTrue="1" operator="equal">
      <formula>"-"</formula>
    </cfRule>
    <cfRule type="containsText" dxfId="1504" priority="90" stopIfTrue="1" operator="containsText" text="leer">
      <formula>NOT(ISERROR(SEARCH("leer",I5)))</formula>
    </cfRule>
  </conditionalFormatting>
  <conditionalFormatting sqref="I5:I8">
    <cfRule type="cellIs" dxfId="1503" priority="87" stopIfTrue="1" operator="equal">
      <formula>"-"</formula>
    </cfRule>
    <cfRule type="containsText" dxfId="1502" priority="88" stopIfTrue="1" operator="containsText" text="leer">
      <formula>NOT(ISERROR(SEARCH("leer",I5)))</formula>
    </cfRule>
  </conditionalFormatting>
  <conditionalFormatting sqref="I5:I8">
    <cfRule type="cellIs" dxfId="1501" priority="85" stopIfTrue="1" operator="equal">
      <formula>"-"</formula>
    </cfRule>
    <cfRule type="containsText" dxfId="1500" priority="86" stopIfTrue="1" operator="containsText" text="leer">
      <formula>NOT(ISERROR(SEARCH("leer",I5)))</formula>
    </cfRule>
  </conditionalFormatting>
  <conditionalFormatting sqref="I11:I17">
    <cfRule type="cellIs" dxfId="1499" priority="83" stopIfTrue="1" operator="equal">
      <formula>"-"</formula>
    </cfRule>
    <cfRule type="containsText" dxfId="1498" priority="84" stopIfTrue="1" operator="containsText" text="leer">
      <formula>NOT(ISERROR(SEARCH("leer",I11)))</formula>
    </cfRule>
  </conditionalFormatting>
  <conditionalFormatting sqref="I11:I17">
    <cfRule type="cellIs" dxfId="1497" priority="81" stopIfTrue="1" operator="equal">
      <formula>"-"</formula>
    </cfRule>
    <cfRule type="containsText" dxfId="1496" priority="82" stopIfTrue="1" operator="containsText" text="leer">
      <formula>NOT(ISERROR(SEARCH("leer",I11)))</formula>
    </cfRule>
  </conditionalFormatting>
  <conditionalFormatting sqref="I11:I17">
    <cfRule type="cellIs" dxfId="1495" priority="79" stopIfTrue="1" operator="equal">
      <formula>"-"</formula>
    </cfRule>
    <cfRule type="containsText" dxfId="1494" priority="80" stopIfTrue="1" operator="containsText" text="leer">
      <formula>NOT(ISERROR(SEARCH("leer",I11)))</formula>
    </cfRule>
  </conditionalFormatting>
  <conditionalFormatting sqref="I11:I17">
    <cfRule type="cellIs" dxfId="1493" priority="77" stopIfTrue="1" operator="equal">
      <formula>"-"</formula>
    </cfRule>
    <cfRule type="containsText" dxfId="1492" priority="78" stopIfTrue="1" operator="containsText" text="leer">
      <formula>NOT(ISERROR(SEARCH("leer",I11)))</formula>
    </cfRule>
  </conditionalFormatting>
  <conditionalFormatting sqref="I11:I17">
    <cfRule type="cellIs" dxfId="1491" priority="75" stopIfTrue="1" operator="equal">
      <formula>"-"</formula>
    </cfRule>
    <cfRule type="containsText" dxfId="1490" priority="76" stopIfTrue="1" operator="containsText" text="leer">
      <formula>NOT(ISERROR(SEARCH("leer",I11)))</formula>
    </cfRule>
  </conditionalFormatting>
  <conditionalFormatting sqref="I20">
    <cfRule type="cellIs" dxfId="1489" priority="73" stopIfTrue="1" operator="equal">
      <formula>"-"</formula>
    </cfRule>
    <cfRule type="containsText" dxfId="1488" priority="74" stopIfTrue="1" operator="containsText" text="leer">
      <formula>NOT(ISERROR(SEARCH("leer",I20)))</formula>
    </cfRule>
  </conditionalFormatting>
  <conditionalFormatting sqref="I20">
    <cfRule type="cellIs" dxfId="1487" priority="71" stopIfTrue="1" operator="equal">
      <formula>"-"</formula>
    </cfRule>
    <cfRule type="containsText" dxfId="1486" priority="72" stopIfTrue="1" operator="containsText" text="leer">
      <formula>NOT(ISERROR(SEARCH("leer",I20)))</formula>
    </cfRule>
  </conditionalFormatting>
  <conditionalFormatting sqref="I20">
    <cfRule type="cellIs" dxfId="1485" priority="69" stopIfTrue="1" operator="equal">
      <formula>"-"</formula>
    </cfRule>
    <cfRule type="containsText" dxfId="1484" priority="70" stopIfTrue="1" operator="containsText" text="leer">
      <formula>NOT(ISERROR(SEARCH("leer",I20)))</formula>
    </cfRule>
  </conditionalFormatting>
  <conditionalFormatting sqref="I20">
    <cfRule type="cellIs" dxfId="1483" priority="67" stopIfTrue="1" operator="equal">
      <formula>"-"</formula>
    </cfRule>
    <cfRule type="containsText" dxfId="1482" priority="68" stopIfTrue="1" operator="containsText" text="leer">
      <formula>NOT(ISERROR(SEARCH("leer",I20)))</formula>
    </cfRule>
  </conditionalFormatting>
  <conditionalFormatting sqref="I20">
    <cfRule type="cellIs" dxfId="1481" priority="65" stopIfTrue="1" operator="equal">
      <formula>"-"</formula>
    </cfRule>
    <cfRule type="containsText" dxfId="1480" priority="66" stopIfTrue="1" operator="containsText" text="leer">
      <formula>NOT(ISERROR(SEARCH("leer",I20)))</formula>
    </cfRule>
  </conditionalFormatting>
  <conditionalFormatting sqref="I28:I33">
    <cfRule type="cellIs" dxfId="1479" priority="63" stopIfTrue="1" operator="equal">
      <formula>"-"</formula>
    </cfRule>
    <cfRule type="containsText" dxfId="1478" priority="64" stopIfTrue="1" operator="containsText" text="leer">
      <formula>NOT(ISERROR(SEARCH("leer",I28)))</formula>
    </cfRule>
  </conditionalFormatting>
  <conditionalFormatting sqref="I28:I33">
    <cfRule type="cellIs" dxfId="1477" priority="61" stopIfTrue="1" operator="equal">
      <formula>"-"</formula>
    </cfRule>
    <cfRule type="containsText" dxfId="1476" priority="62" stopIfTrue="1" operator="containsText" text="leer">
      <formula>NOT(ISERROR(SEARCH("leer",I28)))</formula>
    </cfRule>
  </conditionalFormatting>
  <conditionalFormatting sqref="I28:I33">
    <cfRule type="cellIs" dxfId="1475" priority="59" stopIfTrue="1" operator="equal">
      <formula>"-"</formula>
    </cfRule>
    <cfRule type="containsText" dxfId="1474" priority="60" stopIfTrue="1" operator="containsText" text="leer">
      <formula>NOT(ISERROR(SEARCH("leer",I28)))</formula>
    </cfRule>
  </conditionalFormatting>
  <conditionalFormatting sqref="I28:I33">
    <cfRule type="cellIs" dxfId="1473" priority="57" stopIfTrue="1" operator="equal">
      <formula>"-"</formula>
    </cfRule>
    <cfRule type="containsText" dxfId="1472" priority="58" stopIfTrue="1" operator="containsText" text="leer">
      <formula>NOT(ISERROR(SEARCH("leer",I28)))</formula>
    </cfRule>
  </conditionalFormatting>
  <conditionalFormatting sqref="I28:I33">
    <cfRule type="cellIs" dxfId="1471" priority="55" stopIfTrue="1" operator="equal">
      <formula>"-"</formula>
    </cfRule>
    <cfRule type="containsText" dxfId="1470" priority="56" stopIfTrue="1" operator="containsText" text="leer">
      <formula>NOT(ISERROR(SEARCH("leer",I28)))</formula>
    </cfRule>
  </conditionalFormatting>
  <conditionalFormatting sqref="H5:H8">
    <cfRule type="cellIs" dxfId="1469" priority="53" stopIfTrue="1" operator="equal">
      <formula>"-"</formula>
    </cfRule>
    <cfRule type="containsText" dxfId="1468" priority="54" stopIfTrue="1" operator="containsText" text="leer">
      <formula>NOT(ISERROR(SEARCH("leer",H5)))</formula>
    </cfRule>
  </conditionalFormatting>
  <conditionalFormatting sqref="H5:H8">
    <cfRule type="cellIs" dxfId="1467" priority="52" stopIfTrue="1" operator="equal">
      <formula>"-"</formula>
    </cfRule>
  </conditionalFormatting>
  <conditionalFormatting sqref="H5:H8">
    <cfRule type="cellIs" dxfId="1466" priority="50" stopIfTrue="1" operator="equal">
      <formula>"-"</formula>
    </cfRule>
    <cfRule type="containsText" dxfId="1465" priority="51" stopIfTrue="1" operator="containsText" text="leer">
      <formula>NOT(ISERROR(SEARCH("leer",H5)))</formula>
    </cfRule>
  </conditionalFormatting>
  <conditionalFormatting sqref="H5:H8">
    <cfRule type="cellIs" dxfId="1464" priority="49" stopIfTrue="1" operator="equal">
      <formula>"-"</formula>
    </cfRule>
  </conditionalFormatting>
  <conditionalFormatting sqref="H11:H12 H15:H17">
    <cfRule type="cellIs" dxfId="1463" priority="47" stopIfTrue="1" operator="equal">
      <formula>"-"</formula>
    </cfRule>
    <cfRule type="containsText" dxfId="1462" priority="48" stopIfTrue="1" operator="containsText" text="leer">
      <formula>NOT(ISERROR(SEARCH("leer",H11)))</formula>
    </cfRule>
  </conditionalFormatting>
  <conditionalFormatting sqref="H11:H12 H15:H17">
    <cfRule type="cellIs" dxfId="1461" priority="46" stopIfTrue="1" operator="equal">
      <formula>"-"</formula>
    </cfRule>
  </conditionalFormatting>
  <conditionalFormatting sqref="H11:H12 H15:H17">
    <cfRule type="cellIs" dxfId="1460" priority="44" stopIfTrue="1" operator="equal">
      <formula>"-"</formula>
    </cfRule>
    <cfRule type="containsText" dxfId="1459" priority="45" stopIfTrue="1" operator="containsText" text="leer">
      <formula>NOT(ISERROR(SEARCH("leer",H11)))</formula>
    </cfRule>
  </conditionalFormatting>
  <conditionalFormatting sqref="H11:H12 H15:H17">
    <cfRule type="cellIs" dxfId="1458" priority="43" stopIfTrue="1" operator="equal">
      <formula>"-"</formula>
    </cfRule>
  </conditionalFormatting>
  <conditionalFormatting sqref="H20">
    <cfRule type="cellIs" dxfId="1457" priority="41" stopIfTrue="1" operator="equal">
      <formula>"-"</formula>
    </cfRule>
    <cfRule type="containsText" dxfId="1456" priority="42" stopIfTrue="1" operator="containsText" text="leer">
      <formula>NOT(ISERROR(SEARCH("leer",H20)))</formula>
    </cfRule>
  </conditionalFormatting>
  <conditionalFormatting sqref="H20">
    <cfRule type="cellIs" dxfId="1455" priority="40" stopIfTrue="1" operator="equal">
      <formula>"-"</formula>
    </cfRule>
  </conditionalFormatting>
  <conditionalFormatting sqref="H20">
    <cfRule type="cellIs" dxfId="1454" priority="38" stopIfTrue="1" operator="equal">
      <formula>"-"</formula>
    </cfRule>
    <cfRule type="containsText" dxfId="1453" priority="39" stopIfTrue="1" operator="containsText" text="leer">
      <formula>NOT(ISERROR(SEARCH("leer",H20)))</formula>
    </cfRule>
  </conditionalFormatting>
  <conditionalFormatting sqref="H20">
    <cfRule type="cellIs" dxfId="1452" priority="37" stopIfTrue="1" operator="equal">
      <formula>"-"</formula>
    </cfRule>
  </conditionalFormatting>
  <conditionalFormatting sqref="H28:H33">
    <cfRule type="cellIs" dxfId="1451" priority="35" stopIfTrue="1" operator="equal">
      <formula>"-"</formula>
    </cfRule>
    <cfRule type="containsText" dxfId="1450" priority="36" stopIfTrue="1" operator="containsText" text="leer">
      <formula>NOT(ISERROR(SEARCH("leer",H28)))</formula>
    </cfRule>
  </conditionalFormatting>
  <conditionalFormatting sqref="H28:H33">
    <cfRule type="cellIs" dxfId="1449" priority="34" stopIfTrue="1" operator="equal">
      <formula>"-"</formula>
    </cfRule>
  </conditionalFormatting>
  <conditionalFormatting sqref="H28:H33">
    <cfRule type="cellIs" dxfId="1448" priority="32" stopIfTrue="1" operator="equal">
      <formula>"-"</formula>
    </cfRule>
    <cfRule type="containsText" dxfId="1447" priority="33" stopIfTrue="1" operator="containsText" text="leer">
      <formula>NOT(ISERROR(SEARCH("leer",H28)))</formula>
    </cfRule>
  </conditionalFormatting>
  <conditionalFormatting sqref="H28:H33">
    <cfRule type="cellIs" dxfId="1446" priority="31" stopIfTrue="1" operator="equal">
      <formula>"-"</formula>
    </cfRule>
  </conditionalFormatting>
  <conditionalFormatting sqref="H5:H8">
    <cfRule type="cellIs" dxfId="1445" priority="29" stopIfTrue="1" operator="equal">
      <formula>"-"</formula>
    </cfRule>
    <cfRule type="containsText" dxfId="1444" priority="30" stopIfTrue="1" operator="containsText" text="leer">
      <formula>NOT(ISERROR(SEARCH("leer",H5)))</formula>
    </cfRule>
  </conditionalFormatting>
  <conditionalFormatting sqref="H5:H8">
    <cfRule type="cellIs" dxfId="1443" priority="28" stopIfTrue="1" operator="equal">
      <formula>"-"</formula>
    </cfRule>
  </conditionalFormatting>
  <conditionalFormatting sqref="H5:H8">
    <cfRule type="cellIs" dxfId="1442" priority="26" stopIfTrue="1" operator="equal">
      <formula>"-"</formula>
    </cfRule>
    <cfRule type="containsText" dxfId="1441" priority="27" stopIfTrue="1" operator="containsText" text="leer">
      <formula>NOT(ISERROR(SEARCH("leer",H5)))</formula>
    </cfRule>
  </conditionalFormatting>
  <conditionalFormatting sqref="H5:H8">
    <cfRule type="cellIs" dxfId="1440" priority="25" stopIfTrue="1" operator="equal">
      <formula>"-"</formula>
    </cfRule>
  </conditionalFormatting>
  <conditionalFormatting sqref="H11:H12 H15:H17">
    <cfRule type="cellIs" dxfId="1439" priority="23" stopIfTrue="1" operator="equal">
      <formula>"-"</formula>
    </cfRule>
    <cfRule type="containsText" dxfId="1438" priority="24" stopIfTrue="1" operator="containsText" text="leer">
      <formula>NOT(ISERROR(SEARCH("leer",H11)))</formula>
    </cfRule>
  </conditionalFormatting>
  <conditionalFormatting sqref="H11:H12 H15:H17">
    <cfRule type="cellIs" dxfId="1437" priority="22" stopIfTrue="1" operator="equal">
      <formula>"-"</formula>
    </cfRule>
  </conditionalFormatting>
  <conditionalFormatting sqref="H11:H12 H15:H17">
    <cfRule type="cellIs" dxfId="1436" priority="20" stopIfTrue="1" operator="equal">
      <formula>"-"</formula>
    </cfRule>
    <cfRule type="containsText" dxfId="1435" priority="21" stopIfTrue="1" operator="containsText" text="leer">
      <formula>NOT(ISERROR(SEARCH("leer",H11)))</formula>
    </cfRule>
  </conditionalFormatting>
  <conditionalFormatting sqref="H11:H12 H15:H17">
    <cfRule type="cellIs" dxfId="1434" priority="19" stopIfTrue="1" operator="equal">
      <formula>"-"</formula>
    </cfRule>
  </conditionalFormatting>
  <conditionalFormatting sqref="H20">
    <cfRule type="cellIs" dxfId="1433" priority="17" stopIfTrue="1" operator="equal">
      <formula>"-"</formula>
    </cfRule>
    <cfRule type="containsText" dxfId="1432" priority="18" stopIfTrue="1" operator="containsText" text="leer">
      <formula>NOT(ISERROR(SEARCH("leer",H20)))</formula>
    </cfRule>
  </conditionalFormatting>
  <conditionalFormatting sqref="H20">
    <cfRule type="cellIs" dxfId="1431" priority="16" stopIfTrue="1" operator="equal">
      <formula>"-"</formula>
    </cfRule>
  </conditionalFormatting>
  <conditionalFormatting sqref="H20">
    <cfRule type="cellIs" dxfId="1430" priority="14" stopIfTrue="1" operator="equal">
      <formula>"-"</formula>
    </cfRule>
    <cfRule type="containsText" dxfId="1429" priority="15" stopIfTrue="1" operator="containsText" text="leer">
      <formula>NOT(ISERROR(SEARCH("leer",H20)))</formula>
    </cfRule>
  </conditionalFormatting>
  <conditionalFormatting sqref="H20">
    <cfRule type="cellIs" dxfId="1428" priority="13" stopIfTrue="1" operator="equal">
      <formula>"-"</formula>
    </cfRule>
  </conditionalFormatting>
  <conditionalFormatting sqref="H28:H33">
    <cfRule type="cellIs" dxfId="1427" priority="11" stopIfTrue="1" operator="equal">
      <formula>"-"</formula>
    </cfRule>
    <cfRule type="containsText" dxfId="1426" priority="12" stopIfTrue="1" operator="containsText" text="leer">
      <formula>NOT(ISERROR(SEARCH("leer",H28)))</formula>
    </cfRule>
  </conditionalFormatting>
  <conditionalFormatting sqref="H28:H33">
    <cfRule type="cellIs" dxfId="1425" priority="10" stopIfTrue="1" operator="equal">
      <formula>"-"</formula>
    </cfRule>
  </conditionalFormatting>
  <conditionalFormatting sqref="H28:H33">
    <cfRule type="cellIs" dxfId="1424" priority="8" stopIfTrue="1" operator="equal">
      <formula>"-"</formula>
    </cfRule>
    <cfRule type="containsText" dxfId="1423" priority="9" stopIfTrue="1" operator="containsText" text="leer">
      <formula>NOT(ISERROR(SEARCH("leer",H28)))</formula>
    </cfRule>
  </conditionalFormatting>
  <conditionalFormatting sqref="H28:H33">
    <cfRule type="cellIs" dxfId="1422" priority="7" stopIfTrue="1" operator="equal">
      <formula>"-"</formula>
    </cfRule>
  </conditionalFormatting>
  <conditionalFormatting sqref="H28:H33">
    <cfRule type="cellIs" dxfId="1421" priority="5" stopIfTrue="1" operator="equal">
      <formula>"-"</formula>
    </cfRule>
    <cfRule type="containsText" dxfId="1420" priority="6" stopIfTrue="1" operator="containsText" text="leer">
      <formula>NOT(ISERROR(SEARCH("leer",H28)))</formula>
    </cfRule>
  </conditionalFormatting>
  <conditionalFormatting sqref="H28:H33">
    <cfRule type="cellIs" dxfId="1419" priority="4" stopIfTrue="1" operator="equal">
      <formula>"-"</formula>
    </cfRule>
  </conditionalFormatting>
  <conditionalFormatting sqref="H28:H33">
    <cfRule type="cellIs" dxfId="1418" priority="2" stopIfTrue="1" operator="equal">
      <formula>"-"</formula>
    </cfRule>
    <cfRule type="containsText" dxfId="1417" priority="3" stopIfTrue="1" operator="containsText" text="leer">
      <formula>NOT(ISERROR(SEARCH("leer",H28)))</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customProperties>
    <customPr name="_pios_id" r:id="rId2"/>
  </customProperties>
  <ignoredErrors>
    <ignoredError sqref="C13:C14" twoDigitTextYear="1"/>
  </ignoredErrors>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U227"/>
  <sheetViews>
    <sheetView showRuler="0" zoomScaleNormal="100" workbookViewId="0"/>
  </sheetViews>
  <sheetFormatPr baseColWidth="10" defaultColWidth="10.7109375" defaultRowHeight="12.75"/>
  <cols>
    <col min="1" max="1" width="43.42578125" style="5" customWidth="1"/>
    <col min="2" max="2" width="13.85546875" style="5" customWidth="1"/>
    <col min="3" max="3" width="19" style="8" bestFit="1" customWidth="1"/>
    <col min="4" max="5" width="12.28515625" style="8" customWidth="1"/>
    <col min="6" max="6" width="11.42578125" style="8" customWidth="1"/>
    <col min="7" max="7" width="12.28515625" style="8" customWidth="1"/>
    <col min="8" max="16" width="11.42578125" style="8" customWidth="1"/>
    <col min="17" max="16384" width="10.7109375" style="5"/>
  </cols>
  <sheetData>
    <row r="1" spans="1:19">
      <c r="A1" s="90" t="s">
        <v>1627</v>
      </c>
      <c r="C1" s="5"/>
      <c r="D1" s="5"/>
      <c r="E1" s="5"/>
      <c r="F1" s="5"/>
      <c r="G1" s="5"/>
      <c r="H1" s="5"/>
      <c r="I1" s="5"/>
      <c r="J1" s="5"/>
      <c r="K1" s="5"/>
      <c r="L1" s="5"/>
      <c r="M1" s="5"/>
      <c r="N1" s="5"/>
      <c r="O1" s="5"/>
      <c r="P1" s="5"/>
    </row>
    <row r="2" spans="1:19">
      <c r="A2" s="90"/>
      <c r="C2" s="5"/>
      <c r="D2" s="5"/>
      <c r="E2" s="5"/>
      <c r="F2" s="5"/>
      <c r="G2" s="5"/>
      <c r="H2" s="5"/>
      <c r="I2" s="5"/>
      <c r="J2" s="5"/>
      <c r="K2" s="5"/>
      <c r="L2" s="5"/>
      <c r="M2" s="5"/>
      <c r="N2" s="5"/>
      <c r="O2" s="5"/>
      <c r="P2" s="5"/>
    </row>
    <row r="3" spans="1:19" s="4" customFormat="1">
      <c r="A3" s="4" t="s">
        <v>1628</v>
      </c>
      <c r="C3" t="s">
        <v>1629</v>
      </c>
      <c r="D3" t="s">
        <v>1630</v>
      </c>
      <c r="E3" s="22">
        <v>2004</v>
      </c>
      <c r="F3" s="22">
        <v>2005</v>
      </c>
      <c r="G3" s="22">
        <v>2006</v>
      </c>
      <c r="H3" s="22">
        <v>2007</v>
      </c>
      <c r="I3" s="22">
        <v>2008</v>
      </c>
      <c r="J3" s="22">
        <v>2009</v>
      </c>
      <c r="K3" s="22">
        <v>2010</v>
      </c>
      <c r="L3" s="22">
        <v>2011</v>
      </c>
      <c r="M3" s="22">
        <v>2012</v>
      </c>
      <c r="N3" s="22">
        <v>2013</v>
      </c>
      <c r="O3" s="2">
        <v>2014</v>
      </c>
      <c r="P3" s="4">
        <v>2015</v>
      </c>
      <c r="Q3" s="355">
        <v>2016</v>
      </c>
      <c r="R3" s="22"/>
      <c r="S3" s="22"/>
    </row>
    <row r="4" spans="1:19">
      <c r="E4" s="7"/>
      <c r="F4" s="7"/>
      <c r="G4" s="7"/>
      <c r="H4" s="7"/>
      <c r="Q4" s="354"/>
    </row>
    <row r="5" spans="1:19">
      <c r="A5" s="5" t="s">
        <v>1631</v>
      </c>
      <c r="B5" s="5" t="s">
        <v>1632</v>
      </c>
      <c r="C5" s="8">
        <v>1</v>
      </c>
      <c r="E5" s="196">
        <v>1475</v>
      </c>
      <c r="F5" s="196">
        <v>1337</v>
      </c>
      <c r="G5" s="196">
        <v>1362</v>
      </c>
      <c r="H5" s="196">
        <v>1436</v>
      </c>
      <c r="I5" s="196">
        <v>716</v>
      </c>
      <c r="J5" s="162">
        <v>582</v>
      </c>
      <c r="K5" s="162">
        <v>562</v>
      </c>
      <c r="L5" s="162">
        <v>590</v>
      </c>
      <c r="M5" s="202">
        <v>687</v>
      </c>
      <c r="N5" s="8">
        <v>772</v>
      </c>
      <c r="O5" s="8">
        <v>822</v>
      </c>
      <c r="P5" s="8">
        <v>751</v>
      </c>
      <c r="Q5" s="386">
        <v>825</v>
      </c>
      <c r="R5" s="13"/>
      <c r="S5" s="13"/>
    </row>
    <row r="6" spans="1:19">
      <c r="A6" s="5" t="s">
        <v>1633</v>
      </c>
      <c r="B6" s="5" t="s">
        <v>1634</v>
      </c>
      <c r="C6" s="8">
        <v>1</v>
      </c>
      <c r="E6" s="194">
        <v>177</v>
      </c>
      <c r="F6" s="194">
        <v>126</v>
      </c>
      <c r="G6" s="194">
        <v>99</v>
      </c>
      <c r="H6" s="194">
        <v>102</v>
      </c>
      <c r="I6" s="196">
        <v>46</v>
      </c>
      <c r="J6" s="162">
        <v>54</v>
      </c>
      <c r="K6" s="162">
        <v>83</v>
      </c>
      <c r="L6" s="162">
        <v>50</v>
      </c>
      <c r="M6" s="255">
        <v>70</v>
      </c>
      <c r="N6" s="8">
        <v>74</v>
      </c>
      <c r="O6" s="8">
        <v>71</v>
      </c>
      <c r="P6" s="8">
        <f>(34*2)+3</f>
        <v>71</v>
      </c>
      <c r="Q6" s="386">
        <v>70</v>
      </c>
      <c r="R6" s="13"/>
      <c r="S6" s="13"/>
    </row>
    <row r="7" spans="1:19">
      <c r="A7" s="5" t="s">
        <v>1635</v>
      </c>
      <c r="B7" s="5" t="s">
        <v>1636</v>
      </c>
      <c r="C7" s="8">
        <v>1</v>
      </c>
      <c r="E7" s="194">
        <v>2388</v>
      </c>
      <c r="F7" s="194">
        <v>1762</v>
      </c>
      <c r="G7" s="194">
        <v>1497</v>
      </c>
      <c r="H7" s="194">
        <v>1309</v>
      </c>
      <c r="I7" s="196">
        <v>792</v>
      </c>
      <c r="J7" s="162">
        <v>834</v>
      </c>
      <c r="K7" s="162">
        <v>1393</v>
      </c>
      <c r="L7" s="162">
        <v>870</v>
      </c>
      <c r="M7" s="255">
        <v>1230</v>
      </c>
      <c r="N7" s="8">
        <v>1188</v>
      </c>
      <c r="O7" s="8">
        <v>1173</v>
      </c>
      <c r="P7" s="8">
        <v>1208</v>
      </c>
      <c r="Q7" s="386">
        <v>1248</v>
      </c>
      <c r="R7" s="13"/>
      <c r="S7" s="13"/>
    </row>
    <row r="8" spans="1:19">
      <c r="M8" s="5"/>
      <c r="N8" s="5"/>
      <c r="O8" s="5"/>
      <c r="P8" s="5"/>
      <c r="Q8" s="8"/>
      <c r="R8" s="8"/>
      <c r="S8" s="8"/>
    </row>
    <row r="9" spans="1:19">
      <c r="D9" s="22"/>
      <c r="E9" s="22"/>
      <c r="F9" s="22"/>
      <c r="G9" s="22"/>
      <c r="H9" s="22"/>
      <c r="M9" s="5"/>
      <c r="N9" s="5"/>
      <c r="O9" s="5"/>
      <c r="P9" s="5"/>
      <c r="Q9" s="8"/>
      <c r="R9" s="8"/>
      <c r="S9" s="8"/>
    </row>
    <row r="10" spans="1:19">
      <c r="A10" s="223" t="s">
        <v>1637</v>
      </c>
      <c r="B10" s="132"/>
      <c r="C10" s="132"/>
      <c r="L10" s="7"/>
      <c r="M10" s="5"/>
      <c r="N10" s="5"/>
      <c r="O10" s="5"/>
      <c r="P10" s="5"/>
      <c r="Q10" s="8"/>
      <c r="R10" s="8"/>
      <c r="S10" s="8"/>
    </row>
    <row r="11" spans="1:19">
      <c r="M11" s="5"/>
      <c r="N11" s="5"/>
      <c r="O11" s="5"/>
      <c r="P11" s="5"/>
      <c r="Q11" s="8"/>
      <c r="R11" s="8"/>
      <c r="S11" s="8"/>
    </row>
    <row r="12" spans="1:19">
      <c r="M12" s="5"/>
      <c r="N12" s="5"/>
      <c r="O12" s="5"/>
      <c r="P12" s="5"/>
      <c r="Q12" s="8"/>
      <c r="R12" s="8"/>
      <c r="S12" s="8"/>
    </row>
    <row r="13" spans="1:19">
      <c r="M13" s="5"/>
      <c r="N13" s="5"/>
      <c r="O13" s="5"/>
      <c r="P13" s="5"/>
      <c r="Q13" s="8"/>
      <c r="R13" s="8"/>
      <c r="S13" s="8"/>
    </row>
    <row r="14" spans="1:19">
      <c r="E14" s="22"/>
      <c r="F14" s="7"/>
      <c r="G14" s="196"/>
      <c r="H14" s="194"/>
      <c r="I14" s="194"/>
      <c r="M14" s="5"/>
      <c r="N14" s="5"/>
      <c r="O14" s="5"/>
      <c r="P14" s="5"/>
      <c r="Q14" s="8"/>
      <c r="R14" s="8"/>
      <c r="S14" s="8"/>
    </row>
    <row r="15" spans="1:19" s="27" customFormat="1">
      <c r="B15" s="14"/>
      <c r="C15" s="17"/>
      <c r="D15" s="8"/>
      <c r="E15" s="22"/>
      <c r="F15" s="7"/>
      <c r="G15" s="196"/>
      <c r="H15" s="194"/>
      <c r="I15" s="194"/>
      <c r="J15" s="17"/>
      <c r="K15" s="17"/>
      <c r="L15" s="17"/>
      <c r="M15" s="28"/>
      <c r="N15" s="24"/>
      <c r="O15" s="24"/>
      <c r="P15" s="24"/>
      <c r="Q15" s="24"/>
      <c r="R15" s="24"/>
      <c r="S15" s="24"/>
    </row>
    <row r="16" spans="1:19">
      <c r="E16" s="22"/>
      <c r="F16" s="7"/>
      <c r="G16" s="196"/>
      <c r="H16" s="194"/>
      <c r="I16" s="194"/>
      <c r="M16" s="5"/>
      <c r="N16" s="5"/>
      <c r="O16" s="5"/>
      <c r="P16" s="5"/>
      <c r="Q16" s="8"/>
      <c r="R16" s="8"/>
      <c r="S16" s="8"/>
    </row>
    <row r="17" spans="1:21">
      <c r="E17" s="22"/>
      <c r="F17" s="7"/>
      <c r="G17" s="196"/>
      <c r="H17" s="194"/>
      <c r="I17" s="194"/>
      <c r="M17" s="5"/>
      <c r="N17" s="5"/>
      <c r="O17" s="5"/>
      <c r="P17" s="5"/>
      <c r="Q17" s="8"/>
      <c r="R17" s="8"/>
      <c r="S17" s="8"/>
    </row>
    <row r="18" spans="1:21">
      <c r="A18" s="4"/>
      <c r="E18" s="22"/>
      <c r="G18" s="196"/>
      <c r="H18" s="196"/>
      <c r="I18" s="196"/>
      <c r="L18" s="94"/>
      <c r="M18" s="5"/>
      <c r="N18" s="5"/>
      <c r="O18" s="5"/>
      <c r="P18" s="5"/>
      <c r="Q18" s="8"/>
      <c r="R18" s="8"/>
      <c r="S18" s="8"/>
    </row>
    <row r="19" spans="1:21">
      <c r="E19" s="22"/>
      <c r="G19" s="237"/>
      <c r="H19" s="237"/>
      <c r="I19" s="237"/>
      <c r="L19" s="25"/>
      <c r="M19" s="5"/>
      <c r="N19" s="5"/>
      <c r="O19" s="5"/>
      <c r="P19" s="5"/>
      <c r="Q19" s="8"/>
      <c r="R19" s="8"/>
      <c r="S19" s="8"/>
    </row>
    <row r="20" spans="1:21">
      <c r="E20" s="22"/>
      <c r="G20" s="162"/>
      <c r="H20" s="162"/>
      <c r="I20" s="162"/>
      <c r="M20" s="5"/>
      <c r="N20" s="5"/>
      <c r="O20" s="5"/>
      <c r="P20" s="5"/>
      <c r="Q20" s="8"/>
      <c r="R20" s="8"/>
      <c r="S20" s="8"/>
    </row>
    <row r="21" spans="1:21">
      <c r="E21" s="22"/>
      <c r="G21" s="162"/>
      <c r="H21" s="162"/>
      <c r="I21" s="162"/>
      <c r="M21" s="5"/>
      <c r="N21" s="5"/>
      <c r="O21" s="5"/>
      <c r="P21" s="5"/>
      <c r="Q21" s="8"/>
      <c r="R21" s="8"/>
      <c r="S21" s="8"/>
    </row>
    <row r="22" spans="1:21">
      <c r="A22" s="4"/>
      <c r="E22" s="22"/>
      <c r="G22" s="202"/>
      <c r="H22" s="255"/>
      <c r="I22" s="255"/>
      <c r="L22" s="94"/>
      <c r="M22" s="5"/>
      <c r="N22" s="5"/>
      <c r="O22" s="5"/>
      <c r="P22" s="5"/>
      <c r="Q22" s="8"/>
      <c r="R22" s="8"/>
      <c r="S22" s="8"/>
    </row>
    <row r="23" spans="1:21">
      <c r="E23" s="22"/>
      <c r="M23" s="29"/>
      <c r="N23" s="5"/>
      <c r="O23" s="16"/>
      <c r="P23" s="5"/>
      <c r="Q23" s="13"/>
      <c r="R23" s="13"/>
      <c r="S23" s="13"/>
    </row>
    <row r="24" spans="1:21">
      <c r="A24" s="15"/>
      <c r="E24" s="2"/>
      <c r="M24" s="29"/>
      <c r="N24" s="5"/>
      <c r="O24" s="5"/>
      <c r="P24" s="5"/>
      <c r="Q24" s="13"/>
      <c r="R24" s="13"/>
      <c r="S24" s="13"/>
    </row>
    <row r="25" spans="1:21">
      <c r="A25" s="15"/>
      <c r="E25" s="2"/>
      <c r="M25" s="29"/>
      <c r="N25" s="5"/>
      <c r="O25" s="5"/>
      <c r="P25" s="5"/>
      <c r="Q25" s="13"/>
      <c r="R25" s="13"/>
      <c r="S25" s="13"/>
    </row>
    <row r="26" spans="1:21">
      <c r="A26" s="15"/>
      <c r="M26" s="29"/>
      <c r="N26" s="5"/>
      <c r="O26" s="5"/>
      <c r="P26" s="5"/>
      <c r="Q26" s="13"/>
      <c r="R26" s="13"/>
      <c r="S26" s="13"/>
    </row>
    <row r="27" spans="1:21">
      <c r="A27" s="15"/>
      <c r="M27" s="29"/>
      <c r="N27" s="5"/>
      <c r="O27" s="16"/>
      <c r="P27" s="5"/>
      <c r="Q27" s="13"/>
      <c r="R27" s="13"/>
      <c r="S27" s="13"/>
    </row>
    <row r="28" spans="1:21">
      <c r="M28" s="29"/>
      <c r="N28" s="5"/>
      <c r="O28" s="5"/>
      <c r="P28" s="5"/>
      <c r="Q28" s="13"/>
      <c r="R28" s="13"/>
      <c r="S28" s="13"/>
    </row>
    <row r="31" spans="1:21">
      <c r="A31" s="4"/>
      <c r="Q31" s="8"/>
      <c r="R31" s="8"/>
      <c r="S31" s="8"/>
      <c r="T31" s="8"/>
    </row>
    <row r="32" spans="1:21" s="4" customFormat="1">
      <c r="C32" s="22"/>
      <c r="D32" s="8"/>
      <c r="Q32" s="22"/>
      <c r="R32" s="22"/>
      <c r="S32" s="22"/>
      <c r="T32" s="22"/>
      <c r="U32" s="22"/>
    </row>
    <row r="33" spans="1:21">
      <c r="A33" s="4"/>
      <c r="Q33" s="7"/>
    </row>
    <row r="34" spans="1:21">
      <c r="M34" s="30"/>
      <c r="N34" s="5"/>
      <c r="O34" s="41"/>
      <c r="P34" s="5"/>
      <c r="Q34" s="30"/>
      <c r="S34" s="30"/>
      <c r="U34" s="30"/>
    </row>
    <row r="35" spans="1:21">
      <c r="M35" s="30"/>
      <c r="N35" s="5"/>
      <c r="O35" s="41"/>
      <c r="P35" s="5"/>
      <c r="Q35" s="30"/>
      <c r="S35" s="30"/>
      <c r="U35" s="30"/>
    </row>
    <row r="36" spans="1:21">
      <c r="M36" s="30"/>
      <c r="N36" s="5"/>
      <c r="O36" s="41"/>
      <c r="P36" s="5"/>
      <c r="Q36" s="30"/>
      <c r="S36" s="30"/>
      <c r="U36" s="30"/>
    </row>
    <row r="37" spans="1:21">
      <c r="M37" s="30"/>
      <c r="N37" s="5"/>
      <c r="O37" s="41"/>
      <c r="P37" s="5"/>
      <c r="Q37" s="30"/>
      <c r="S37" s="30"/>
      <c r="U37" s="30"/>
    </row>
    <row r="38" spans="1:21">
      <c r="M38" s="30"/>
      <c r="N38" s="5"/>
      <c r="O38" s="41"/>
      <c r="P38" s="5"/>
      <c r="Q38" s="30"/>
      <c r="S38" s="30"/>
      <c r="U38" s="30"/>
    </row>
    <row r="39" spans="1:21">
      <c r="M39" s="30"/>
      <c r="N39" s="5"/>
      <c r="O39" s="41"/>
      <c r="P39" s="5"/>
      <c r="Q39" s="30"/>
      <c r="S39" s="30"/>
      <c r="U39" s="30"/>
    </row>
    <row r="40" spans="1:21">
      <c r="M40" s="30"/>
      <c r="N40" s="5"/>
      <c r="O40" s="41"/>
      <c r="P40" s="5"/>
      <c r="Q40" s="30"/>
      <c r="S40" s="30"/>
      <c r="U40" s="30"/>
    </row>
    <row r="41" spans="1:21">
      <c r="A41" s="15"/>
      <c r="M41" s="30"/>
      <c r="N41" s="5"/>
      <c r="O41" s="41"/>
      <c r="P41" s="5"/>
      <c r="Q41" s="30"/>
      <c r="S41" s="30"/>
      <c r="U41" s="30"/>
    </row>
    <row r="42" spans="1:21">
      <c r="A42" s="15"/>
      <c r="M42" s="30"/>
      <c r="N42" s="5"/>
      <c r="O42" s="41"/>
      <c r="P42" s="5"/>
      <c r="Q42" s="30"/>
      <c r="S42" s="30"/>
      <c r="U42" s="30"/>
    </row>
    <row r="43" spans="1:21">
      <c r="A43" s="4"/>
      <c r="M43" s="30"/>
      <c r="N43" s="5"/>
      <c r="O43" s="41"/>
      <c r="P43" s="4"/>
      <c r="Q43" s="31"/>
      <c r="R43" s="4"/>
      <c r="S43" s="31"/>
      <c r="T43" s="4"/>
      <c r="U43" s="31"/>
    </row>
    <row r="44" spans="1:21">
      <c r="A44" s="15"/>
      <c r="M44" s="30"/>
      <c r="N44" s="5"/>
      <c r="O44" s="41"/>
      <c r="P44" s="5"/>
      <c r="Q44" s="30"/>
      <c r="S44" s="30"/>
      <c r="U44" s="30"/>
    </row>
    <row r="45" spans="1:21">
      <c r="L45" s="21"/>
      <c r="M45" s="5"/>
      <c r="N45" s="42"/>
      <c r="O45" s="5"/>
      <c r="P45" s="5"/>
      <c r="Q45" s="30"/>
      <c r="S45" s="30"/>
      <c r="U45" s="30"/>
    </row>
    <row r="46" spans="1:21">
      <c r="M46" s="5"/>
      <c r="N46" s="5"/>
      <c r="O46" s="5"/>
      <c r="P46" s="30"/>
      <c r="R46" s="30"/>
      <c r="T46" s="30"/>
    </row>
    <row r="47" spans="1:21">
      <c r="A47" s="4"/>
      <c r="M47" s="5"/>
      <c r="N47" s="5"/>
      <c r="O47" s="5"/>
      <c r="P47" s="30"/>
      <c r="R47" s="30"/>
      <c r="T47" s="30"/>
    </row>
    <row r="48" spans="1:21">
      <c r="M48" s="30"/>
      <c r="N48" s="5"/>
      <c r="O48" s="41"/>
      <c r="P48" s="5"/>
      <c r="Q48" s="30"/>
      <c r="S48" s="30"/>
      <c r="U48" s="30"/>
    </row>
    <row r="49" spans="1:21">
      <c r="M49" s="30"/>
      <c r="N49" s="5"/>
      <c r="O49" s="41"/>
      <c r="P49" s="5"/>
      <c r="Q49" s="30"/>
      <c r="S49" s="30"/>
      <c r="U49" s="30"/>
    </row>
    <row r="50" spans="1:21">
      <c r="M50" s="30"/>
      <c r="N50" s="5"/>
      <c r="O50" s="41"/>
      <c r="P50" s="5"/>
      <c r="Q50" s="30"/>
      <c r="S50" s="30"/>
      <c r="U50" s="30"/>
    </row>
    <row r="51" spans="1:21">
      <c r="M51" s="30"/>
      <c r="N51" s="5"/>
      <c r="O51" s="41"/>
      <c r="P51" s="5"/>
      <c r="Q51" s="30"/>
      <c r="S51" s="30"/>
      <c r="U51" s="30"/>
    </row>
    <row r="52" spans="1:21">
      <c r="M52" s="30"/>
      <c r="N52" s="5"/>
      <c r="O52" s="41"/>
      <c r="P52" s="5"/>
      <c r="Q52" s="30"/>
      <c r="S52" s="30"/>
      <c r="U52" s="30"/>
    </row>
    <row r="53" spans="1:21">
      <c r="M53" s="30"/>
      <c r="N53" s="5"/>
      <c r="O53" s="41"/>
      <c r="P53" s="5"/>
      <c r="Q53" s="30"/>
      <c r="S53" s="30"/>
      <c r="U53" s="30"/>
    </row>
    <row r="54" spans="1:21">
      <c r="M54" s="30"/>
      <c r="N54" s="5"/>
      <c r="O54" s="41"/>
      <c r="P54" s="5"/>
      <c r="Q54" s="30"/>
      <c r="S54" s="30"/>
      <c r="U54" s="30"/>
    </row>
    <row r="55" spans="1:21">
      <c r="A55" s="15"/>
      <c r="M55" s="30"/>
      <c r="N55" s="5"/>
      <c r="O55" s="41"/>
      <c r="P55" s="5"/>
      <c r="Q55" s="30"/>
      <c r="S55" s="30"/>
      <c r="U55" s="30"/>
    </row>
    <row r="56" spans="1:21">
      <c r="A56" s="15"/>
      <c r="M56" s="30"/>
      <c r="N56" s="5"/>
      <c r="O56" s="41"/>
      <c r="P56" s="5"/>
      <c r="Q56" s="30"/>
      <c r="S56" s="30"/>
      <c r="U56" s="30"/>
    </row>
    <row r="57" spans="1:21">
      <c r="A57" s="4"/>
      <c r="L57" s="21"/>
      <c r="M57" s="30"/>
      <c r="N57" s="95"/>
      <c r="O57" s="41"/>
      <c r="P57" s="4"/>
      <c r="Q57" s="31"/>
      <c r="R57" s="4"/>
      <c r="S57" s="31"/>
      <c r="T57" s="4"/>
      <c r="U57" s="31"/>
    </row>
    <row r="58" spans="1:21">
      <c r="A58" s="15"/>
      <c r="M58" s="30"/>
      <c r="N58" s="5"/>
      <c r="O58" s="41"/>
      <c r="P58" s="5"/>
      <c r="Q58" s="30"/>
      <c r="S58" s="30"/>
      <c r="U58" s="30"/>
    </row>
    <row r="59" spans="1:21">
      <c r="L59" s="11"/>
      <c r="M59" s="5"/>
      <c r="N59" s="16"/>
      <c r="O59" s="41"/>
      <c r="P59" s="5"/>
      <c r="Q59" s="30"/>
      <c r="S59" s="30"/>
      <c r="U59" s="30"/>
    </row>
    <row r="60" spans="1:21">
      <c r="L60" s="78"/>
      <c r="M60" s="5"/>
      <c r="N60" s="19"/>
      <c r="O60" s="18"/>
      <c r="P60" s="43"/>
      <c r="Q60" s="32"/>
      <c r="R60" s="32"/>
      <c r="S60" s="32"/>
      <c r="T60" s="32"/>
      <c r="U60" s="18"/>
    </row>
    <row r="61" spans="1:21">
      <c r="M61" s="5"/>
      <c r="N61" s="44"/>
      <c r="O61" s="44"/>
      <c r="P61" s="45"/>
      <c r="Q61" s="27"/>
      <c r="R61" s="27"/>
      <c r="S61" s="27"/>
      <c r="T61" s="27"/>
    </row>
    <row r="62" spans="1:21">
      <c r="M62" s="5"/>
      <c r="N62" s="5"/>
      <c r="O62" s="5"/>
      <c r="P62" s="5"/>
    </row>
    <row r="63" spans="1:21" s="4" customFormat="1">
      <c r="C63" s="22"/>
      <c r="D63" s="8"/>
      <c r="E63" s="8"/>
      <c r="F63" s="8"/>
      <c r="G63" s="8"/>
      <c r="H63" s="8"/>
      <c r="I63" s="22"/>
      <c r="J63" s="22"/>
      <c r="K63" s="22"/>
      <c r="L63" s="22"/>
      <c r="M63" s="22"/>
      <c r="N63" s="22"/>
      <c r="O63" s="22"/>
      <c r="P63" s="22"/>
      <c r="R63" s="22"/>
      <c r="S63" s="22"/>
    </row>
    <row r="64" spans="1:21">
      <c r="A64" s="4"/>
      <c r="M64" s="7"/>
      <c r="N64" s="7"/>
      <c r="O64" s="7"/>
      <c r="P64" s="7"/>
    </row>
    <row r="65" spans="1:16">
      <c r="L65" s="78"/>
      <c r="M65" s="33"/>
      <c r="N65" s="5"/>
      <c r="O65" s="5"/>
      <c r="P65" s="5"/>
    </row>
    <row r="66" spans="1:16">
      <c r="L66" s="78"/>
      <c r="M66" s="96"/>
      <c r="N66" s="5"/>
      <c r="O66" s="5"/>
      <c r="P66" s="5"/>
    </row>
    <row r="67" spans="1:16">
      <c r="L67" s="78"/>
      <c r="M67" s="33"/>
      <c r="N67" s="5"/>
      <c r="O67" s="5"/>
      <c r="P67" s="5"/>
    </row>
    <row r="68" spans="1:16">
      <c r="L68" s="78"/>
      <c r="M68" s="33"/>
      <c r="N68" s="5"/>
      <c r="O68" s="5"/>
      <c r="P68" s="5"/>
    </row>
    <row r="69" spans="1:16">
      <c r="M69" s="5"/>
      <c r="N69" s="5"/>
      <c r="O69" s="5"/>
      <c r="P69" s="5"/>
    </row>
    <row r="70" spans="1:16">
      <c r="M70" s="5"/>
      <c r="N70" s="5"/>
      <c r="O70" s="5"/>
      <c r="P70" s="5"/>
    </row>
    <row r="71" spans="1:16">
      <c r="A71" s="4"/>
      <c r="M71" s="5"/>
      <c r="N71" s="5"/>
      <c r="O71" s="5"/>
      <c r="P71" s="5"/>
    </row>
    <row r="72" spans="1:16">
      <c r="L72" s="78"/>
      <c r="M72" s="33"/>
      <c r="N72" s="5"/>
      <c r="O72" s="5"/>
      <c r="P72" s="5"/>
    </row>
    <row r="73" spans="1:16">
      <c r="L73" s="78"/>
      <c r="M73" s="33"/>
      <c r="N73" s="5"/>
      <c r="O73" s="5"/>
      <c r="P73" s="5"/>
    </row>
    <row r="74" spans="1:16">
      <c r="L74" s="78"/>
      <c r="M74" s="33"/>
      <c r="N74" s="5"/>
      <c r="O74" s="5"/>
      <c r="P74" s="5"/>
    </row>
    <row r="75" spans="1:16">
      <c r="L75" s="78"/>
      <c r="M75" s="33"/>
      <c r="N75" s="5"/>
      <c r="O75" s="5"/>
      <c r="P75" s="5"/>
    </row>
    <row r="76" spans="1:16">
      <c r="L76" s="11"/>
      <c r="M76" s="97"/>
      <c r="N76" s="5"/>
      <c r="O76" s="5"/>
      <c r="P76" s="5"/>
    </row>
    <row r="77" spans="1:16">
      <c r="M77" s="5"/>
      <c r="N77" s="5"/>
      <c r="O77" s="5"/>
      <c r="P77" s="5"/>
    </row>
    <row r="78" spans="1:16">
      <c r="A78" s="4"/>
      <c r="M78" s="5"/>
      <c r="N78" s="5"/>
      <c r="O78" s="5"/>
      <c r="P78" s="5"/>
    </row>
    <row r="79" spans="1:16">
      <c r="L79" s="7"/>
      <c r="M79" s="34"/>
      <c r="N79" s="5"/>
      <c r="O79" s="13"/>
      <c r="P79" s="13"/>
    </row>
    <row r="80" spans="1:16">
      <c r="L80" s="7"/>
      <c r="M80" s="34"/>
      <c r="N80" s="5"/>
      <c r="O80" s="13"/>
      <c r="P80" s="13"/>
    </row>
    <row r="81" spans="1:16">
      <c r="L81" s="7"/>
      <c r="M81" s="34"/>
      <c r="N81" s="5"/>
      <c r="O81" s="13"/>
      <c r="P81" s="13"/>
    </row>
    <row r="82" spans="1:16">
      <c r="L82" s="7"/>
      <c r="M82" s="34"/>
      <c r="N82" s="5"/>
      <c r="O82" s="13"/>
      <c r="P82" s="13"/>
    </row>
    <row r="83" spans="1:16">
      <c r="L83" s="7"/>
      <c r="M83" s="34"/>
      <c r="N83" s="5"/>
      <c r="O83" s="13"/>
      <c r="P83" s="13"/>
    </row>
    <row r="84" spans="1:16">
      <c r="L84" s="7"/>
      <c r="M84" s="34"/>
      <c r="N84" s="5"/>
      <c r="O84" s="13"/>
      <c r="P84" s="13"/>
    </row>
    <row r="85" spans="1:16">
      <c r="L85" s="7"/>
      <c r="M85" s="34"/>
      <c r="N85" s="5"/>
      <c r="O85" s="13"/>
      <c r="P85" s="13"/>
    </row>
    <row r="86" spans="1:16">
      <c r="A86" s="4"/>
      <c r="L86" s="7"/>
      <c r="M86" s="34"/>
      <c r="N86" s="5"/>
      <c r="O86" s="13"/>
      <c r="P86" s="13"/>
    </row>
    <row r="87" spans="1:16">
      <c r="L87" s="21"/>
      <c r="M87" s="33"/>
      <c r="N87" s="5"/>
      <c r="O87" s="13"/>
      <c r="P87" s="13"/>
    </row>
    <row r="88" spans="1:16">
      <c r="L88" s="25"/>
      <c r="M88" s="16"/>
      <c r="N88" s="16"/>
      <c r="O88" s="13"/>
      <c r="P88" s="13"/>
    </row>
    <row r="89" spans="1:16">
      <c r="M89" s="5"/>
      <c r="N89" s="5"/>
    </row>
    <row r="90" spans="1:16">
      <c r="A90" s="4"/>
      <c r="M90" s="5"/>
      <c r="N90" s="5"/>
    </row>
    <row r="91" spans="1:16">
      <c r="M91" s="16"/>
      <c r="N91" s="16"/>
      <c r="O91" s="25"/>
      <c r="P91" s="35"/>
    </row>
    <row r="92" spans="1:16">
      <c r="L92" s="11"/>
      <c r="M92" s="5"/>
      <c r="N92" s="16"/>
      <c r="O92" s="25"/>
      <c r="P92" s="35"/>
    </row>
    <row r="93" spans="1:16">
      <c r="M93" s="16"/>
      <c r="N93" s="16"/>
      <c r="O93" s="25"/>
      <c r="P93" s="35"/>
    </row>
    <row r="94" spans="1:16">
      <c r="L94" s="5"/>
      <c r="M94" s="5"/>
      <c r="N94" s="16"/>
      <c r="O94" s="25"/>
      <c r="P94" s="35"/>
    </row>
    <row r="95" spans="1:16">
      <c r="M95" s="16"/>
      <c r="N95" s="16"/>
      <c r="O95" s="16"/>
      <c r="P95" s="5"/>
    </row>
    <row r="96" spans="1:16">
      <c r="A96" s="4"/>
      <c r="M96" s="16"/>
      <c r="N96" s="16"/>
      <c r="O96" s="16"/>
      <c r="P96" s="5"/>
    </row>
    <row r="97" spans="1:16">
      <c r="L97" s="25"/>
      <c r="M97" s="98"/>
      <c r="N97" s="16"/>
      <c r="O97" s="16"/>
      <c r="P97" s="16"/>
    </row>
    <row r="98" spans="1:16">
      <c r="L98" s="25"/>
      <c r="M98" s="5"/>
      <c r="N98" s="16"/>
      <c r="O98" s="16"/>
      <c r="P98" s="16"/>
    </row>
    <row r="99" spans="1:16">
      <c r="M99" s="5"/>
      <c r="N99" s="16"/>
      <c r="O99" s="16"/>
      <c r="P99" s="16"/>
    </row>
    <row r="100" spans="1:16">
      <c r="M100" s="5"/>
      <c r="N100" s="16"/>
      <c r="O100" s="16"/>
      <c r="P100" s="16"/>
    </row>
    <row r="101" spans="1:16">
      <c r="M101" s="5"/>
      <c r="N101" s="5"/>
      <c r="O101" s="5"/>
      <c r="P101" s="5"/>
    </row>
    <row r="102" spans="1:16">
      <c r="A102" s="4"/>
      <c r="M102" s="5"/>
      <c r="N102" s="5"/>
      <c r="O102" s="5"/>
      <c r="P102" s="5"/>
    </row>
    <row r="103" spans="1:16">
      <c r="L103" s="21"/>
      <c r="M103" s="5"/>
      <c r="N103" s="16"/>
      <c r="O103" s="13"/>
      <c r="P103" s="13"/>
    </row>
    <row r="104" spans="1:16">
      <c r="L104" s="21"/>
      <c r="M104" s="5"/>
      <c r="N104" s="16"/>
      <c r="O104" s="13"/>
      <c r="P104" s="13"/>
    </row>
    <row r="105" spans="1:16">
      <c r="M105" s="16"/>
      <c r="N105" s="16"/>
      <c r="O105" s="13"/>
      <c r="P105" s="13"/>
    </row>
    <row r="106" spans="1:16">
      <c r="M106" s="5"/>
      <c r="N106" s="5"/>
      <c r="O106" s="5"/>
      <c r="P106" s="5"/>
    </row>
    <row r="107" spans="1:16">
      <c r="A107" s="4"/>
      <c r="M107" s="5"/>
      <c r="N107" s="5"/>
      <c r="O107" s="5"/>
      <c r="P107" s="5"/>
    </row>
    <row r="108" spans="1:16">
      <c r="L108" s="78"/>
      <c r="M108" s="36"/>
      <c r="N108" s="37"/>
    </row>
    <row r="109" spans="1:16">
      <c r="L109" s="17"/>
      <c r="M109" s="13"/>
      <c r="N109" s="13"/>
    </row>
    <row r="110" spans="1:16">
      <c r="M110" s="5"/>
      <c r="N110" s="5"/>
      <c r="O110" s="5"/>
      <c r="P110" s="5"/>
    </row>
    <row r="111" spans="1:16">
      <c r="A111" s="4"/>
      <c r="M111" s="5"/>
      <c r="N111" s="5"/>
      <c r="O111" s="5"/>
      <c r="P111" s="5"/>
    </row>
    <row r="112" spans="1:16">
      <c r="L112" s="78"/>
      <c r="M112" s="36"/>
      <c r="N112" s="36"/>
      <c r="O112" s="5"/>
      <c r="P112" s="5"/>
    </row>
    <row r="113" spans="1:16">
      <c r="M113" s="36"/>
      <c r="N113" s="5"/>
      <c r="O113" s="5"/>
      <c r="P113" s="5"/>
    </row>
    <row r="114" spans="1:16">
      <c r="M114" s="36"/>
      <c r="N114" s="5"/>
      <c r="O114" s="5"/>
      <c r="P114" s="5"/>
    </row>
    <row r="115" spans="1:16">
      <c r="M115" s="5"/>
      <c r="N115" s="5"/>
      <c r="O115" s="5"/>
      <c r="P115" s="5"/>
    </row>
    <row r="116" spans="1:16">
      <c r="M116" s="5"/>
      <c r="N116" s="5"/>
      <c r="O116" s="5"/>
      <c r="P116" s="5"/>
    </row>
    <row r="117" spans="1:16">
      <c r="M117" s="5"/>
      <c r="N117" s="5"/>
      <c r="O117" s="5"/>
      <c r="P117" s="5"/>
    </row>
    <row r="118" spans="1:16">
      <c r="M118" s="5"/>
      <c r="N118" s="5"/>
      <c r="O118" s="5"/>
      <c r="P118" s="5"/>
    </row>
    <row r="119" spans="1:16">
      <c r="M119" s="5"/>
      <c r="N119" s="5"/>
      <c r="O119" s="5"/>
      <c r="P119" s="5"/>
    </row>
    <row r="120" spans="1:16">
      <c r="M120" s="5"/>
      <c r="N120" s="5"/>
      <c r="O120" s="5"/>
      <c r="P120" s="5"/>
    </row>
    <row r="121" spans="1:16">
      <c r="M121" s="5"/>
      <c r="N121" s="5"/>
      <c r="O121" s="5"/>
      <c r="P121" s="5"/>
    </row>
    <row r="122" spans="1:16">
      <c r="M122" s="5"/>
      <c r="N122" s="5"/>
      <c r="O122" s="5"/>
      <c r="P122" s="5"/>
    </row>
    <row r="123" spans="1:16">
      <c r="A123" s="14"/>
      <c r="M123" s="5"/>
      <c r="N123" s="5"/>
      <c r="O123" s="5"/>
      <c r="P123" s="5"/>
    </row>
    <row r="124" spans="1:16">
      <c r="M124" s="5"/>
      <c r="N124" s="5"/>
      <c r="O124" s="5"/>
      <c r="P124" s="5"/>
    </row>
    <row r="125" spans="1:16">
      <c r="M125" s="5"/>
      <c r="N125" s="5"/>
      <c r="O125" s="5"/>
      <c r="P125" s="5"/>
    </row>
    <row r="126" spans="1:16">
      <c r="A126" s="14"/>
      <c r="M126" s="5"/>
      <c r="N126" s="5"/>
      <c r="O126" s="5"/>
      <c r="P126" s="5"/>
    </row>
    <row r="127" spans="1:16">
      <c r="M127" s="5"/>
      <c r="N127" s="5"/>
      <c r="O127" s="5"/>
      <c r="P127" s="5"/>
    </row>
    <row r="128" spans="1:16">
      <c r="M128" s="5"/>
      <c r="N128" s="5"/>
      <c r="O128" s="5"/>
      <c r="P128" s="5"/>
    </row>
    <row r="129" spans="13:16">
      <c r="M129" s="5"/>
      <c r="N129" s="5"/>
      <c r="O129" s="5"/>
      <c r="P129" s="5"/>
    </row>
    <row r="130" spans="13:16">
      <c r="M130" s="5"/>
      <c r="N130" s="5"/>
      <c r="O130" s="5"/>
      <c r="P130" s="5"/>
    </row>
    <row r="131" spans="13:16">
      <c r="M131" s="5"/>
      <c r="N131" s="5"/>
      <c r="O131" s="5"/>
      <c r="P131" s="5"/>
    </row>
    <row r="132" spans="13:16">
      <c r="M132" s="5"/>
      <c r="N132" s="5"/>
      <c r="O132" s="5"/>
      <c r="P132" s="5"/>
    </row>
    <row r="133" spans="13:16">
      <c r="M133" s="5"/>
      <c r="N133" s="5"/>
      <c r="O133" s="5"/>
      <c r="P133" s="5"/>
    </row>
    <row r="134" spans="13:16">
      <c r="M134" s="5"/>
      <c r="N134" s="5"/>
      <c r="O134" s="5"/>
      <c r="P134" s="5"/>
    </row>
    <row r="135" spans="13:16">
      <c r="M135" s="5"/>
      <c r="N135" s="5"/>
      <c r="O135" s="5"/>
      <c r="P135" s="5"/>
    </row>
    <row r="136" spans="13:16">
      <c r="M136" s="5"/>
      <c r="N136" s="5"/>
      <c r="O136" s="5"/>
      <c r="P136" s="5"/>
    </row>
    <row r="137" spans="13:16">
      <c r="M137" s="5"/>
      <c r="N137" s="5"/>
      <c r="O137" s="5"/>
      <c r="P137" s="5"/>
    </row>
    <row r="138" spans="13:16">
      <c r="M138" s="5"/>
      <c r="N138" s="5"/>
      <c r="O138" s="5"/>
      <c r="P138" s="5"/>
    </row>
    <row r="139" spans="13:16">
      <c r="M139" s="5"/>
      <c r="N139" s="5"/>
      <c r="O139" s="5"/>
      <c r="P139" s="5"/>
    </row>
    <row r="140" spans="13:16">
      <c r="M140" s="5"/>
      <c r="N140" s="5"/>
      <c r="O140" s="5"/>
      <c r="P140" s="5"/>
    </row>
    <row r="141" spans="13:16">
      <c r="M141" s="5"/>
      <c r="N141" s="5"/>
      <c r="O141" s="5"/>
      <c r="P141" s="5"/>
    </row>
    <row r="142" spans="13:16">
      <c r="M142" s="5"/>
      <c r="N142" s="5"/>
      <c r="O142" s="5"/>
      <c r="P142" s="5"/>
    </row>
    <row r="143" spans="13:16">
      <c r="M143" s="5"/>
      <c r="N143" s="5"/>
      <c r="O143" s="5"/>
      <c r="P143" s="5"/>
    </row>
    <row r="144" spans="13:16">
      <c r="M144" s="5"/>
      <c r="N144" s="5"/>
      <c r="O144" s="5"/>
      <c r="P144" s="5"/>
    </row>
    <row r="145" spans="13:16">
      <c r="M145" s="5"/>
      <c r="N145" s="5"/>
      <c r="O145" s="5"/>
      <c r="P145" s="5"/>
    </row>
    <row r="146" spans="13:16">
      <c r="M146" s="5"/>
      <c r="N146" s="5"/>
      <c r="O146" s="5"/>
      <c r="P146" s="5"/>
    </row>
    <row r="147" spans="13:16">
      <c r="M147" s="5"/>
      <c r="N147" s="5"/>
      <c r="O147" s="5"/>
      <c r="P147" s="5"/>
    </row>
    <row r="148" spans="13:16">
      <c r="M148" s="5"/>
      <c r="N148" s="5"/>
      <c r="O148" s="5"/>
      <c r="P148" s="5"/>
    </row>
    <row r="149" spans="13:16">
      <c r="M149" s="5"/>
      <c r="N149" s="5"/>
      <c r="O149" s="5"/>
      <c r="P149" s="5"/>
    </row>
    <row r="150" spans="13:16">
      <c r="M150" s="5"/>
      <c r="N150" s="5"/>
      <c r="O150" s="5"/>
      <c r="P150" s="5"/>
    </row>
    <row r="151" spans="13:16">
      <c r="M151" s="5"/>
      <c r="N151" s="5"/>
      <c r="O151" s="5"/>
      <c r="P151" s="5"/>
    </row>
    <row r="152" spans="13:16">
      <c r="M152" s="5"/>
      <c r="N152" s="5"/>
      <c r="O152" s="5"/>
      <c r="P152" s="5"/>
    </row>
    <row r="153" spans="13:16">
      <c r="M153" s="5"/>
      <c r="N153" s="5"/>
      <c r="O153" s="5"/>
      <c r="P153" s="5"/>
    </row>
    <row r="154" spans="13:16">
      <c r="M154" s="5"/>
      <c r="N154" s="5"/>
      <c r="O154" s="5"/>
      <c r="P154" s="5"/>
    </row>
    <row r="155" spans="13:16">
      <c r="M155" s="5"/>
      <c r="N155" s="5"/>
      <c r="O155" s="5"/>
      <c r="P155" s="5"/>
    </row>
    <row r="156" spans="13:16">
      <c r="M156" s="5"/>
      <c r="N156" s="5"/>
      <c r="O156" s="5"/>
      <c r="P156" s="5"/>
    </row>
    <row r="157" spans="13:16">
      <c r="M157" s="5"/>
      <c r="N157" s="5"/>
      <c r="O157" s="5"/>
      <c r="P157" s="5"/>
    </row>
    <row r="158" spans="13:16">
      <c r="M158" s="5"/>
      <c r="N158" s="5"/>
      <c r="O158" s="5"/>
      <c r="P158" s="5"/>
    </row>
    <row r="159" spans="13:16">
      <c r="M159" s="5"/>
      <c r="N159" s="5"/>
      <c r="O159" s="5"/>
      <c r="P159" s="5"/>
    </row>
    <row r="160" spans="13:16">
      <c r="M160" s="5"/>
      <c r="N160" s="5"/>
      <c r="O160" s="5"/>
      <c r="P160" s="5"/>
    </row>
    <row r="161" spans="13:16">
      <c r="M161" s="5"/>
      <c r="N161" s="5"/>
      <c r="O161" s="5"/>
      <c r="P161" s="5"/>
    </row>
    <row r="162" spans="13:16">
      <c r="M162" s="5"/>
      <c r="N162" s="5"/>
      <c r="O162" s="5"/>
      <c r="P162" s="5"/>
    </row>
    <row r="163" spans="13:16">
      <c r="M163" s="5"/>
      <c r="N163" s="5"/>
      <c r="O163" s="5"/>
      <c r="P163" s="5"/>
    </row>
    <row r="164" spans="13:16">
      <c r="M164" s="5"/>
      <c r="N164" s="5"/>
      <c r="O164" s="5"/>
      <c r="P164" s="5"/>
    </row>
    <row r="165" spans="13:16">
      <c r="M165" s="5"/>
      <c r="N165" s="5"/>
      <c r="O165" s="5"/>
      <c r="P165" s="5"/>
    </row>
    <row r="166" spans="13:16">
      <c r="M166" s="5"/>
      <c r="N166" s="5"/>
      <c r="O166" s="5"/>
      <c r="P166" s="5"/>
    </row>
    <row r="167" spans="13:16">
      <c r="M167" s="5"/>
      <c r="N167" s="5"/>
      <c r="O167" s="5"/>
      <c r="P167" s="5"/>
    </row>
    <row r="168" spans="13:16">
      <c r="M168" s="5"/>
      <c r="N168" s="5"/>
      <c r="O168" s="5"/>
      <c r="P168" s="5"/>
    </row>
    <row r="169" spans="13:16">
      <c r="M169" s="5"/>
      <c r="N169" s="5"/>
      <c r="O169" s="5"/>
      <c r="P169" s="5"/>
    </row>
    <row r="170" spans="13:16">
      <c r="M170" s="5"/>
      <c r="N170" s="5"/>
      <c r="O170" s="5"/>
      <c r="P170" s="5"/>
    </row>
    <row r="171" spans="13:16">
      <c r="M171" s="5"/>
      <c r="N171" s="5"/>
      <c r="O171" s="5"/>
      <c r="P171" s="5"/>
    </row>
    <row r="172" spans="13:16">
      <c r="M172" s="5"/>
      <c r="N172" s="5"/>
      <c r="O172" s="5"/>
      <c r="P172" s="5"/>
    </row>
    <row r="173" spans="13:16">
      <c r="M173" s="5"/>
      <c r="N173" s="5"/>
      <c r="O173" s="5"/>
      <c r="P173" s="5"/>
    </row>
    <row r="174" spans="13:16">
      <c r="M174" s="5"/>
      <c r="N174" s="5"/>
      <c r="O174" s="5"/>
      <c r="P174" s="5"/>
    </row>
    <row r="175" spans="13:16">
      <c r="M175" s="5"/>
      <c r="N175" s="5"/>
      <c r="O175" s="5"/>
      <c r="P175" s="5"/>
    </row>
    <row r="176" spans="13:16">
      <c r="M176" s="5"/>
      <c r="N176" s="5"/>
      <c r="O176" s="5"/>
      <c r="P176" s="5"/>
    </row>
    <row r="177" spans="13:16">
      <c r="M177" s="5"/>
      <c r="N177" s="5"/>
      <c r="O177" s="5"/>
      <c r="P177" s="5"/>
    </row>
    <row r="178" spans="13:16">
      <c r="M178" s="5"/>
      <c r="N178" s="5"/>
      <c r="O178" s="5"/>
      <c r="P178" s="5"/>
    </row>
    <row r="179" spans="13:16">
      <c r="M179" s="5"/>
      <c r="N179" s="5"/>
      <c r="O179" s="5"/>
      <c r="P179" s="5"/>
    </row>
    <row r="180" spans="13:16">
      <c r="M180" s="5"/>
      <c r="N180" s="5"/>
      <c r="O180" s="5"/>
      <c r="P180" s="5"/>
    </row>
    <row r="181" spans="13:16">
      <c r="M181" s="5"/>
      <c r="N181" s="5"/>
      <c r="O181" s="5"/>
      <c r="P181" s="5"/>
    </row>
    <row r="182" spans="13:16">
      <c r="M182" s="5"/>
      <c r="N182" s="5"/>
      <c r="O182" s="5"/>
      <c r="P182" s="5"/>
    </row>
    <row r="183" spans="13:16">
      <c r="M183" s="5"/>
      <c r="N183" s="5"/>
      <c r="O183" s="5"/>
      <c r="P183" s="5"/>
    </row>
    <row r="184" spans="13:16">
      <c r="M184" s="5"/>
      <c r="N184" s="5"/>
      <c r="O184" s="5"/>
      <c r="P184" s="5"/>
    </row>
    <row r="185" spans="13:16">
      <c r="M185" s="5"/>
      <c r="N185" s="5"/>
      <c r="O185" s="5"/>
      <c r="P185" s="5"/>
    </row>
    <row r="186" spans="13:16">
      <c r="M186" s="5"/>
      <c r="N186" s="5"/>
      <c r="O186" s="5"/>
      <c r="P186" s="5"/>
    </row>
    <row r="187" spans="13:16">
      <c r="M187" s="5"/>
      <c r="N187" s="5"/>
      <c r="O187" s="5"/>
      <c r="P187" s="5"/>
    </row>
    <row r="188" spans="13:16">
      <c r="M188" s="5"/>
      <c r="N188" s="5"/>
      <c r="O188" s="5"/>
      <c r="P188" s="5"/>
    </row>
    <row r="189" spans="13:16">
      <c r="M189" s="5"/>
      <c r="N189" s="5"/>
      <c r="O189" s="5"/>
      <c r="P189" s="5"/>
    </row>
    <row r="190" spans="13:16">
      <c r="M190" s="5"/>
      <c r="N190" s="5"/>
      <c r="O190" s="5"/>
      <c r="P190" s="5"/>
    </row>
    <row r="191" spans="13:16">
      <c r="M191" s="5"/>
      <c r="N191" s="5"/>
      <c r="O191" s="5"/>
      <c r="P191" s="5"/>
    </row>
    <row r="192" spans="13:16">
      <c r="M192" s="5"/>
      <c r="N192" s="5"/>
      <c r="O192" s="5"/>
      <c r="P192" s="5"/>
    </row>
    <row r="193" spans="13:16">
      <c r="M193" s="5"/>
      <c r="N193" s="5"/>
      <c r="O193" s="5"/>
      <c r="P193" s="5"/>
    </row>
    <row r="194" spans="13:16">
      <c r="M194" s="5"/>
      <c r="N194" s="5"/>
      <c r="O194" s="5"/>
      <c r="P194" s="5"/>
    </row>
    <row r="195" spans="13:16">
      <c r="M195" s="5"/>
      <c r="N195" s="5"/>
      <c r="O195" s="5"/>
      <c r="P195" s="5"/>
    </row>
    <row r="196" spans="13:16">
      <c r="M196" s="5"/>
      <c r="N196" s="5"/>
      <c r="O196" s="5"/>
      <c r="P196" s="5"/>
    </row>
    <row r="197" spans="13:16">
      <c r="M197" s="5"/>
      <c r="N197" s="5"/>
      <c r="O197" s="5"/>
      <c r="P197" s="5"/>
    </row>
    <row r="198" spans="13:16">
      <c r="M198" s="5"/>
      <c r="N198" s="5"/>
      <c r="O198" s="5"/>
      <c r="P198" s="5"/>
    </row>
    <row r="199" spans="13:16">
      <c r="M199" s="5"/>
      <c r="N199" s="5"/>
      <c r="O199" s="5"/>
      <c r="P199" s="5"/>
    </row>
    <row r="200" spans="13:16">
      <c r="M200" s="5"/>
      <c r="N200" s="5"/>
      <c r="O200" s="5"/>
      <c r="P200" s="5"/>
    </row>
    <row r="201" spans="13:16">
      <c r="M201" s="5"/>
      <c r="N201" s="5"/>
      <c r="O201" s="5"/>
      <c r="P201" s="5"/>
    </row>
    <row r="202" spans="13:16">
      <c r="M202" s="5"/>
      <c r="N202" s="5"/>
      <c r="O202" s="5"/>
      <c r="P202" s="5"/>
    </row>
    <row r="203" spans="13:16">
      <c r="M203" s="5"/>
      <c r="N203" s="5"/>
      <c r="O203" s="5"/>
      <c r="P203" s="5"/>
    </row>
    <row r="204" spans="13:16">
      <c r="M204" s="5"/>
      <c r="N204" s="5"/>
      <c r="O204" s="5"/>
      <c r="P204" s="5"/>
    </row>
    <row r="205" spans="13:16">
      <c r="M205" s="5"/>
      <c r="N205" s="5"/>
      <c r="O205" s="5"/>
      <c r="P205" s="5"/>
    </row>
    <row r="206" spans="13:16">
      <c r="M206" s="5"/>
      <c r="N206" s="5"/>
      <c r="O206" s="5"/>
      <c r="P206" s="5"/>
    </row>
    <row r="207" spans="13:16">
      <c r="M207" s="5"/>
      <c r="N207" s="5"/>
      <c r="O207" s="5"/>
      <c r="P207" s="5"/>
    </row>
    <row r="208" spans="13:16">
      <c r="M208" s="5"/>
      <c r="N208" s="5"/>
      <c r="O208" s="5"/>
      <c r="P208" s="5"/>
    </row>
    <row r="209" spans="13:16">
      <c r="M209" s="5"/>
      <c r="N209" s="5"/>
      <c r="O209" s="5"/>
      <c r="P209" s="5"/>
    </row>
    <row r="210" spans="13:16">
      <c r="M210" s="5"/>
      <c r="N210" s="5"/>
      <c r="O210" s="5"/>
      <c r="P210" s="5"/>
    </row>
    <row r="211" spans="13:16">
      <c r="M211" s="5"/>
      <c r="N211" s="5"/>
      <c r="O211" s="5"/>
      <c r="P211" s="5"/>
    </row>
    <row r="212" spans="13:16">
      <c r="M212" s="5"/>
      <c r="N212" s="5"/>
      <c r="O212" s="5"/>
      <c r="P212" s="5"/>
    </row>
    <row r="213" spans="13:16">
      <c r="M213" s="5"/>
      <c r="N213" s="5"/>
      <c r="O213" s="5"/>
      <c r="P213" s="5"/>
    </row>
    <row r="214" spans="13:16">
      <c r="M214" s="5"/>
      <c r="N214" s="5"/>
      <c r="O214" s="5"/>
      <c r="P214" s="5"/>
    </row>
    <row r="215" spans="13:16">
      <c r="M215" s="5"/>
      <c r="N215" s="5"/>
      <c r="O215" s="5"/>
      <c r="P215" s="5"/>
    </row>
    <row r="216" spans="13:16">
      <c r="M216" s="5"/>
      <c r="N216" s="5"/>
      <c r="O216" s="5"/>
      <c r="P216" s="5"/>
    </row>
    <row r="217" spans="13:16">
      <c r="M217" s="5"/>
      <c r="N217" s="5"/>
      <c r="O217" s="5"/>
      <c r="P217" s="5"/>
    </row>
    <row r="218" spans="13:16">
      <c r="M218" s="5"/>
      <c r="N218" s="5"/>
      <c r="O218" s="5"/>
      <c r="P218" s="5"/>
    </row>
    <row r="219" spans="13:16">
      <c r="M219" s="5"/>
      <c r="N219" s="5"/>
      <c r="O219" s="5"/>
      <c r="P219" s="5"/>
    </row>
    <row r="220" spans="13:16">
      <c r="M220" s="5"/>
      <c r="N220" s="5"/>
      <c r="O220" s="5"/>
      <c r="P220" s="5"/>
    </row>
    <row r="221" spans="13:16">
      <c r="M221" s="5"/>
      <c r="N221" s="5"/>
      <c r="O221" s="5"/>
      <c r="P221" s="5"/>
    </row>
    <row r="222" spans="13:16">
      <c r="M222" s="5"/>
      <c r="N222" s="5"/>
      <c r="O222" s="5"/>
      <c r="P222" s="5"/>
    </row>
    <row r="223" spans="13:16">
      <c r="M223" s="5"/>
      <c r="N223" s="5"/>
      <c r="O223" s="5"/>
      <c r="P223" s="5"/>
    </row>
    <row r="224" spans="13:16">
      <c r="M224" s="5"/>
      <c r="N224" s="5"/>
      <c r="O224" s="5"/>
      <c r="P224" s="5"/>
    </row>
    <row r="225" spans="13:16">
      <c r="M225" s="5"/>
      <c r="N225" s="5"/>
      <c r="O225" s="5"/>
      <c r="P225" s="5"/>
    </row>
    <row r="226" spans="13:16">
      <c r="M226" s="5"/>
      <c r="N226" s="5"/>
      <c r="O226" s="5"/>
      <c r="P226" s="5"/>
    </row>
    <row r="227" spans="13:16">
      <c r="M227" s="5"/>
      <c r="N227" s="5"/>
      <c r="O227" s="5"/>
      <c r="P227" s="5"/>
    </row>
  </sheetData>
  <phoneticPr fontId="16" type="noConversion"/>
  <conditionalFormatting sqref="G20:I20">
    <cfRule type="cellIs" dxfId="1416" priority="186" operator="equal">
      <formula>"-"</formula>
    </cfRule>
  </conditionalFormatting>
  <conditionalFormatting sqref="G20:I20">
    <cfRule type="cellIs" dxfId="1415" priority="185" operator="equal">
      <formula>"-"</formula>
    </cfRule>
  </conditionalFormatting>
  <conditionalFormatting sqref="G19:I19">
    <cfRule type="cellIs" dxfId="1414" priority="183" stopIfTrue="1" operator="equal">
      <formula>"-"</formula>
    </cfRule>
    <cfRule type="containsText" dxfId="1413" priority="184" stopIfTrue="1" operator="containsText" text="leer">
      <formula>NOT(ISERROR(SEARCH("leer",G19)))</formula>
    </cfRule>
  </conditionalFormatting>
  <conditionalFormatting sqref="G19:I19">
    <cfRule type="cellIs" dxfId="1412" priority="181" stopIfTrue="1" operator="equal">
      <formula>"-"</formula>
    </cfRule>
    <cfRule type="containsText" dxfId="1411" priority="182" stopIfTrue="1" operator="containsText" text="leer">
      <formula>NOT(ISERROR(SEARCH("leer",G19)))</formula>
    </cfRule>
  </conditionalFormatting>
  <conditionalFormatting sqref="G18:I18">
    <cfRule type="cellIs" dxfId="1410" priority="179" stopIfTrue="1" operator="equal">
      <formula>"-"</formula>
    </cfRule>
    <cfRule type="containsText" dxfId="1409" priority="180" stopIfTrue="1" operator="containsText" text="leer">
      <formula>NOT(ISERROR(SEARCH("leer",G18)))</formula>
    </cfRule>
  </conditionalFormatting>
  <conditionalFormatting sqref="G18:I18">
    <cfRule type="cellIs" dxfId="1408" priority="177" stopIfTrue="1" operator="equal">
      <formula>"-"</formula>
    </cfRule>
    <cfRule type="containsText" dxfId="1407" priority="178" stopIfTrue="1" operator="containsText" text="leer">
      <formula>NOT(ISERROR(SEARCH("leer",G18)))</formula>
    </cfRule>
  </conditionalFormatting>
  <conditionalFormatting sqref="G18:I18">
    <cfRule type="cellIs" dxfId="1406" priority="175" stopIfTrue="1" operator="equal">
      <formula>"-"</formula>
    </cfRule>
    <cfRule type="containsText" dxfId="1405" priority="176" stopIfTrue="1" operator="containsText" text="leer">
      <formula>NOT(ISERROR(SEARCH("leer",G18)))</formula>
    </cfRule>
  </conditionalFormatting>
  <conditionalFormatting sqref="G18:I18">
    <cfRule type="cellIs" dxfId="1404" priority="173" stopIfTrue="1" operator="equal">
      <formula>"-"</formula>
    </cfRule>
    <cfRule type="containsText" dxfId="1403" priority="174" stopIfTrue="1" operator="containsText" text="leer">
      <formula>NOT(ISERROR(SEARCH("leer",G18)))</formula>
    </cfRule>
  </conditionalFormatting>
  <conditionalFormatting sqref="G18:I18">
    <cfRule type="cellIs" dxfId="1402" priority="171" stopIfTrue="1" operator="equal">
      <formula>"-"</formula>
    </cfRule>
    <cfRule type="containsText" dxfId="1401" priority="172" stopIfTrue="1" operator="containsText" text="leer">
      <formula>NOT(ISERROR(SEARCH("leer",G18)))</formula>
    </cfRule>
  </conditionalFormatting>
  <conditionalFormatting sqref="G18:I18">
    <cfRule type="cellIs" dxfId="1400" priority="169" stopIfTrue="1" operator="equal">
      <formula>"-"</formula>
    </cfRule>
    <cfRule type="containsText" dxfId="1399" priority="170" stopIfTrue="1" operator="containsText" text="leer">
      <formula>NOT(ISERROR(SEARCH("leer",G18)))</formula>
    </cfRule>
  </conditionalFormatting>
  <conditionalFormatting sqref="G18:I18">
    <cfRule type="cellIs" dxfId="1398" priority="167" stopIfTrue="1" operator="equal">
      <formula>"-"</formula>
    </cfRule>
    <cfRule type="containsText" dxfId="1397" priority="168" stopIfTrue="1" operator="containsText" text="leer">
      <formula>NOT(ISERROR(SEARCH("leer",G18)))</formula>
    </cfRule>
  </conditionalFormatting>
  <conditionalFormatting sqref="G18:I18">
    <cfRule type="cellIs" dxfId="1396" priority="165" stopIfTrue="1" operator="equal">
      <formula>"-"</formula>
    </cfRule>
    <cfRule type="containsText" dxfId="1395" priority="166" stopIfTrue="1" operator="containsText" text="leer">
      <formula>NOT(ISERROR(SEARCH("leer",G18)))</formula>
    </cfRule>
  </conditionalFormatting>
  <conditionalFormatting sqref="G18:I18">
    <cfRule type="cellIs" dxfId="1394" priority="163" stopIfTrue="1" operator="equal">
      <formula>"-"</formula>
    </cfRule>
    <cfRule type="containsText" dxfId="1393" priority="164" stopIfTrue="1" operator="containsText" text="leer">
      <formula>NOT(ISERROR(SEARCH("leer",G18)))</formula>
    </cfRule>
  </conditionalFormatting>
  <conditionalFormatting sqref="G18:I18">
    <cfRule type="cellIs" dxfId="1392" priority="161" stopIfTrue="1" operator="equal">
      <formula>"-"</formula>
    </cfRule>
    <cfRule type="containsText" dxfId="1391" priority="162" stopIfTrue="1" operator="containsText" text="leer">
      <formula>NOT(ISERROR(SEARCH("leer",G18)))</formula>
    </cfRule>
  </conditionalFormatting>
  <conditionalFormatting sqref="G18:I18">
    <cfRule type="cellIs" dxfId="1390" priority="159" stopIfTrue="1" operator="equal">
      <formula>"-"</formula>
    </cfRule>
    <cfRule type="containsText" dxfId="1389" priority="160" stopIfTrue="1" operator="containsText" text="leer">
      <formula>NOT(ISERROR(SEARCH("leer",G18)))</formula>
    </cfRule>
  </conditionalFormatting>
  <conditionalFormatting sqref="G18:I18">
    <cfRule type="cellIs" dxfId="1388" priority="157" stopIfTrue="1" operator="equal">
      <formula>"-"</formula>
    </cfRule>
    <cfRule type="containsText" dxfId="1387" priority="158" stopIfTrue="1" operator="containsText" text="leer">
      <formula>NOT(ISERROR(SEARCH("leer",G18)))</formula>
    </cfRule>
  </conditionalFormatting>
  <conditionalFormatting sqref="G18:I18">
    <cfRule type="cellIs" dxfId="1386" priority="155" stopIfTrue="1" operator="equal">
      <formula>"-"</formula>
    </cfRule>
    <cfRule type="containsText" dxfId="1385" priority="156" stopIfTrue="1" operator="containsText" text="leer">
      <formula>NOT(ISERROR(SEARCH("leer",G18)))</formula>
    </cfRule>
  </conditionalFormatting>
  <conditionalFormatting sqref="G18:I18">
    <cfRule type="cellIs" dxfId="1384" priority="153" stopIfTrue="1" operator="equal">
      <formula>"-"</formula>
    </cfRule>
    <cfRule type="containsText" dxfId="1383" priority="154" stopIfTrue="1" operator="containsText" text="leer">
      <formula>NOT(ISERROR(SEARCH("leer",G18)))</formula>
    </cfRule>
  </conditionalFormatting>
  <conditionalFormatting sqref="G18:I18">
    <cfRule type="cellIs" dxfId="1382" priority="151" stopIfTrue="1" operator="equal">
      <formula>"-"</formula>
    </cfRule>
    <cfRule type="containsText" dxfId="1381" priority="152" stopIfTrue="1" operator="containsText" text="leer">
      <formula>NOT(ISERROR(SEARCH("leer",G18)))</formula>
    </cfRule>
  </conditionalFormatting>
  <conditionalFormatting sqref="G18:I18">
    <cfRule type="cellIs" dxfId="1380" priority="149" stopIfTrue="1" operator="equal">
      <formula>"-"</formula>
    </cfRule>
    <cfRule type="containsText" dxfId="1379" priority="150" stopIfTrue="1" operator="containsText" text="leer">
      <formula>NOT(ISERROR(SEARCH("leer",G18)))</formula>
    </cfRule>
  </conditionalFormatting>
  <conditionalFormatting sqref="G18:I18">
    <cfRule type="cellIs" dxfId="1378" priority="147" stopIfTrue="1" operator="equal">
      <formula>"-"</formula>
    </cfRule>
    <cfRule type="containsText" dxfId="1377" priority="148" stopIfTrue="1" operator="containsText" text="leer">
      <formula>NOT(ISERROR(SEARCH("leer",G18)))</formula>
    </cfRule>
  </conditionalFormatting>
  <conditionalFormatting sqref="G18:I18">
    <cfRule type="cellIs" dxfId="1376" priority="145" stopIfTrue="1" operator="equal">
      <formula>"-"</formula>
    </cfRule>
    <cfRule type="containsText" dxfId="1375" priority="146" stopIfTrue="1" operator="containsText" text="leer">
      <formula>NOT(ISERROR(SEARCH("leer",G18)))</formula>
    </cfRule>
  </conditionalFormatting>
  <conditionalFormatting sqref="G18:I18">
    <cfRule type="cellIs" dxfId="1374" priority="143" stopIfTrue="1" operator="equal">
      <formula>"-"</formula>
    </cfRule>
    <cfRule type="containsText" dxfId="1373" priority="144" stopIfTrue="1" operator="containsText" text="leer">
      <formula>NOT(ISERROR(SEARCH("leer",G18)))</formula>
    </cfRule>
  </conditionalFormatting>
  <conditionalFormatting sqref="G18:I18">
    <cfRule type="cellIs" dxfId="1372" priority="141" stopIfTrue="1" operator="equal">
      <formula>"-"</formula>
    </cfRule>
    <cfRule type="containsText" dxfId="1371" priority="142" stopIfTrue="1" operator="containsText" text="leer">
      <formula>NOT(ISERROR(SEARCH("leer",G18)))</formula>
    </cfRule>
  </conditionalFormatting>
  <conditionalFormatting sqref="G18:I18">
    <cfRule type="cellIs" dxfId="1370" priority="139" stopIfTrue="1" operator="equal">
      <formula>"-"</formula>
    </cfRule>
    <cfRule type="containsText" dxfId="1369" priority="140" stopIfTrue="1" operator="containsText" text="leer">
      <formula>NOT(ISERROR(SEARCH("leer",G18)))</formula>
    </cfRule>
  </conditionalFormatting>
  <conditionalFormatting sqref="G18:I18">
    <cfRule type="cellIs" dxfId="1368" priority="137" stopIfTrue="1" operator="equal">
      <formula>"-"</formula>
    </cfRule>
    <cfRule type="containsText" dxfId="1367" priority="138" stopIfTrue="1" operator="containsText" text="leer">
      <formula>NOT(ISERROR(SEARCH("leer",G18)))</formula>
    </cfRule>
  </conditionalFormatting>
  <conditionalFormatting sqref="G17:I17">
    <cfRule type="cellIs" dxfId="1366" priority="135" stopIfTrue="1" operator="equal">
      <formula>"-"</formula>
    </cfRule>
    <cfRule type="containsText" dxfId="1365" priority="136" stopIfTrue="1" operator="containsText" text="leer">
      <formula>NOT(ISERROR(SEARCH("leer",G17)))</formula>
    </cfRule>
  </conditionalFormatting>
  <conditionalFormatting sqref="G17:I17">
    <cfRule type="cellIs" dxfId="1364" priority="134" stopIfTrue="1" operator="equal">
      <formula>"-"</formula>
    </cfRule>
  </conditionalFormatting>
  <conditionalFormatting sqref="G17:I17">
    <cfRule type="cellIs" dxfId="1363" priority="132" stopIfTrue="1" operator="equal">
      <formula>"-"</formula>
    </cfRule>
    <cfRule type="containsText" dxfId="1362" priority="133" stopIfTrue="1" operator="containsText" text="leer">
      <formula>NOT(ISERROR(SEARCH("leer",G17)))</formula>
    </cfRule>
  </conditionalFormatting>
  <conditionalFormatting sqref="G17:I17">
    <cfRule type="cellIs" dxfId="1361" priority="131" stopIfTrue="1" operator="equal">
      <formula>"-"</formula>
    </cfRule>
  </conditionalFormatting>
  <conditionalFormatting sqref="G17:I17">
    <cfRule type="cellIs" dxfId="1360" priority="129" stopIfTrue="1" operator="equal">
      <formula>"-"</formula>
    </cfRule>
    <cfRule type="containsText" dxfId="1359" priority="130" stopIfTrue="1" operator="containsText" text="leer">
      <formula>NOT(ISERROR(SEARCH("leer",G17)))</formula>
    </cfRule>
  </conditionalFormatting>
  <conditionalFormatting sqref="G17:I17">
    <cfRule type="cellIs" dxfId="1358" priority="128" stopIfTrue="1" operator="equal">
      <formula>"-"</formula>
    </cfRule>
  </conditionalFormatting>
  <conditionalFormatting sqref="G17:I17">
    <cfRule type="cellIs" dxfId="1357" priority="126" stopIfTrue="1" operator="equal">
      <formula>"-"</formula>
    </cfRule>
    <cfRule type="containsText" dxfId="1356" priority="127" stopIfTrue="1" operator="containsText" text="leer">
      <formula>NOT(ISERROR(SEARCH("leer",G17)))</formula>
    </cfRule>
  </conditionalFormatting>
  <conditionalFormatting sqref="G17:I17">
    <cfRule type="cellIs" dxfId="1355" priority="125" stopIfTrue="1" operator="equal">
      <formula>"-"</formula>
    </cfRule>
  </conditionalFormatting>
  <conditionalFormatting sqref="K5:K7">
    <cfRule type="cellIs" dxfId="1354" priority="62" operator="equal">
      <formula>"-"</formula>
    </cfRule>
  </conditionalFormatting>
  <conditionalFormatting sqref="K5:K7">
    <cfRule type="cellIs" dxfId="1353" priority="61" operator="equal">
      <formula>"-"</formula>
    </cfRule>
  </conditionalFormatting>
  <conditionalFormatting sqref="J5:J7">
    <cfRule type="cellIs" dxfId="1352" priority="59" stopIfTrue="1" operator="equal">
      <formula>"-"</formula>
    </cfRule>
    <cfRule type="containsText" dxfId="1351" priority="60" stopIfTrue="1" operator="containsText" text="leer">
      <formula>NOT(ISERROR(SEARCH("leer",J5)))</formula>
    </cfRule>
  </conditionalFormatting>
  <conditionalFormatting sqref="J5:J7">
    <cfRule type="cellIs" dxfId="1350" priority="57" stopIfTrue="1" operator="equal">
      <formula>"-"</formula>
    </cfRule>
    <cfRule type="containsText" dxfId="1349" priority="58" stopIfTrue="1" operator="containsText" text="leer">
      <formula>NOT(ISERROR(SEARCH("leer",J5)))</formula>
    </cfRule>
  </conditionalFormatting>
  <conditionalFormatting sqref="I5:I7">
    <cfRule type="cellIs" dxfId="1348" priority="55" stopIfTrue="1" operator="equal">
      <formula>"-"</formula>
    </cfRule>
    <cfRule type="containsText" dxfId="1347" priority="56" stopIfTrue="1" operator="containsText" text="leer">
      <formula>NOT(ISERROR(SEARCH("leer",I5)))</formula>
    </cfRule>
  </conditionalFormatting>
  <conditionalFormatting sqref="I5:I7">
    <cfRule type="cellIs" dxfId="1346" priority="53" stopIfTrue="1" operator="equal">
      <formula>"-"</formula>
    </cfRule>
    <cfRule type="containsText" dxfId="1345" priority="54" stopIfTrue="1" operator="containsText" text="leer">
      <formula>NOT(ISERROR(SEARCH("leer",I5)))</formula>
    </cfRule>
  </conditionalFormatting>
  <conditionalFormatting sqref="I5:I7">
    <cfRule type="cellIs" dxfId="1344" priority="51" stopIfTrue="1" operator="equal">
      <formula>"-"</formula>
    </cfRule>
    <cfRule type="containsText" dxfId="1343" priority="52" stopIfTrue="1" operator="containsText" text="leer">
      <formula>NOT(ISERROR(SEARCH("leer",I5)))</formula>
    </cfRule>
  </conditionalFormatting>
  <conditionalFormatting sqref="I5:I7">
    <cfRule type="cellIs" dxfId="1342" priority="49" stopIfTrue="1" operator="equal">
      <formula>"-"</formula>
    </cfRule>
    <cfRule type="containsText" dxfId="1341" priority="50" stopIfTrue="1" operator="containsText" text="leer">
      <formula>NOT(ISERROR(SEARCH("leer",I5)))</formula>
    </cfRule>
  </conditionalFormatting>
  <conditionalFormatting sqref="I5:I7">
    <cfRule type="cellIs" dxfId="1340" priority="47" stopIfTrue="1" operator="equal">
      <formula>"-"</formula>
    </cfRule>
    <cfRule type="containsText" dxfId="1339" priority="48" stopIfTrue="1" operator="containsText" text="leer">
      <formula>NOT(ISERROR(SEARCH("leer",I5)))</formula>
    </cfRule>
  </conditionalFormatting>
  <conditionalFormatting sqref="I5:I7">
    <cfRule type="cellIs" dxfId="1338" priority="45" stopIfTrue="1" operator="equal">
      <formula>"-"</formula>
    </cfRule>
    <cfRule type="containsText" dxfId="1337" priority="46" stopIfTrue="1" operator="containsText" text="leer">
      <formula>NOT(ISERROR(SEARCH("leer",I5)))</formula>
    </cfRule>
  </conditionalFormatting>
  <conditionalFormatting sqref="I5:I7">
    <cfRule type="cellIs" dxfId="1336" priority="43" stopIfTrue="1" operator="equal">
      <formula>"-"</formula>
    </cfRule>
    <cfRule type="containsText" dxfId="1335" priority="44" stopIfTrue="1" operator="containsText" text="leer">
      <formula>NOT(ISERROR(SEARCH("leer",I5)))</formula>
    </cfRule>
  </conditionalFormatting>
  <conditionalFormatting sqref="I5:I7">
    <cfRule type="cellIs" dxfId="1334" priority="41" stopIfTrue="1" operator="equal">
      <formula>"-"</formula>
    </cfRule>
    <cfRule type="containsText" dxfId="1333" priority="42" stopIfTrue="1" operator="containsText" text="leer">
      <formula>NOT(ISERROR(SEARCH("leer",I5)))</formula>
    </cfRule>
  </conditionalFormatting>
  <conditionalFormatting sqref="I5:I7">
    <cfRule type="cellIs" dxfId="1332" priority="39" stopIfTrue="1" operator="equal">
      <formula>"-"</formula>
    </cfRule>
    <cfRule type="containsText" dxfId="1331" priority="40" stopIfTrue="1" operator="containsText" text="leer">
      <formula>NOT(ISERROR(SEARCH("leer",I5)))</formula>
    </cfRule>
  </conditionalFormatting>
  <conditionalFormatting sqref="I5:I7">
    <cfRule type="cellIs" dxfId="1330" priority="37" stopIfTrue="1" operator="equal">
      <formula>"-"</formula>
    </cfRule>
    <cfRule type="containsText" dxfId="1329" priority="38" stopIfTrue="1" operator="containsText" text="leer">
      <formula>NOT(ISERROR(SEARCH("leer",I5)))</formula>
    </cfRule>
  </conditionalFormatting>
  <conditionalFormatting sqref="I5:I7">
    <cfRule type="cellIs" dxfId="1328" priority="35" stopIfTrue="1" operator="equal">
      <formula>"-"</formula>
    </cfRule>
    <cfRule type="containsText" dxfId="1327" priority="36" stopIfTrue="1" operator="containsText" text="leer">
      <formula>NOT(ISERROR(SEARCH("leer",I5)))</formula>
    </cfRule>
  </conditionalFormatting>
  <conditionalFormatting sqref="I5:I7">
    <cfRule type="cellIs" dxfId="1326" priority="33" stopIfTrue="1" operator="equal">
      <formula>"-"</formula>
    </cfRule>
    <cfRule type="containsText" dxfId="1325" priority="34" stopIfTrue="1" operator="containsText" text="leer">
      <formula>NOT(ISERROR(SEARCH("leer",I5)))</formula>
    </cfRule>
  </conditionalFormatting>
  <conditionalFormatting sqref="I5:I7">
    <cfRule type="cellIs" dxfId="1324" priority="31" stopIfTrue="1" operator="equal">
      <formula>"-"</formula>
    </cfRule>
    <cfRule type="containsText" dxfId="1323" priority="32" stopIfTrue="1" operator="containsText" text="leer">
      <formula>NOT(ISERROR(SEARCH("leer",I5)))</formula>
    </cfRule>
  </conditionalFormatting>
  <conditionalFormatting sqref="I5:I7">
    <cfRule type="cellIs" dxfId="1322" priority="29" stopIfTrue="1" operator="equal">
      <formula>"-"</formula>
    </cfRule>
    <cfRule type="containsText" dxfId="1321" priority="30" stopIfTrue="1" operator="containsText" text="leer">
      <formula>NOT(ISERROR(SEARCH("leer",I5)))</formula>
    </cfRule>
  </conditionalFormatting>
  <conditionalFormatting sqref="I5:I7">
    <cfRule type="cellIs" dxfId="1320" priority="27" stopIfTrue="1" operator="equal">
      <formula>"-"</formula>
    </cfRule>
    <cfRule type="containsText" dxfId="1319" priority="28" stopIfTrue="1" operator="containsText" text="leer">
      <formula>NOT(ISERROR(SEARCH("leer",I5)))</formula>
    </cfRule>
  </conditionalFormatting>
  <conditionalFormatting sqref="I5:I7">
    <cfRule type="cellIs" dxfId="1318" priority="25" stopIfTrue="1" operator="equal">
      <formula>"-"</formula>
    </cfRule>
    <cfRule type="containsText" dxfId="1317" priority="26" stopIfTrue="1" operator="containsText" text="leer">
      <formula>NOT(ISERROR(SEARCH("leer",I5)))</formula>
    </cfRule>
  </conditionalFormatting>
  <conditionalFormatting sqref="I5:I7">
    <cfRule type="cellIs" dxfId="1316" priority="23" stopIfTrue="1" operator="equal">
      <formula>"-"</formula>
    </cfRule>
    <cfRule type="containsText" dxfId="1315" priority="24" stopIfTrue="1" operator="containsText" text="leer">
      <formula>NOT(ISERROR(SEARCH("leer",I5)))</formula>
    </cfRule>
  </conditionalFormatting>
  <conditionalFormatting sqref="I5:I7">
    <cfRule type="cellIs" dxfId="1314" priority="21" stopIfTrue="1" operator="equal">
      <formula>"-"</formula>
    </cfRule>
    <cfRule type="containsText" dxfId="1313" priority="22" stopIfTrue="1" operator="containsText" text="leer">
      <formula>NOT(ISERROR(SEARCH("leer",I5)))</formula>
    </cfRule>
  </conditionalFormatting>
  <conditionalFormatting sqref="I5:I7">
    <cfRule type="cellIs" dxfId="1312" priority="19" stopIfTrue="1" operator="equal">
      <formula>"-"</formula>
    </cfRule>
    <cfRule type="containsText" dxfId="1311" priority="20" stopIfTrue="1" operator="containsText" text="leer">
      <formula>NOT(ISERROR(SEARCH("leer",I5)))</formula>
    </cfRule>
  </conditionalFormatting>
  <conditionalFormatting sqref="I5:I7">
    <cfRule type="cellIs" dxfId="1310" priority="17" stopIfTrue="1" operator="equal">
      <formula>"-"</formula>
    </cfRule>
    <cfRule type="containsText" dxfId="1309" priority="18" stopIfTrue="1" operator="containsText" text="leer">
      <formula>NOT(ISERROR(SEARCH("leer",I5)))</formula>
    </cfRule>
  </conditionalFormatting>
  <conditionalFormatting sqref="I5:I7">
    <cfRule type="cellIs" dxfId="1308" priority="15" stopIfTrue="1" operator="equal">
      <formula>"-"</formula>
    </cfRule>
    <cfRule type="containsText" dxfId="1307" priority="16" stopIfTrue="1" operator="containsText" text="leer">
      <formula>NOT(ISERROR(SEARCH("leer",I5)))</formula>
    </cfRule>
  </conditionalFormatting>
  <conditionalFormatting sqref="I5:I7">
    <cfRule type="cellIs" dxfId="1306" priority="13" stopIfTrue="1" operator="equal">
      <formula>"-"</formula>
    </cfRule>
    <cfRule type="containsText" dxfId="1305" priority="14" stopIfTrue="1" operator="containsText" text="leer">
      <formula>NOT(ISERROR(SEARCH("leer",I5)))</formula>
    </cfRule>
  </conditionalFormatting>
  <conditionalFormatting sqref="H5:H7">
    <cfRule type="cellIs" dxfId="1304" priority="11" stopIfTrue="1" operator="equal">
      <formula>"-"</formula>
    </cfRule>
    <cfRule type="containsText" dxfId="1303" priority="12" stopIfTrue="1" operator="containsText" text="leer">
      <formula>NOT(ISERROR(SEARCH("leer",H5)))</formula>
    </cfRule>
  </conditionalFormatting>
  <conditionalFormatting sqref="H5:H7">
    <cfRule type="cellIs" dxfId="1302" priority="10" stopIfTrue="1" operator="equal">
      <formula>"-"</formula>
    </cfRule>
  </conditionalFormatting>
  <conditionalFormatting sqref="H5:H7">
    <cfRule type="cellIs" dxfId="1301" priority="8" stopIfTrue="1" operator="equal">
      <formula>"-"</formula>
    </cfRule>
    <cfRule type="containsText" dxfId="1300" priority="9" stopIfTrue="1" operator="containsText" text="leer">
      <formula>NOT(ISERROR(SEARCH("leer",H5)))</formula>
    </cfRule>
  </conditionalFormatting>
  <conditionalFormatting sqref="H5:H7">
    <cfRule type="cellIs" dxfId="1299" priority="7" stopIfTrue="1" operator="equal">
      <formula>"-"</formula>
    </cfRule>
  </conditionalFormatting>
  <conditionalFormatting sqref="H5:H7">
    <cfRule type="cellIs" dxfId="1298" priority="5" stopIfTrue="1" operator="equal">
      <formula>"-"</formula>
    </cfRule>
    <cfRule type="containsText" dxfId="1297" priority="6" stopIfTrue="1" operator="containsText" text="leer">
      <formula>NOT(ISERROR(SEARCH("leer",H5)))</formula>
    </cfRule>
  </conditionalFormatting>
  <conditionalFormatting sqref="H5:H7">
    <cfRule type="cellIs" dxfId="1296" priority="4" stopIfTrue="1" operator="equal">
      <formula>"-"</formula>
    </cfRule>
  </conditionalFormatting>
  <conditionalFormatting sqref="H5:H7">
    <cfRule type="cellIs" dxfId="1295" priority="2" stopIfTrue="1" operator="equal">
      <formula>"-"</formula>
    </cfRule>
    <cfRule type="containsText" dxfId="1294" priority="3" stopIfTrue="1" operator="containsText" text="leer">
      <formula>NOT(ISERROR(SEARCH("leer",H5)))</formula>
    </cfRule>
  </conditionalFormatting>
  <conditionalFormatting sqref="H5:H7">
    <cfRule type="cellIs" dxfId="1293" priority="1"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customProperties>
    <customPr name="_pios_id" r:id="rId2"/>
  </customProperties>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F84"/>
  <sheetViews>
    <sheetView showRuler="0" zoomScaleNormal="100" workbookViewId="0"/>
  </sheetViews>
  <sheetFormatPr baseColWidth="10" defaultColWidth="10.7109375" defaultRowHeight="12.75"/>
  <cols>
    <col min="1" max="1" width="58" style="5" customWidth="1"/>
    <col min="2" max="2" width="4.85546875" style="5" customWidth="1"/>
    <col min="3" max="3" width="19" style="67" bestFit="1" customWidth="1"/>
    <col min="4" max="7" width="12.28515625" style="20" customWidth="1"/>
    <col min="8" max="8" width="11.42578125" style="20" customWidth="1"/>
    <col min="9" max="10" width="10.42578125" style="67" customWidth="1"/>
    <col min="11" max="11" width="10.140625" style="8" customWidth="1"/>
    <col min="12" max="12" width="10.42578125" style="8" customWidth="1"/>
    <col min="13" max="16384" width="10.7109375" style="5"/>
  </cols>
  <sheetData>
    <row r="1" spans="1:14">
      <c r="A1" s="90" t="s">
        <v>1638</v>
      </c>
      <c r="C1" s="8"/>
      <c r="I1" s="5"/>
      <c r="J1" s="5"/>
      <c r="K1" s="5"/>
      <c r="L1" s="5"/>
    </row>
    <row r="2" spans="1:14">
      <c r="A2" s="90"/>
      <c r="C2" s="8"/>
      <c r="I2" s="5"/>
      <c r="J2" s="5"/>
      <c r="K2" s="5"/>
      <c r="L2" s="5"/>
    </row>
    <row r="3" spans="1:14" s="4" customFormat="1">
      <c r="A3" s="4" t="s">
        <v>2282</v>
      </c>
      <c r="C3" s="27" t="s">
        <v>1639</v>
      </c>
      <c r="D3" s="27" t="s">
        <v>1640</v>
      </c>
      <c r="E3" s="22">
        <v>2010</v>
      </c>
      <c r="F3" s="22">
        <v>2011</v>
      </c>
      <c r="G3" s="22">
        <v>2012</v>
      </c>
      <c r="H3" s="22">
        <v>2013</v>
      </c>
      <c r="I3" s="22">
        <v>2014</v>
      </c>
      <c r="J3" s="4">
        <v>2015</v>
      </c>
      <c r="K3" s="356">
        <v>2016</v>
      </c>
      <c r="L3" s="303"/>
      <c r="M3" s="296"/>
    </row>
    <row r="4" spans="1:14" s="4" customFormat="1">
      <c r="C4" s="67"/>
      <c r="D4" s="134"/>
      <c r="E4" s="22"/>
      <c r="F4" s="22"/>
      <c r="G4" s="22"/>
      <c r="H4" s="22"/>
      <c r="I4" s="22"/>
      <c r="K4" s="356"/>
      <c r="L4" s="303"/>
      <c r="M4" s="296"/>
    </row>
    <row r="5" spans="1:14">
      <c r="A5" s="4" t="s">
        <v>113</v>
      </c>
      <c r="B5" s="27"/>
      <c r="D5" s="134"/>
      <c r="E5" s="22"/>
      <c r="F5" s="22"/>
      <c r="G5" s="22"/>
      <c r="H5" s="22"/>
      <c r="I5" s="22"/>
      <c r="J5" s="4"/>
      <c r="K5" s="356"/>
      <c r="L5" s="129"/>
      <c r="M5" s="29"/>
    </row>
    <row r="6" spans="1:14">
      <c r="A6" s="10" t="s">
        <v>1641</v>
      </c>
      <c r="B6" s="27" t="s">
        <v>1643</v>
      </c>
      <c r="C6" s="67">
        <v>1</v>
      </c>
      <c r="D6" s="134"/>
      <c r="E6" s="67"/>
      <c r="F6" s="67"/>
      <c r="G6" s="134"/>
      <c r="H6" s="134"/>
      <c r="I6" s="134"/>
      <c r="J6" s="134"/>
      <c r="K6" s="449"/>
      <c r="L6" s="129"/>
      <c r="M6" s="29"/>
    </row>
    <row r="7" spans="1:14">
      <c r="A7" s="134" t="s">
        <v>1642</v>
      </c>
      <c r="B7" s="27" t="s">
        <v>1645</v>
      </c>
      <c r="C7" s="67">
        <v>1</v>
      </c>
      <c r="D7" s="134" t="s">
        <v>1646</v>
      </c>
      <c r="E7" s="304">
        <f>SUM(E8,E19)</f>
        <v>2709842.3971999986</v>
      </c>
      <c r="F7" s="304">
        <f t="shared" ref="F7:K7" si="0">SUM(F8,F19)</f>
        <v>2731784.8788999994</v>
      </c>
      <c r="G7" s="304">
        <f t="shared" si="0"/>
        <v>2801575.7002999992</v>
      </c>
      <c r="H7" s="304">
        <f t="shared" si="0"/>
        <v>2921058.6226359997</v>
      </c>
      <c r="I7" s="304">
        <f t="shared" si="0"/>
        <v>2908380.38968</v>
      </c>
      <c r="J7" s="304">
        <f t="shared" si="0"/>
        <v>2938491.0534819197</v>
      </c>
      <c r="K7" s="374">
        <f t="shared" si="0"/>
        <v>3028448.5305913002</v>
      </c>
      <c r="L7" s="304"/>
      <c r="M7" s="29"/>
    </row>
    <row r="8" spans="1:14">
      <c r="A8" s="309" t="s">
        <v>1644</v>
      </c>
      <c r="B8" s="27" t="s">
        <v>1648</v>
      </c>
      <c r="D8" s="134" t="s">
        <v>1649</v>
      </c>
      <c r="E8" s="304">
        <f>SUM(E10,E12:E13,E15)</f>
        <v>2192662.3127999986</v>
      </c>
      <c r="F8" s="304">
        <f t="shared" ref="F8:K8" si="1">SUM(F10,F12:F13,F15)</f>
        <v>2238336.4954999993</v>
      </c>
      <c r="G8" s="304">
        <f t="shared" si="1"/>
        <v>2288749.5051999991</v>
      </c>
      <c r="H8" s="304">
        <f t="shared" si="1"/>
        <v>2348548.6374599999</v>
      </c>
      <c r="I8" s="304">
        <f t="shared" si="1"/>
        <v>2334067.4230800001</v>
      </c>
      <c r="J8" s="304">
        <f t="shared" si="1"/>
        <v>2343597.4278019196</v>
      </c>
      <c r="K8" s="374">
        <f t="shared" si="1"/>
        <v>2409556.7962913001</v>
      </c>
      <c r="L8" s="304"/>
      <c r="M8" s="29"/>
    </row>
    <row r="9" spans="1:14">
      <c r="A9" s="402" t="s">
        <v>1647</v>
      </c>
      <c r="B9" s="27" t="s">
        <v>1650</v>
      </c>
      <c r="C9" s="67">
        <v>1</v>
      </c>
      <c r="D9" s="134" t="s">
        <v>1651</v>
      </c>
      <c r="E9" s="347">
        <f>(E10*E11/100+E13*E14/100+E15*E16/100+E17*E18/100)/E8*100</f>
        <v>0.35241754623548083</v>
      </c>
      <c r="F9" s="347">
        <f t="shared" ref="F9:K9" si="2">(F10*F11/100+F13*F14/100+F15*F16/100+F17*F18/100)/F8*100</f>
        <v>1.3396066365220987</v>
      </c>
      <c r="G9" s="347">
        <f t="shared" si="2"/>
        <v>1.2368895299590521</v>
      </c>
      <c r="H9" s="347">
        <f t="shared" si="2"/>
        <v>1.1694590571823835</v>
      </c>
      <c r="I9" s="347">
        <f t="shared" si="2"/>
        <v>1.1493516263811316</v>
      </c>
      <c r="J9" s="347">
        <f t="shared" si="2"/>
        <v>1.5867699774411124</v>
      </c>
      <c r="K9" s="450">
        <f t="shared" si="2"/>
        <v>1.2416165491410607</v>
      </c>
      <c r="L9" s="304"/>
      <c r="M9" s="29"/>
    </row>
    <row r="10" spans="1:14">
      <c r="A10" s="403" t="s">
        <v>2283</v>
      </c>
      <c r="B10" s="27" t="s">
        <v>1653</v>
      </c>
      <c r="C10" s="67">
        <v>1</v>
      </c>
      <c r="D10" s="134" t="s">
        <v>1654</v>
      </c>
      <c r="E10" s="304">
        <v>1952697.0959999999</v>
      </c>
      <c r="F10" s="304">
        <v>2014801.9920000001</v>
      </c>
      <c r="G10" s="304">
        <v>2090243.1240000001</v>
      </c>
      <c r="H10" s="304">
        <v>2183536.0367999999</v>
      </c>
      <c r="I10" s="304">
        <v>2180111.0723999999</v>
      </c>
      <c r="J10" s="304">
        <v>2200631.194439</v>
      </c>
      <c r="K10" s="374">
        <v>2290687.8839993002</v>
      </c>
      <c r="L10" s="304"/>
      <c r="M10" s="29"/>
    </row>
    <row r="11" spans="1:14">
      <c r="A11" s="402" t="s">
        <v>1652</v>
      </c>
      <c r="B11" s="27" t="s">
        <v>1655</v>
      </c>
      <c r="C11" s="67">
        <v>1</v>
      </c>
      <c r="D11" s="134" t="s">
        <v>1656</v>
      </c>
      <c r="E11" s="346">
        <v>0</v>
      </c>
      <c r="F11" s="346">
        <v>0</v>
      </c>
      <c r="G11" s="346">
        <v>0</v>
      </c>
      <c r="H11" s="346">
        <v>0</v>
      </c>
      <c r="I11" s="346">
        <v>0</v>
      </c>
      <c r="J11" s="346">
        <v>0.54610711159698788</v>
      </c>
      <c r="K11" s="397">
        <v>0.4854739763991231</v>
      </c>
      <c r="L11" s="304"/>
      <c r="M11" s="29"/>
    </row>
    <row r="12" spans="1:14">
      <c r="A12" s="403" t="s">
        <v>2284</v>
      </c>
      <c r="B12" s="27" t="s">
        <v>1658</v>
      </c>
      <c r="C12" s="129" t="s">
        <v>1659</v>
      </c>
      <c r="D12" s="134" t="s">
        <v>1660</v>
      </c>
      <c r="E12" s="304">
        <v>176041.17079999999</v>
      </c>
      <c r="F12" s="304">
        <v>154292.86730000001</v>
      </c>
      <c r="G12" s="304">
        <v>155863.33619999999</v>
      </c>
      <c r="H12" s="304">
        <v>127360.09286</v>
      </c>
      <c r="I12" s="304">
        <v>117987.80267999999</v>
      </c>
      <c r="J12" s="304">
        <v>108394.27802500001</v>
      </c>
      <c r="K12" s="374">
        <v>96694.035900000003</v>
      </c>
      <c r="L12" s="304"/>
      <c r="M12" s="29"/>
    </row>
    <row r="13" spans="1:14">
      <c r="A13" s="403" t="s">
        <v>2285</v>
      </c>
      <c r="B13" s="27" t="s">
        <v>1662</v>
      </c>
      <c r="C13" s="129" t="s">
        <v>1663</v>
      </c>
      <c r="D13" s="134" t="s">
        <v>1664</v>
      </c>
      <c r="E13" s="304">
        <v>62440.799199998997</v>
      </c>
      <c r="F13" s="304">
        <v>65740.607399999004</v>
      </c>
      <c r="G13" s="304">
        <v>38069.579799999003</v>
      </c>
      <c r="H13" s="304">
        <v>31128.555400000001</v>
      </c>
      <c r="I13" s="304">
        <v>27903.0216</v>
      </c>
      <c r="J13" s="304">
        <v>26220.028381920001</v>
      </c>
      <c r="K13" s="374">
        <v>12440.9166</v>
      </c>
      <c r="L13" s="305"/>
      <c r="M13" s="306"/>
      <c r="N13" s="307"/>
    </row>
    <row r="14" spans="1:14">
      <c r="A14" s="402" t="s">
        <v>1661</v>
      </c>
      <c r="B14" s="27" t="s">
        <v>1666</v>
      </c>
      <c r="C14" s="129" t="s">
        <v>1667</v>
      </c>
      <c r="D14" s="28" t="s">
        <v>1668</v>
      </c>
      <c r="E14" s="32">
        <v>9.9999999999999982</v>
      </c>
      <c r="F14" s="32">
        <v>40.285413367529308</v>
      </c>
      <c r="G14" s="32">
        <v>60.768227049611426</v>
      </c>
      <c r="H14" s="32">
        <v>56.642917292041865</v>
      </c>
      <c r="I14" s="32">
        <v>55.816909165228736</v>
      </c>
      <c r="J14" s="32">
        <v>56.126186479254592</v>
      </c>
      <c r="K14" s="391">
        <v>55.265866021479489</v>
      </c>
      <c r="L14" s="304"/>
      <c r="M14" s="308"/>
      <c r="N14" s="307"/>
    </row>
    <row r="15" spans="1:14">
      <c r="A15" s="404" t="s">
        <v>1665</v>
      </c>
      <c r="B15" s="27" t="s">
        <v>1670</v>
      </c>
      <c r="C15" s="129" t="s">
        <v>1671</v>
      </c>
      <c r="D15" s="134" t="s">
        <v>1672</v>
      </c>
      <c r="E15" s="304">
        <v>1483.2467999999999</v>
      </c>
      <c r="F15" s="304">
        <v>3501.0288</v>
      </c>
      <c r="G15" s="304">
        <v>4573.4651999999996</v>
      </c>
      <c r="H15" s="304">
        <v>6523.9524000000001</v>
      </c>
      <c r="I15" s="304">
        <v>8065.5263999999997</v>
      </c>
      <c r="J15" s="304">
        <v>8351.9269559999993</v>
      </c>
      <c r="K15" s="374">
        <v>9733.9597919999997</v>
      </c>
      <c r="L15" s="304"/>
      <c r="M15" s="308"/>
      <c r="N15" s="307"/>
    </row>
    <row r="16" spans="1:14">
      <c r="A16" s="405" t="s">
        <v>1669</v>
      </c>
      <c r="B16" s="28" t="s">
        <v>1674</v>
      </c>
      <c r="C16" s="129">
        <v>1</v>
      </c>
      <c r="D16" s="239" t="s">
        <v>1675</v>
      </c>
      <c r="E16" s="32">
        <v>100</v>
      </c>
      <c r="F16" s="32">
        <v>100</v>
      </c>
      <c r="G16" s="32">
        <v>100</v>
      </c>
      <c r="H16" s="32">
        <v>100</v>
      </c>
      <c r="I16" s="32">
        <v>100</v>
      </c>
      <c r="J16" s="32">
        <v>100</v>
      </c>
      <c r="K16" s="391">
        <v>100</v>
      </c>
      <c r="L16" s="304"/>
      <c r="M16" s="308"/>
      <c r="N16" s="307"/>
    </row>
    <row r="17" spans="1:14">
      <c r="A17" s="404" t="s">
        <v>2286</v>
      </c>
      <c r="B17" s="27"/>
      <c r="D17" s="134"/>
      <c r="E17" s="304">
        <v>0</v>
      </c>
      <c r="F17" s="304">
        <v>58.918249199999998</v>
      </c>
      <c r="G17" s="304">
        <v>1554.597176</v>
      </c>
      <c r="H17" s="304">
        <v>3786.3163199999999</v>
      </c>
      <c r="I17" s="304">
        <v>3441.156876</v>
      </c>
      <c r="J17" s="304">
        <v>2531.8890879999999</v>
      </c>
      <c r="K17" s="374">
        <v>2308.3812520000001</v>
      </c>
      <c r="L17" s="304"/>
      <c r="M17" s="308"/>
      <c r="N17" s="307"/>
    </row>
    <row r="18" spans="1:14">
      <c r="A18" s="405" t="s">
        <v>2287</v>
      </c>
      <c r="B18" s="27"/>
      <c r="D18" s="134"/>
      <c r="E18" s="32">
        <v>0</v>
      </c>
      <c r="F18" s="32">
        <v>0</v>
      </c>
      <c r="G18" s="32">
        <v>38.700000000000003</v>
      </c>
      <c r="H18" s="32">
        <v>87.4</v>
      </c>
      <c r="I18" s="32">
        <v>92.6</v>
      </c>
      <c r="J18" s="32">
        <v>83</v>
      </c>
      <c r="K18" s="391">
        <v>94.751345448962283</v>
      </c>
      <c r="L18" s="129"/>
      <c r="M18" s="29"/>
    </row>
    <row r="19" spans="1:14">
      <c r="A19" s="309" t="s">
        <v>1673</v>
      </c>
      <c r="B19" s="27" t="s">
        <v>1678</v>
      </c>
      <c r="C19" s="67">
        <v>1</v>
      </c>
      <c r="D19" s="134"/>
      <c r="E19" s="304">
        <v>517180.08439999999</v>
      </c>
      <c r="F19" s="304">
        <v>493448.38339999999</v>
      </c>
      <c r="G19" s="304">
        <v>512826.19510000001</v>
      </c>
      <c r="H19" s="304">
        <v>572509.98517600005</v>
      </c>
      <c r="I19" s="304">
        <v>574312.96660000004</v>
      </c>
      <c r="J19" s="304">
        <v>594893.62568000006</v>
      </c>
      <c r="K19" s="374">
        <v>618891.73430000001</v>
      </c>
      <c r="L19" s="304"/>
      <c r="M19" s="310"/>
      <c r="N19" s="18"/>
    </row>
    <row r="20" spans="1:14">
      <c r="A20" s="155"/>
      <c r="B20" s="27" t="s">
        <v>1680</v>
      </c>
      <c r="C20" s="67">
        <v>1</v>
      </c>
      <c r="D20" s="134" t="s">
        <v>1681</v>
      </c>
      <c r="E20" s="32"/>
      <c r="F20" s="32"/>
      <c r="G20" s="32"/>
      <c r="H20" s="32"/>
      <c r="I20" s="32"/>
      <c r="J20" s="134"/>
      <c r="K20" s="449"/>
      <c r="L20" s="304"/>
      <c r="M20" s="310"/>
      <c r="N20" s="18"/>
    </row>
    <row r="21" spans="1:14">
      <c r="A21" s="10" t="s">
        <v>1676</v>
      </c>
      <c r="B21" s="27" t="s">
        <v>1683</v>
      </c>
      <c r="D21" s="134" t="s">
        <v>1684</v>
      </c>
      <c r="E21" s="67"/>
      <c r="F21" s="67"/>
      <c r="G21" s="134"/>
      <c r="H21" s="134"/>
      <c r="I21" s="134"/>
      <c r="J21" s="134"/>
      <c r="K21" s="449"/>
      <c r="L21" s="304"/>
      <c r="M21" s="310"/>
      <c r="N21" s="18"/>
    </row>
    <row r="22" spans="1:14">
      <c r="A22" s="134" t="s">
        <v>1677</v>
      </c>
      <c r="B22" s="27" t="s">
        <v>1686</v>
      </c>
      <c r="C22" s="67">
        <v>1</v>
      </c>
      <c r="D22" s="134" t="s">
        <v>1687</v>
      </c>
      <c r="E22" s="195">
        <f>SUM(E23,E32)</f>
        <v>711048.14339999994</v>
      </c>
      <c r="F22" s="195">
        <f t="shared" ref="F22:K22" si="3">SUM(F23,F32)</f>
        <v>602168.20680000004</v>
      </c>
      <c r="G22" s="195">
        <f t="shared" si="3"/>
        <v>584875.55459999992</v>
      </c>
      <c r="H22" s="195">
        <f t="shared" si="3"/>
        <v>520444.28038219002</v>
      </c>
      <c r="I22" s="195">
        <f t="shared" si="3"/>
        <v>482018.66168399999</v>
      </c>
      <c r="J22" s="195">
        <f t="shared" si="3"/>
        <v>483738.02106</v>
      </c>
      <c r="K22" s="392">
        <f t="shared" si="3"/>
        <v>488325.64919999999</v>
      </c>
      <c r="L22" s="304"/>
      <c r="M22" s="310"/>
      <c r="N22" s="18"/>
    </row>
    <row r="23" spans="1:14">
      <c r="A23" s="309" t="s">
        <v>1679</v>
      </c>
      <c r="B23" s="27" t="s">
        <v>1688</v>
      </c>
      <c r="C23" s="67">
        <v>1</v>
      </c>
      <c r="D23" s="134" t="s">
        <v>1689</v>
      </c>
      <c r="E23" s="195">
        <f>SUM(E25:E26,E28,E30:E31)</f>
        <v>395001.27539999998</v>
      </c>
      <c r="F23" s="195">
        <f t="shared" ref="F23:K23" si="4">SUM(F25:F26,F28,F30:F31)</f>
        <v>317713.87919999997</v>
      </c>
      <c r="G23" s="195">
        <f t="shared" si="4"/>
        <v>354127.44299999997</v>
      </c>
      <c r="H23" s="195">
        <f t="shared" si="4"/>
        <v>290730.87119999999</v>
      </c>
      <c r="I23" s="195">
        <f t="shared" si="4"/>
        <v>292059.13964399998</v>
      </c>
      <c r="J23" s="195">
        <f t="shared" si="4"/>
        <v>297344.7426</v>
      </c>
      <c r="K23" s="392">
        <f t="shared" si="4"/>
        <v>297460.89599999995</v>
      </c>
      <c r="L23" s="311"/>
      <c r="M23" s="29"/>
    </row>
    <row r="24" spans="1:14">
      <c r="A24" s="402" t="s">
        <v>1682</v>
      </c>
      <c r="B24" s="27" t="s">
        <v>1690</v>
      </c>
      <c r="C24" s="67" t="s">
        <v>1691</v>
      </c>
      <c r="D24" s="134" t="s">
        <v>1692</v>
      </c>
      <c r="E24" s="346">
        <f>(E26*E27/100+E28*E29/100+E30+E31)/E23*100</f>
        <v>6.1468436561913951</v>
      </c>
      <c r="F24" s="346">
        <f t="shared" ref="F24:K24" si="5">(F26*F27/100+F28*F29/100+F30+F31)/F23*100</f>
        <v>6.0054535113302681</v>
      </c>
      <c r="G24" s="346">
        <f t="shared" si="5"/>
        <v>6.0035768163835863</v>
      </c>
      <c r="H24" s="346">
        <f t="shared" si="5"/>
        <v>6.7139680196438665</v>
      </c>
      <c r="I24" s="346">
        <f t="shared" si="5"/>
        <v>18.397582890607499</v>
      </c>
      <c r="J24" s="346">
        <f t="shared" si="5"/>
        <v>24.050909725955254</v>
      </c>
      <c r="K24" s="397">
        <f t="shared" si="5"/>
        <v>29.232104350549665</v>
      </c>
      <c r="L24" s="305"/>
      <c r="M24" s="29"/>
    </row>
    <row r="25" spans="1:14">
      <c r="A25" s="403" t="s">
        <v>1685</v>
      </c>
      <c r="B25" s="27" t="s">
        <v>1694</v>
      </c>
      <c r="C25" s="67">
        <v>1</v>
      </c>
      <c r="D25" s="134" t="s">
        <v>1695</v>
      </c>
      <c r="E25" s="304">
        <v>249566.5062</v>
      </c>
      <c r="F25" s="304">
        <v>193714.72320000001</v>
      </c>
      <c r="G25" s="304">
        <v>196026.19620000001</v>
      </c>
      <c r="H25" s="304">
        <v>163488.9792</v>
      </c>
      <c r="I25" s="304">
        <v>129073.49924400001</v>
      </c>
      <c r="J25" s="304">
        <v>120447.92819999999</v>
      </c>
      <c r="K25" s="374">
        <v>110923.1808</v>
      </c>
      <c r="L25" s="312"/>
      <c r="M25" s="29"/>
    </row>
    <row r="26" spans="1:14">
      <c r="A26" s="403" t="s">
        <v>1657</v>
      </c>
      <c r="B26" s="27" t="s">
        <v>1697</v>
      </c>
      <c r="D26" s="134" t="s">
        <v>1698</v>
      </c>
      <c r="E26" s="304">
        <v>69589.209600000002</v>
      </c>
      <c r="F26" s="304">
        <v>67925.275200000004</v>
      </c>
      <c r="G26" s="304">
        <v>93737.808000000005</v>
      </c>
      <c r="H26" s="304">
        <v>69497.218800000002</v>
      </c>
      <c r="I26" s="304">
        <v>75340.972800000003</v>
      </c>
      <c r="J26" s="304">
        <v>68880.790800000002</v>
      </c>
      <c r="K26" s="374">
        <v>65674.368000000002</v>
      </c>
      <c r="L26" s="313"/>
      <c r="M26" s="29"/>
    </row>
    <row r="27" spans="1:14">
      <c r="A27" s="402" t="s">
        <v>1661</v>
      </c>
      <c r="B27" s="27" t="s">
        <v>1700</v>
      </c>
      <c r="C27" s="67" t="s">
        <v>1701</v>
      </c>
      <c r="D27" s="134" t="s">
        <v>1702</v>
      </c>
      <c r="E27" s="304">
        <v>0</v>
      </c>
      <c r="F27" s="304">
        <v>0</v>
      </c>
      <c r="G27" s="304">
        <v>0</v>
      </c>
      <c r="H27" s="304">
        <v>0</v>
      </c>
      <c r="I27" s="304">
        <v>10</v>
      </c>
      <c r="J27" s="304">
        <v>10</v>
      </c>
      <c r="K27" s="374">
        <v>10</v>
      </c>
      <c r="L27" s="314"/>
      <c r="M27" s="29"/>
    </row>
    <row r="28" spans="1:14">
      <c r="A28" s="403" t="s">
        <v>1693</v>
      </c>
      <c r="B28" s="27" t="s">
        <v>1704</v>
      </c>
      <c r="C28" s="67">
        <v>1</v>
      </c>
      <c r="D28" s="134" t="s">
        <v>1705</v>
      </c>
      <c r="E28" s="304">
        <v>69966.687600000005</v>
      </c>
      <c r="F28" s="304">
        <v>50195.008800000003</v>
      </c>
      <c r="G28" s="304">
        <v>58484.566800000001</v>
      </c>
      <c r="H28" s="304">
        <v>51865.801200000002</v>
      </c>
      <c r="I28" s="304">
        <v>56237.371200000001</v>
      </c>
      <c r="J28" s="304">
        <v>58873.7952</v>
      </c>
      <c r="K28" s="374">
        <v>54920.901599999997</v>
      </c>
      <c r="L28" s="315"/>
      <c r="M28" s="29"/>
    </row>
    <row r="29" spans="1:14">
      <c r="A29" s="402" t="s">
        <v>1696</v>
      </c>
      <c r="B29" s="28" t="s">
        <v>1707</v>
      </c>
      <c r="C29" s="129">
        <v>1</v>
      </c>
      <c r="D29" s="239" t="s">
        <v>1708</v>
      </c>
      <c r="E29" s="32">
        <v>26.3</v>
      </c>
      <c r="F29" s="32">
        <v>26.3</v>
      </c>
      <c r="G29" s="32">
        <v>26.3</v>
      </c>
      <c r="H29" s="32">
        <v>26.3</v>
      </c>
      <c r="I29" s="32">
        <v>26.3</v>
      </c>
      <c r="J29" s="32">
        <v>26.3</v>
      </c>
      <c r="K29" s="391">
        <v>26.3</v>
      </c>
      <c r="L29" s="129"/>
      <c r="M29" s="29"/>
    </row>
    <row r="30" spans="1:14">
      <c r="A30" s="403" t="s">
        <v>1699</v>
      </c>
      <c r="B30" s="317"/>
      <c r="C30" s="318"/>
      <c r="D30" s="319"/>
      <c r="E30" s="32">
        <v>0</v>
      </c>
      <c r="F30" s="32">
        <v>0</v>
      </c>
      <c r="G30" s="32">
        <v>0</v>
      </c>
      <c r="H30" s="32">
        <v>0</v>
      </c>
      <c r="I30" s="32">
        <v>0</v>
      </c>
      <c r="J30" s="32">
        <v>0</v>
      </c>
      <c r="K30" s="391">
        <v>0</v>
      </c>
      <c r="L30" s="304"/>
      <c r="M30" s="310"/>
      <c r="N30" s="18"/>
    </row>
    <row r="31" spans="1:14">
      <c r="A31" s="403" t="s">
        <v>1703</v>
      </c>
      <c r="B31" s="321"/>
      <c r="C31" s="318"/>
      <c r="D31" s="319"/>
      <c r="E31" s="304">
        <v>5878.8720000000003</v>
      </c>
      <c r="F31" s="304">
        <v>5878.8720000000003</v>
      </c>
      <c r="G31" s="304">
        <v>5878.8720000000003</v>
      </c>
      <c r="H31" s="304">
        <v>5878.8720000000003</v>
      </c>
      <c r="I31" s="304">
        <v>31407.296399999999</v>
      </c>
      <c r="J31" s="304">
        <v>49142.2284</v>
      </c>
      <c r="K31" s="374">
        <v>65942.445600000006</v>
      </c>
      <c r="L31" s="304"/>
      <c r="M31" s="310"/>
      <c r="N31" s="18"/>
    </row>
    <row r="32" spans="1:14">
      <c r="A32" s="309" t="s">
        <v>1706</v>
      </c>
      <c r="B32" s="27" t="s">
        <v>1711</v>
      </c>
      <c r="C32" s="67">
        <v>1</v>
      </c>
      <c r="D32" s="134"/>
      <c r="E32" s="304">
        <v>316046.86800000002</v>
      </c>
      <c r="F32" s="304">
        <v>284454.32760000002</v>
      </c>
      <c r="G32" s="304">
        <v>230748.1116</v>
      </c>
      <c r="H32" s="304">
        <v>229713.40918218999</v>
      </c>
      <c r="I32" s="304">
        <v>189959.52204000001</v>
      </c>
      <c r="J32" s="304">
        <v>186393.27846</v>
      </c>
      <c r="K32" s="374">
        <v>190864.75320000001</v>
      </c>
      <c r="L32" s="304"/>
      <c r="M32" s="310"/>
      <c r="N32" s="18"/>
    </row>
    <row r="33" spans="1:14">
      <c r="A33" s="406"/>
      <c r="B33" s="27" t="s">
        <v>1713</v>
      </c>
      <c r="C33" s="67" t="s">
        <v>1714</v>
      </c>
      <c r="D33" s="134" t="s">
        <v>1715</v>
      </c>
      <c r="E33" s="320"/>
      <c r="F33" s="320"/>
      <c r="G33" s="319"/>
      <c r="H33" s="319"/>
      <c r="I33" s="319"/>
      <c r="J33" s="319"/>
      <c r="K33" s="451"/>
      <c r="L33" s="304"/>
      <c r="M33" s="310"/>
      <c r="N33" s="18"/>
    </row>
    <row r="34" spans="1:14">
      <c r="A34" s="10" t="s">
        <v>1709</v>
      </c>
      <c r="B34" s="27" t="s">
        <v>1717</v>
      </c>
      <c r="D34" s="134" t="s">
        <v>1718</v>
      </c>
      <c r="E34" s="318"/>
      <c r="F34" s="318"/>
      <c r="G34" s="319"/>
      <c r="H34" s="319"/>
      <c r="I34" s="319"/>
      <c r="J34" s="319"/>
      <c r="K34" s="451"/>
      <c r="L34" s="311"/>
      <c r="M34" s="29"/>
    </row>
    <row r="35" spans="1:14">
      <c r="A35" s="134" t="s">
        <v>1710</v>
      </c>
      <c r="B35" s="27" t="s">
        <v>1720</v>
      </c>
      <c r="C35" s="67">
        <v>1</v>
      </c>
      <c r="D35" s="134" t="s">
        <v>1721</v>
      </c>
      <c r="E35" s="32">
        <f>SUM(E36,E38)</f>
        <v>771703.78679999989</v>
      </c>
      <c r="F35" s="32">
        <f t="shared" ref="F35:K35" si="6">SUM(F36,F38)</f>
        <v>726366.42720000003</v>
      </c>
      <c r="G35" s="32">
        <f t="shared" si="6"/>
        <v>667316.58840000001</v>
      </c>
      <c r="H35" s="32">
        <f t="shared" si="6"/>
        <v>634166.71128000005</v>
      </c>
      <c r="I35" s="32">
        <f t="shared" si="6"/>
        <v>673174.69920000003</v>
      </c>
      <c r="J35" s="32">
        <f t="shared" si="6"/>
        <v>645057.65487600002</v>
      </c>
      <c r="K35" s="391">
        <f t="shared" si="6"/>
        <v>626465.43831967004</v>
      </c>
      <c r="L35" s="316"/>
      <c r="M35" s="29"/>
    </row>
    <row r="36" spans="1:14">
      <c r="A36" s="155" t="s">
        <v>1712</v>
      </c>
      <c r="B36" s="27"/>
      <c r="D36" s="134"/>
      <c r="E36" s="304">
        <v>705439.49399999995</v>
      </c>
      <c r="F36" s="304">
        <v>652010.52240000002</v>
      </c>
      <c r="G36" s="304">
        <v>589527.65159999998</v>
      </c>
      <c r="H36" s="304">
        <v>566354.75688</v>
      </c>
      <c r="I36" s="304">
        <v>597149.78399999999</v>
      </c>
      <c r="J36" s="304">
        <v>569628.91407599999</v>
      </c>
      <c r="K36" s="374">
        <v>554846.04831967002</v>
      </c>
      <c r="L36" s="129"/>
      <c r="M36" s="29"/>
    </row>
    <row r="37" spans="1:14">
      <c r="A37" s="403" t="s">
        <v>1716</v>
      </c>
      <c r="B37" s="27"/>
      <c r="D37" s="134"/>
      <c r="E37" s="32">
        <v>100</v>
      </c>
      <c r="F37" s="32">
        <v>100</v>
      </c>
      <c r="G37" s="195">
        <v>100</v>
      </c>
      <c r="H37" s="195">
        <v>100</v>
      </c>
      <c r="I37" s="195">
        <v>100</v>
      </c>
      <c r="J37" s="195">
        <v>100</v>
      </c>
      <c r="K37" s="392">
        <v>100</v>
      </c>
      <c r="L37" s="313"/>
      <c r="M37" s="29"/>
    </row>
    <row r="38" spans="1:14">
      <c r="A38" s="155" t="s">
        <v>1719</v>
      </c>
      <c r="B38" s="28" t="s">
        <v>1724</v>
      </c>
      <c r="C38" s="129">
        <v>1</v>
      </c>
      <c r="D38" s="239" t="s">
        <v>1725</v>
      </c>
      <c r="E38" s="304">
        <v>66264.292799999996</v>
      </c>
      <c r="F38" s="304">
        <v>74355.904800000004</v>
      </c>
      <c r="G38" s="304">
        <v>77788.936799999996</v>
      </c>
      <c r="H38" s="304">
        <v>67811.954400000002</v>
      </c>
      <c r="I38" s="304">
        <v>76024.915200000003</v>
      </c>
      <c r="J38" s="304">
        <v>75428.7408</v>
      </c>
      <c r="K38" s="374">
        <v>71619.39</v>
      </c>
      <c r="L38" s="313"/>
      <c r="M38" s="29"/>
    </row>
    <row r="39" spans="1:14">
      <c r="A39" s="134"/>
      <c r="B39" s="27" t="s">
        <v>1727</v>
      </c>
      <c r="C39" s="67">
        <v>1</v>
      </c>
      <c r="D39" s="134" t="s">
        <v>1728</v>
      </c>
      <c r="E39" s="32"/>
      <c r="F39" s="32"/>
      <c r="G39" s="32"/>
      <c r="H39" s="32"/>
      <c r="I39" s="32"/>
      <c r="J39" s="134"/>
      <c r="K39" s="449"/>
      <c r="L39" s="129"/>
      <c r="M39" s="29"/>
    </row>
    <row r="40" spans="1:14">
      <c r="A40" s="10" t="s">
        <v>1722</v>
      </c>
      <c r="B40" s="28" t="s">
        <v>1730</v>
      </c>
      <c r="C40" s="129"/>
      <c r="D40" s="239" t="s">
        <v>1731</v>
      </c>
      <c r="E40" s="67"/>
      <c r="F40" s="67"/>
      <c r="G40" s="134"/>
      <c r="H40" s="134"/>
      <c r="I40" s="134"/>
      <c r="J40" s="134"/>
      <c r="K40" s="449"/>
      <c r="L40" s="67"/>
    </row>
    <row r="41" spans="1:14">
      <c r="A41" s="239" t="s">
        <v>1723</v>
      </c>
      <c r="B41" s="27" t="s">
        <v>1733</v>
      </c>
      <c r="C41" s="67">
        <v>1</v>
      </c>
      <c r="D41" s="134" t="s">
        <v>1734</v>
      </c>
      <c r="E41" s="348">
        <f>SUM(E42,E44)</f>
        <v>4192594.3273999989</v>
      </c>
      <c r="F41" s="348">
        <f t="shared" ref="F41:K41" si="7">SUM(F42,F44)</f>
        <v>4060319.5128999995</v>
      </c>
      <c r="G41" s="348">
        <f t="shared" si="7"/>
        <v>4053767.8432999989</v>
      </c>
      <c r="H41" s="348">
        <f t="shared" si="7"/>
        <v>4075669.61429819</v>
      </c>
      <c r="I41" s="348">
        <f t="shared" si="7"/>
        <v>4063573.7505640001</v>
      </c>
      <c r="J41" s="348">
        <f t="shared" si="7"/>
        <v>4067286.7294179196</v>
      </c>
      <c r="K41" s="452">
        <f t="shared" si="7"/>
        <v>4143239.6181109697</v>
      </c>
      <c r="L41" s="67"/>
    </row>
    <row r="42" spans="1:14">
      <c r="A42" s="155" t="s">
        <v>1726</v>
      </c>
      <c r="B42" s="28"/>
      <c r="C42" s="129"/>
      <c r="D42" s="239"/>
      <c r="E42" s="304">
        <f>SUM(E8,E23,E36)</f>
        <v>3293103.0821999987</v>
      </c>
      <c r="F42" s="304">
        <f t="shared" ref="F42:K42" si="8">SUM(F8,F23,F36)</f>
        <v>3208060.8970999992</v>
      </c>
      <c r="G42" s="304">
        <f t="shared" si="8"/>
        <v>3232404.599799999</v>
      </c>
      <c r="H42" s="304">
        <f t="shared" si="8"/>
        <v>3205634.2655400001</v>
      </c>
      <c r="I42" s="304">
        <f t="shared" si="8"/>
        <v>3223276.3467239998</v>
      </c>
      <c r="J42" s="304">
        <f t="shared" si="8"/>
        <v>3210571.0844779196</v>
      </c>
      <c r="K42" s="374">
        <f t="shared" si="8"/>
        <v>3261863.7406109697</v>
      </c>
      <c r="L42" s="67"/>
    </row>
    <row r="43" spans="1:14">
      <c r="A43" s="404" t="s">
        <v>1729</v>
      </c>
      <c r="B43" s="27"/>
      <c r="D43" s="134"/>
      <c r="E43" s="347">
        <f>(E8*E9/100+E23*E24/100+E36*E37/100)/E42*100</f>
        <v>22.393678945092091</v>
      </c>
      <c r="F43" s="347">
        <f t="shared" ref="F43:K43" si="9">(F8*F9/100+F23*F24/100+F36*F37/100)/F42*100</f>
        <v>21.853562274630374</v>
      </c>
      <c r="G43" s="347">
        <f t="shared" si="9"/>
        <v>19.77157400731182</v>
      </c>
      <c r="H43" s="347">
        <f t="shared" si="9"/>
        <v>19.133176106270199</v>
      </c>
      <c r="I43" s="347">
        <f t="shared" si="9"/>
        <v>21.02544663545202</v>
      </c>
      <c r="J43" s="347">
        <f t="shared" si="9"/>
        <v>21.12803336918947</v>
      </c>
      <c r="K43" s="450">
        <f t="shared" si="9"/>
        <v>20.593060814317109</v>
      </c>
    </row>
    <row r="44" spans="1:14">
      <c r="A44" s="155" t="s">
        <v>1732</v>
      </c>
      <c r="B44" s="27" t="s">
        <v>1736</v>
      </c>
      <c r="C44" s="67">
        <v>5</v>
      </c>
      <c r="D44" s="134" t="s">
        <v>1737</v>
      </c>
      <c r="E44" s="304">
        <f>SUM(E19,E32,E38)</f>
        <v>899491.2452</v>
      </c>
      <c r="F44" s="304">
        <f t="shared" ref="F44:K44" si="10">SUM(F19,F32,F38)</f>
        <v>852258.61580000003</v>
      </c>
      <c r="G44" s="304">
        <f t="shared" si="10"/>
        <v>821363.2435000001</v>
      </c>
      <c r="H44" s="304">
        <f t="shared" si="10"/>
        <v>870035.34875819006</v>
      </c>
      <c r="I44" s="304">
        <f t="shared" si="10"/>
        <v>840297.40384000016</v>
      </c>
      <c r="J44" s="304">
        <f t="shared" si="10"/>
        <v>856715.64494000003</v>
      </c>
      <c r="K44" s="374">
        <f t="shared" si="10"/>
        <v>881375.87750000006</v>
      </c>
    </row>
    <row r="45" spans="1:14">
      <c r="A45" s="28"/>
      <c r="B45" s="27" t="s">
        <v>1739</v>
      </c>
      <c r="C45" s="67">
        <v>6</v>
      </c>
      <c r="D45" s="134"/>
      <c r="E45" s="313"/>
      <c r="F45" s="313"/>
      <c r="G45" s="313"/>
      <c r="H45" s="313"/>
      <c r="I45" s="313"/>
      <c r="J45" s="239"/>
      <c r="K45" s="453"/>
    </row>
    <row r="46" spans="1:14">
      <c r="A46" s="10" t="s">
        <v>1735</v>
      </c>
      <c r="B46" s="27" t="s">
        <v>1741</v>
      </c>
      <c r="C46" s="67">
        <v>7</v>
      </c>
      <c r="D46" s="134"/>
      <c r="E46" s="195"/>
      <c r="F46" s="195"/>
      <c r="G46" s="195"/>
      <c r="H46" s="195"/>
      <c r="I46" s="195"/>
      <c r="J46" s="134"/>
      <c r="K46" s="449"/>
    </row>
    <row r="47" spans="1:14">
      <c r="A47" s="27" t="s">
        <v>2288</v>
      </c>
      <c r="B47" s="27"/>
      <c r="D47" s="134"/>
      <c r="E47" s="324">
        <v>5.4</v>
      </c>
      <c r="F47" s="324">
        <v>7.9</v>
      </c>
      <c r="G47" s="324">
        <v>11.2</v>
      </c>
      <c r="H47" s="324">
        <v>19.5</v>
      </c>
      <c r="I47" s="324">
        <v>21.7</v>
      </c>
      <c r="J47" s="324">
        <v>24</v>
      </c>
      <c r="K47" s="454">
        <v>26.798848049476724</v>
      </c>
    </row>
    <row r="48" spans="1:14">
      <c r="A48" s="27" t="s">
        <v>1738</v>
      </c>
      <c r="B48" s="27"/>
      <c r="D48" s="134"/>
      <c r="E48" s="304">
        <v>0</v>
      </c>
      <c r="F48" s="304">
        <v>0</v>
      </c>
      <c r="G48" s="304">
        <v>0</v>
      </c>
      <c r="H48" s="304">
        <v>591480</v>
      </c>
      <c r="I48" s="304">
        <v>598734</v>
      </c>
      <c r="J48" s="304">
        <v>574794</v>
      </c>
      <c r="K48" s="374">
        <v>560750.4</v>
      </c>
    </row>
    <row r="49" spans="1:11">
      <c r="A49" s="27" t="s">
        <v>1740</v>
      </c>
      <c r="B49" s="27"/>
      <c r="D49" s="134"/>
      <c r="E49" s="304">
        <v>0</v>
      </c>
      <c r="F49" s="304">
        <v>15534.376235994601</v>
      </c>
      <c r="G49" s="304">
        <v>17617.132079994961</v>
      </c>
      <c r="H49" s="304">
        <v>13025.80025999964</v>
      </c>
      <c r="I49" s="304">
        <v>18484.60428</v>
      </c>
      <c r="J49" s="304">
        <v>17947.698463728</v>
      </c>
      <c r="K49" s="374">
        <v>12198.925439999901</v>
      </c>
    </row>
    <row r="50" spans="1:11">
      <c r="A50" s="27"/>
      <c r="B50" s="27"/>
      <c r="D50" s="134"/>
      <c r="E50" s="134"/>
      <c r="F50" s="134"/>
      <c r="G50" s="134"/>
      <c r="H50" s="134"/>
    </row>
    <row r="51" spans="1:11">
      <c r="A51" s="27"/>
      <c r="B51" s="27"/>
      <c r="D51" s="134"/>
      <c r="E51" s="134"/>
      <c r="F51" s="134"/>
      <c r="G51" s="134"/>
      <c r="H51" s="134"/>
    </row>
    <row r="52" spans="1:11">
      <c r="A52" s="484" t="s">
        <v>1742</v>
      </c>
      <c r="B52" s="484"/>
      <c r="C52" s="484"/>
      <c r="D52" s="484"/>
      <c r="E52" s="484"/>
      <c r="F52" s="484"/>
      <c r="G52" s="484"/>
      <c r="H52" s="484"/>
      <c r="I52" s="484"/>
      <c r="J52" s="484"/>
      <c r="K52" s="484"/>
    </row>
    <row r="53" spans="1:11">
      <c r="A53" s="484" t="s">
        <v>1743</v>
      </c>
      <c r="B53" s="484"/>
      <c r="C53" s="484"/>
      <c r="D53" s="484"/>
      <c r="E53" s="484"/>
      <c r="F53" s="484"/>
      <c r="G53" s="484"/>
      <c r="H53" s="484"/>
      <c r="I53" s="484"/>
      <c r="J53" s="484"/>
      <c r="K53" s="484"/>
    </row>
    <row r="54" spans="1:11">
      <c r="A54" s="484" t="s">
        <v>2289</v>
      </c>
      <c r="B54" s="484"/>
      <c r="C54" s="484"/>
      <c r="D54" s="484"/>
      <c r="E54" s="484"/>
      <c r="F54" s="484"/>
      <c r="G54" s="484"/>
      <c r="H54" s="484"/>
      <c r="I54" s="484"/>
      <c r="J54" s="484"/>
      <c r="K54" s="484"/>
    </row>
    <row r="55" spans="1:11">
      <c r="A55" s="484" t="s">
        <v>1744</v>
      </c>
      <c r="B55" s="484"/>
      <c r="C55" s="484"/>
      <c r="D55" s="484"/>
      <c r="E55" s="484"/>
      <c r="F55" s="484"/>
      <c r="G55" s="484"/>
      <c r="H55" s="484"/>
      <c r="I55" s="484"/>
      <c r="J55" s="484"/>
      <c r="K55" s="484"/>
    </row>
    <row r="56" spans="1:11" ht="25.5" customHeight="1">
      <c r="A56" s="484" t="s">
        <v>1745</v>
      </c>
      <c r="B56" s="484"/>
      <c r="C56" s="484"/>
      <c r="D56" s="484"/>
      <c r="E56" s="484"/>
      <c r="F56" s="484"/>
      <c r="G56" s="484"/>
      <c r="H56" s="484"/>
      <c r="I56" s="484"/>
      <c r="J56" s="484"/>
      <c r="K56" s="484"/>
    </row>
    <row r="57" spans="1:11">
      <c r="A57" s="28"/>
      <c r="B57" s="28"/>
      <c r="C57" s="129"/>
      <c r="D57" s="239"/>
      <c r="E57" s="239"/>
      <c r="F57" s="313"/>
      <c r="G57" s="313"/>
      <c r="H57" s="313"/>
      <c r="I57" s="313"/>
      <c r="J57" s="313"/>
    </row>
    <row r="58" spans="1:11">
      <c r="A58" s="155"/>
      <c r="B58" s="27"/>
      <c r="D58" s="134"/>
      <c r="E58" s="134"/>
      <c r="F58" s="322"/>
      <c r="G58" s="322"/>
      <c r="H58" s="322"/>
      <c r="I58" s="195"/>
      <c r="J58" s="195"/>
    </row>
    <row r="59" spans="1:11">
      <c r="A59" s="309"/>
      <c r="B59" s="28"/>
      <c r="C59" s="129"/>
      <c r="D59" s="239"/>
      <c r="E59" s="239"/>
      <c r="F59" s="323"/>
      <c r="G59" s="323"/>
      <c r="H59" s="323"/>
      <c r="I59" s="323"/>
      <c r="J59" s="323"/>
    </row>
    <row r="60" spans="1:11">
      <c r="A60" s="155"/>
      <c r="B60" s="27"/>
      <c r="D60" s="134"/>
      <c r="E60" s="134"/>
      <c r="F60" s="195"/>
      <c r="G60" s="195"/>
      <c r="H60" s="195"/>
      <c r="I60" s="195"/>
      <c r="J60" s="195"/>
    </row>
    <row r="61" spans="1:11">
      <c r="A61" s="27"/>
      <c r="B61" s="27"/>
      <c r="D61" s="134"/>
      <c r="E61" s="134"/>
      <c r="F61" s="195"/>
      <c r="G61" s="195"/>
      <c r="H61" s="195"/>
      <c r="I61" s="195"/>
      <c r="J61" s="195"/>
    </row>
    <row r="62" spans="1:11">
      <c r="A62" s="10"/>
      <c r="B62" s="27"/>
      <c r="D62" s="134"/>
      <c r="E62" s="134"/>
      <c r="F62" s="195"/>
      <c r="G62" s="195"/>
      <c r="H62" s="195"/>
      <c r="I62" s="195"/>
      <c r="J62" s="195"/>
    </row>
    <row r="63" spans="1:11">
      <c r="A63" s="27"/>
      <c r="B63" s="27"/>
      <c r="D63" s="134"/>
      <c r="E63" s="134"/>
      <c r="F63" s="324"/>
      <c r="G63" s="324"/>
      <c r="H63" s="324"/>
      <c r="I63" s="324"/>
      <c r="J63" s="324"/>
    </row>
    <row r="64" spans="1:11">
      <c r="A64" s="27"/>
      <c r="B64" s="27"/>
      <c r="D64" s="134"/>
      <c r="E64" s="134"/>
      <c r="F64" s="134"/>
      <c r="G64" s="134"/>
      <c r="H64" s="134"/>
    </row>
    <row r="65" spans="1:58">
      <c r="A65" s="27"/>
      <c r="B65" s="27"/>
      <c r="D65" s="134"/>
      <c r="E65" s="134"/>
      <c r="F65" s="134"/>
      <c r="G65" s="134"/>
      <c r="H65" s="134"/>
    </row>
    <row r="66" spans="1:58">
      <c r="A66" s="27"/>
      <c r="B66" s="27"/>
      <c r="D66" s="134"/>
      <c r="E66" s="134"/>
      <c r="F66" s="134"/>
      <c r="G66" s="134"/>
      <c r="H66" s="134"/>
    </row>
    <row r="67" spans="1:58">
      <c r="A67" s="27"/>
      <c r="B67" s="27"/>
      <c r="D67" s="134"/>
      <c r="E67" s="134"/>
      <c r="F67" s="134"/>
      <c r="G67" s="134"/>
      <c r="H67" s="134"/>
    </row>
    <row r="68" spans="1:58">
      <c r="A68" s="27"/>
      <c r="B68" s="27"/>
      <c r="D68" s="134"/>
      <c r="E68" s="134"/>
      <c r="F68" s="134"/>
      <c r="G68" s="134"/>
      <c r="H68" s="134"/>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row>
    <row r="69" spans="1:58">
      <c r="A69" s="27"/>
      <c r="B69" s="27"/>
      <c r="C69" s="325"/>
      <c r="D69" s="134"/>
      <c r="E69" s="134"/>
      <c r="F69" s="134"/>
      <c r="G69" s="134"/>
      <c r="H69" s="134"/>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row>
    <row r="70" spans="1:58">
      <c r="A70" s="27"/>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row>
    <row r="71" spans="1:58">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row>
    <row r="72" spans="1:58">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row>
    <row r="73" spans="1:58">
      <c r="F73" s="22"/>
      <c r="G73" s="22"/>
      <c r="H73" s="67"/>
      <c r="I73" s="304"/>
      <c r="J73" s="346"/>
      <c r="K73" s="304"/>
      <c r="L73" s="304"/>
      <c r="M73" s="304"/>
      <c r="N73" s="32"/>
      <c r="O73" s="304"/>
      <c r="P73" s="304"/>
      <c r="Q73" s="304"/>
      <c r="R73" s="347"/>
      <c r="S73" s="304"/>
      <c r="T73" s="347"/>
      <c r="U73" s="304"/>
      <c r="V73" s="304"/>
      <c r="W73" s="28"/>
      <c r="X73" s="305"/>
      <c r="Y73" s="304"/>
      <c r="Z73" s="304"/>
      <c r="AA73" s="304"/>
      <c r="AB73" s="304"/>
      <c r="AC73" s="129"/>
      <c r="AD73" s="304"/>
      <c r="AE73" s="304"/>
      <c r="AF73" s="304"/>
      <c r="AG73" s="304"/>
      <c r="AH73" s="304"/>
      <c r="AI73" s="304"/>
      <c r="AJ73" s="304"/>
      <c r="AK73" s="304"/>
      <c r="AL73" s="311"/>
      <c r="AM73" s="347"/>
      <c r="AN73" s="304"/>
      <c r="AO73" s="311"/>
      <c r="AP73" s="372"/>
      <c r="AQ73" s="318"/>
      <c r="AR73" s="304"/>
      <c r="AS73" s="32"/>
      <c r="AT73" s="304"/>
      <c r="AU73" s="32"/>
      <c r="AV73" s="32"/>
      <c r="AW73" s="67"/>
      <c r="AX73" s="304"/>
      <c r="AY73" s="347"/>
      <c r="AZ73" s="304"/>
      <c r="BA73" s="348"/>
      <c r="BB73" s="313"/>
      <c r="BC73" s="195"/>
      <c r="BD73" s="324"/>
      <c r="BE73" s="304"/>
      <c r="BF73" s="304"/>
    </row>
    <row r="74" spans="1:58">
      <c r="F74" s="22"/>
      <c r="G74" s="67"/>
      <c r="H74" s="67"/>
      <c r="I74" s="304"/>
      <c r="J74" s="346"/>
      <c r="K74" s="304"/>
      <c r="L74" s="304"/>
      <c r="M74" s="304"/>
      <c r="N74" s="32"/>
      <c r="O74" s="304"/>
      <c r="P74" s="304"/>
      <c r="Q74" s="304"/>
      <c r="R74" s="347"/>
      <c r="S74" s="304"/>
      <c r="T74" s="347"/>
      <c r="U74" s="304"/>
      <c r="V74" s="304"/>
      <c r="W74" s="28"/>
      <c r="X74" s="305"/>
      <c r="Y74" s="304"/>
      <c r="Z74" s="304"/>
      <c r="AA74" s="304"/>
      <c r="AB74" s="304"/>
      <c r="AC74" s="129"/>
      <c r="AD74" s="304"/>
      <c r="AE74" s="304"/>
      <c r="AF74" s="304"/>
      <c r="AG74" s="304"/>
      <c r="AH74" s="304"/>
      <c r="AI74" s="304"/>
      <c r="AJ74" s="304"/>
      <c r="AK74" s="304"/>
      <c r="AL74" s="311"/>
      <c r="AM74" s="347"/>
      <c r="AN74" s="304"/>
      <c r="AO74" s="311"/>
      <c r="AP74" s="372"/>
      <c r="AQ74" s="318"/>
      <c r="AR74" s="304"/>
      <c r="AS74" s="32"/>
      <c r="AT74" s="304"/>
      <c r="AU74" s="32"/>
      <c r="AV74" s="32"/>
      <c r="AW74" s="67"/>
      <c r="AX74" s="304"/>
      <c r="AY74" s="347"/>
      <c r="AZ74" s="304"/>
      <c r="BA74" s="348"/>
      <c r="BB74" s="313"/>
      <c r="BC74" s="195"/>
      <c r="BD74" s="324"/>
      <c r="BE74" s="304"/>
      <c r="BF74" s="304"/>
    </row>
    <row r="75" spans="1:58">
      <c r="F75" s="22"/>
      <c r="G75" s="134"/>
      <c r="H75" s="134"/>
      <c r="I75" s="304"/>
      <c r="J75" s="346"/>
      <c r="K75" s="304"/>
      <c r="L75" s="304"/>
      <c r="M75" s="304"/>
      <c r="N75" s="32"/>
      <c r="O75" s="304"/>
      <c r="P75" s="304"/>
      <c r="Q75" s="304"/>
      <c r="R75" s="347"/>
      <c r="S75" s="304"/>
      <c r="T75" s="347"/>
      <c r="U75" s="304"/>
      <c r="V75" s="304"/>
      <c r="W75" s="28"/>
      <c r="X75" s="305"/>
      <c r="Y75" s="304"/>
      <c r="Z75" s="304"/>
      <c r="AA75" s="304"/>
      <c r="AB75" s="304"/>
      <c r="AC75" s="239"/>
      <c r="AD75" s="304"/>
      <c r="AE75" s="304"/>
      <c r="AF75" s="304"/>
      <c r="AG75" s="304"/>
      <c r="AH75" s="304"/>
      <c r="AI75" s="304"/>
      <c r="AJ75" s="304"/>
      <c r="AK75" s="304"/>
      <c r="AL75" s="311"/>
      <c r="AM75" s="347"/>
      <c r="AN75" s="304"/>
      <c r="AO75" s="311"/>
      <c r="AP75" s="373"/>
      <c r="AQ75" s="319"/>
      <c r="AR75" s="304"/>
      <c r="AS75" s="195"/>
      <c r="AT75" s="304"/>
      <c r="AU75" s="32"/>
      <c r="AV75" s="32"/>
      <c r="AW75" s="134"/>
      <c r="AX75" s="304"/>
      <c r="AY75" s="347"/>
      <c r="AZ75" s="304"/>
      <c r="BA75" s="348"/>
      <c r="BB75" s="313"/>
      <c r="BC75" s="195"/>
      <c r="BD75" s="324"/>
      <c r="BE75" s="304"/>
      <c r="BF75" s="304"/>
    </row>
    <row r="76" spans="1:58">
      <c r="F76" s="22"/>
      <c r="G76" s="134"/>
      <c r="H76" s="134"/>
      <c r="I76" s="304"/>
      <c r="J76" s="346"/>
      <c r="K76" s="304"/>
      <c r="L76" s="304"/>
      <c r="M76" s="304"/>
      <c r="N76" s="32"/>
      <c r="O76" s="304"/>
      <c r="P76" s="304"/>
      <c r="Q76" s="304"/>
      <c r="R76" s="347"/>
      <c r="S76" s="304"/>
      <c r="T76" s="347"/>
      <c r="U76" s="304"/>
      <c r="V76" s="304"/>
      <c r="W76" s="28"/>
      <c r="X76" s="305"/>
      <c r="Y76" s="304"/>
      <c r="Z76" s="304"/>
      <c r="AA76" s="304"/>
      <c r="AB76" s="304"/>
      <c r="AC76" s="239"/>
      <c r="AD76" s="304"/>
      <c r="AE76" s="304"/>
      <c r="AF76" s="304"/>
      <c r="AG76" s="304"/>
      <c r="AH76" s="304"/>
      <c r="AI76" s="304"/>
      <c r="AJ76" s="304"/>
      <c r="AK76" s="304"/>
      <c r="AL76" s="311"/>
      <c r="AM76" s="347"/>
      <c r="AN76" s="304"/>
      <c r="AO76" s="311"/>
      <c r="AP76" s="373"/>
      <c r="AQ76" s="319"/>
      <c r="AR76" s="304"/>
      <c r="AS76" s="195"/>
      <c r="AT76" s="304"/>
      <c r="AU76" s="32"/>
      <c r="AV76" s="32"/>
      <c r="AW76" s="134"/>
      <c r="AX76" s="304"/>
      <c r="AY76" s="347"/>
      <c r="AZ76" s="304"/>
      <c r="BA76" s="348"/>
      <c r="BB76" s="313"/>
      <c r="BC76" s="195"/>
      <c r="BD76" s="324"/>
      <c r="BE76" s="304"/>
      <c r="BF76" s="304"/>
    </row>
    <row r="77" spans="1:58">
      <c r="F77" s="22"/>
      <c r="G77" s="134"/>
      <c r="H77" s="134"/>
      <c r="I77" s="304"/>
      <c r="J77" s="346"/>
      <c r="K77" s="304"/>
      <c r="L77" s="304"/>
      <c r="M77" s="304"/>
      <c r="N77" s="32"/>
      <c r="O77" s="304"/>
      <c r="P77" s="304"/>
      <c r="Q77" s="304"/>
      <c r="R77" s="347"/>
      <c r="S77" s="304"/>
      <c r="T77" s="347"/>
      <c r="U77" s="304"/>
      <c r="V77" s="304"/>
      <c r="W77" s="28"/>
      <c r="X77" s="305"/>
      <c r="Y77" s="304"/>
      <c r="Z77" s="304"/>
      <c r="AA77" s="304"/>
      <c r="AB77" s="304"/>
      <c r="AC77" s="239"/>
      <c r="AD77" s="304"/>
      <c r="AE77" s="304"/>
      <c r="AF77" s="347"/>
      <c r="AG77" s="304"/>
      <c r="AH77" s="304"/>
      <c r="AI77" s="304"/>
      <c r="AJ77" s="304"/>
      <c r="AK77" s="304"/>
      <c r="AL77" s="311"/>
      <c r="AM77" s="347"/>
      <c r="AN77" s="304"/>
      <c r="AO77" s="311"/>
      <c r="AP77" s="373"/>
      <c r="AQ77" s="319"/>
      <c r="AR77" s="304"/>
      <c r="AS77" s="195"/>
      <c r="AT77" s="304"/>
      <c r="AU77" s="32"/>
      <c r="AV77" s="32"/>
      <c r="AW77" s="134"/>
      <c r="AX77" s="304"/>
      <c r="AY77" s="347"/>
      <c r="AZ77" s="304"/>
      <c r="BA77" s="348"/>
      <c r="BB77" s="313"/>
      <c r="BC77" s="195"/>
      <c r="BD77" s="324"/>
      <c r="BE77" s="304"/>
      <c r="BF77" s="304"/>
    </row>
    <row r="78" spans="1:58">
      <c r="F78" s="4"/>
      <c r="G78" s="134"/>
      <c r="H78" s="134"/>
      <c r="I78" s="304"/>
      <c r="J78" s="346"/>
      <c r="K78" s="304"/>
      <c r="L78" s="304"/>
      <c r="M78" s="304"/>
      <c r="N78" s="32"/>
      <c r="O78" s="304"/>
      <c r="P78" s="304"/>
      <c r="Q78" s="304"/>
      <c r="R78" s="347"/>
      <c r="S78" s="304"/>
      <c r="T78" s="347"/>
      <c r="U78" s="304"/>
      <c r="V78" s="304"/>
      <c r="W78" s="28"/>
      <c r="X78" s="239"/>
      <c r="Y78" s="304"/>
      <c r="Z78" s="304"/>
      <c r="AA78" s="304"/>
      <c r="AB78" s="239"/>
      <c r="AC78" s="239"/>
      <c r="AD78" s="304"/>
      <c r="AE78" s="304"/>
      <c r="AF78" s="347"/>
      <c r="AG78" s="304"/>
      <c r="AH78" s="304"/>
      <c r="AI78" s="304"/>
      <c r="AJ78" s="304"/>
      <c r="AK78" s="304"/>
      <c r="AL78" s="311"/>
      <c r="AM78" s="347"/>
      <c r="AN78" s="304"/>
      <c r="AO78" s="311"/>
      <c r="AP78" s="373"/>
      <c r="AQ78" s="319"/>
      <c r="AR78" s="304"/>
      <c r="AS78" s="195"/>
      <c r="AT78" s="304"/>
      <c r="AU78" s="32"/>
      <c r="AV78" s="134"/>
      <c r="AW78" s="134"/>
      <c r="AX78" s="304"/>
      <c r="AY78" s="347"/>
      <c r="AZ78" s="304"/>
      <c r="BA78" s="348"/>
      <c r="BB78" s="239"/>
      <c r="BC78" s="134"/>
      <c r="BD78" s="324"/>
      <c r="BE78" s="304"/>
      <c r="BF78" s="304"/>
    </row>
    <row r="79" spans="1:58">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row>
    <row r="80" spans="1:58">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row>
    <row r="81" spans="16:42">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row>
    <row r="82" spans="16:42">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row>
    <row r="83" spans="16:42">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row>
    <row r="84" spans="16:42">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row>
  </sheetData>
  <mergeCells count="5">
    <mergeCell ref="A52:K52"/>
    <mergeCell ref="A53:K53"/>
    <mergeCell ref="A54:K54"/>
    <mergeCell ref="A55:K55"/>
    <mergeCell ref="A56:K56"/>
  </mergeCells>
  <conditionalFormatting sqref="L16 L12:L14 L19:L24 L26:L27 L30 L32 L34:L35 L37:L38">
    <cfRule type="cellIs" dxfId="1292" priority="332" stopIfTrue="1" operator="equal">
      <formula>"-"</formula>
    </cfRule>
    <cfRule type="containsText" dxfId="1291" priority="333" stopIfTrue="1" operator="containsText" text="leer">
      <formula>NOT(ISERROR(SEARCH("leer",L12)))</formula>
    </cfRule>
  </conditionalFormatting>
  <conditionalFormatting sqref="L16 L12:L14 L19:L24 L26:L27 L30 L32 L34:L35 L37:L38">
    <cfRule type="cellIs" dxfId="1290" priority="331" stopIfTrue="1" operator="equal">
      <formula>"-"</formula>
    </cfRule>
  </conditionalFormatting>
  <conditionalFormatting sqref="G57:J57 G59:J59">
    <cfRule type="cellIs" dxfId="1289" priority="320" stopIfTrue="1" operator="equal">
      <formula>"-"</formula>
    </cfRule>
    <cfRule type="containsText" dxfId="1288" priority="321" stopIfTrue="1" operator="containsText" text="leer">
      <formula>NOT(ISERROR(SEARCH("leer",G57)))</formula>
    </cfRule>
  </conditionalFormatting>
  <conditionalFormatting sqref="G57:J57 G59:J59">
    <cfRule type="cellIs" dxfId="1287" priority="319" stopIfTrue="1" operator="equal">
      <formula>"-"</formula>
    </cfRule>
  </conditionalFormatting>
  <conditionalFormatting sqref="F57 F59">
    <cfRule type="cellIs" dxfId="1286" priority="305" stopIfTrue="1" operator="equal">
      <formula>"-"</formula>
    </cfRule>
    <cfRule type="containsText" dxfId="1285" priority="306" stopIfTrue="1" operator="containsText" text="leer">
      <formula>NOT(ISERROR(SEARCH("leer",F57)))</formula>
    </cfRule>
  </conditionalFormatting>
  <conditionalFormatting sqref="F57 F59">
    <cfRule type="cellIs" dxfId="1284" priority="304" stopIfTrue="1" operator="equal">
      <formula>"-"</formula>
    </cfRule>
  </conditionalFormatting>
  <conditionalFormatting sqref="J76 AH74 AI74:AI78 AS74 AL73:AL78 AO73:AO78 AU73 AU74:AV78">
    <cfRule type="cellIs" dxfId="1283" priority="221" stopIfTrue="1" operator="equal">
      <formula>"-"</formula>
    </cfRule>
    <cfRule type="containsText" dxfId="1282" priority="222" stopIfTrue="1" operator="containsText" text="leer">
      <formula>NOT(ISERROR(SEARCH("leer",J73)))</formula>
    </cfRule>
  </conditionalFormatting>
  <conditionalFormatting sqref="J76 AH74 AI74:AI78 AS74 AL73:AL78 AO73:AO78 AU73 AU74:AV78">
    <cfRule type="cellIs" dxfId="1281" priority="220" stopIfTrue="1" operator="equal">
      <formula>"-"</formula>
    </cfRule>
  </conditionalFormatting>
  <conditionalFormatting sqref="AS75:AS76 BB75:BB78 X75:X78 AH75">
    <cfRule type="cellIs" dxfId="1280" priority="218" stopIfTrue="1" operator="equal">
      <formula>"-"</formula>
    </cfRule>
    <cfRule type="containsText" dxfId="1279" priority="219" stopIfTrue="1" operator="containsText" text="leer">
      <formula>NOT(ISERROR(SEARCH("leer",X75)))</formula>
    </cfRule>
  </conditionalFormatting>
  <conditionalFormatting sqref="AS75:AS76 BB75:BB78 X75:X78 AH75">
    <cfRule type="cellIs" dxfId="1278" priority="217" stopIfTrue="1" operator="equal">
      <formula>"-"</formula>
    </cfRule>
  </conditionalFormatting>
  <conditionalFormatting sqref="AB75">
    <cfRule type="cellIs" dxfId="1277" priority="215" stopIfTrue="1" operator="equal">
      <formula>"-"</formula>
    </cfRule>
    <cfRule type="containsText" dxfId="1276" priority="216" stopIfTrue="1" operator="containsText" text="leer">
      <formula>NOT(ISERROR(SEARCH("leer",AB75)))</formula>
    </cfRule>
  </conditionalFormatting>
  <conditionalFormatting sqref="AB75">
    <cfRule type="cellIs" dxfId="1275" priority="214" stopIfTrue="1" operator="equal">
      <formula>"-"</formula>
    </cfRule>
  </conditionalFormatting>
  <conditionalFormatting sqref="AB76">
    <cfRule type="cellIs" dxfId="1274" priority="212" stopIfTrue="1" operator="equal">
      <formula>"-"</formula>
    </cfRule>
    <cfRule type="containsText" dxfId="1273" priority="213" stopIfTrue="1" operator="containsText" text="leer">
      <formula>NOT(ISERROR(SEARCH("leer",AB76)))</formula>
    </cfRule>
  </conditionalFormatting>
  <conditionalFormatting sqref="AB76">
    <cfRule type="cellIs" dxfId="1272" priority="211" stopIfTrue="1" operator="equal">
      <formula>"-"</formula>
    </cfRule>
  </conditionalFormatting>
  <conditionalFormatting sqref="AH76:AH78">
    <cfRule type="cellIs" dxfId="1271" priority="209" stopIfTrue="1" operator="equal">
      <formula>"-"</formula>
    </cfRule>
    <cfRule type="containsText" dxfId="1270" priority="210" stopIfTrue="1" operator="containsText" text="leer">
      <formula>NOT(ISERROR(SEARCH("leer",AH76)))</formula>
    </cfRule>
  </conditionalFormatting>
  <conditionalFormatting sqref="AH76:AH78">
    <cfRule type="cellIs" dxfId="1269" priority="208" stopIfTrue="1" operator="equal">
      <formula>"-"</formula>
    </cfRule>
  </conditionalFormatting>
  <conditionalFormatting sqref="BB74 X74">
    <cfRule type="cellIs" dxfId="1268" priority="206" stopIfTrue="1" operator="equal">
      <formula>"-"</formula>
    </cfRule>
    <cfRule type="containsText" dxfId="1267" priority="207" stopIfTrue="1" operator="containsText" text="leer">
      <formula>NOT(ISERROR(SEARCH("leer",X74)))</formula>
    </cfRule>
  </conditionalFormatting>
  <conditionalFormatting sqref="BB74 X74">
    <cfRule type="cellIs" dxfId="1266" priority="205" stopIfTrue="1" operator="equal">
      <formula>"-"</formula>
    </cfRule>
  </conditionalFormatting>
  <conditionalFormatting sqref="AB74">
    <cfRule type="cellIs" dxfId="1265" priority="203" stopIfTrue="1" operator="equal">
      <formula>"-"</formula>
    </cfRule>
    <cfRule type="containsText" dxfId="1264" priority="204" stopIfTrue="1" operator="containsText" text="leer">
      <formula>NOT(ISERROR(SEARCH("leer",AB74)))</formula>
    </cfRule>
  </conditionalFormatting>
  <conditionalFormatting sqref="AB74">
    <cfRule type="cellIs" dxfId="1263" priority="202" stopIfTrue="1" operator="equal">
      <formula>"-"</formula>
    </cfRule>
  </conditionalFormatting>
  <conditionalFormatting sqref="S73:S78 V73:V78">
    <cfRule type="cellIs" dxfId="1262" priority="200" stopIfTrue="1" operator="equal">
      <formula>"-"</formula>
    </cfRule>
    <cfRule type="containsText" dxfId="1261" priority="201" stopIfTrue="1" operator="containsText" text="leer">
      <formula>NOT(ISERROR(SEARCH("leer",S73)))</formula>
    </cfRule>
  </conditionalFormatting>
  <conditionalFormatting sqref="S73:S78 V73:V78">
    <cfRule type="cellIs" dxfId="1260" priority="199" stopIfTrue="1" operator="equal">
      <formula>"-"</formula>
    </cfRule>
  </conditionalFormatting>
  <conditionalFormatting sqref="AI73">
    <cfRule type="cellIs" dxfId="1259" priority="197" stopIfTrue="1" operator="equal">
      <formula>"-"</formula>
    </cfRule>
    <cfRule type="containsText" dxfId="1258" priority="198" stopIfTrue="1" operator="containsText" text="leer">
      <formula>NOT(ISERROR(SEARCH("leer",AI73)))</formula>
    </cfRule>
  </conditionalFormatting>
  <conditionalFormatting sqref="AI73">
    <cfRule type="cellIs" dxfId="1257" priority="196" stopIfTrue="1" operator="equal">
      <formula>"-"</formula>
    </cfRule>
  </conditionalFormatting>
  <conditionalFormatting sqref="AH73">
    <cfRule type="cellIs" dxfId="1256" priority="194" stopIfTrue="1" operator="equal">
      <formula>"-"</formula>
    </cfRule>
    <cfRule type="containsText" dxfId="1255" priority="195" stopIfTrue="1" operator="containsText" text="leer">
      <formula>NOT(ISERROR(SEARCH("leer",AH73)))</formula>
    </cfRule>
  </conditionalFormatting>
  <conditionalFormatting sqref="AH73">
    <cfRule type="cellIs" dxfId="1254" priority="193" stopIfTrue="1" operator="equal">
      <formula>"-"</formula>
    </cfRule>
  </conditionalFormatting>
  <conditionalFormatting sqref="AM73:AM78">
    <cfRule type="cellIs" dxfId="1253" priority="191" stopIfTrue="1" operator="equal">
      <formula>"-"</formula>
    </cfRule>
    <cfRule type="containsText" dxfId="1252" priority="192" stopIfTrue="1" operator="containsText" text="leer">
      <formula>NOT(ISERROR(SEARCH("leer",AM73)))</formula>
    </cfRule>
  </conditionalFormatting>
  <conditionalFormatting sqref="AM73:AM78">
    <cfRule type="cellIs" dxfId="1251" priority="190" stopIfTrue="1" operator="equal">
      <formula>"-"</formula>
    </cfRule>
  </conditionalFormatting>
  <conditionalFormatting sqref="AS73">
    <cfRule type="cellIs" dxfId="1250" priority="188" stopIfTrue="1" operator="equal">
      <formula>"-"</formula>
    </cfRule>
    <cfRule type="containsText" dxfId="1249" priority="189" stopIfTrue="1" operator="containsText" text="leer">
      <formula>NOT(ISERROR(SEARCH("leer",AS73)))</formula>
    </cfRule>
  </conditionalFormatting>
  <conditionalFormatting sqref="AS73">
    <cfRule type="cellIs" dxfId="1248" priority="187" stopIfTrue="1" operator="equal">
      <formula>"-"</formula>
    </cfRule>
  </conditionalFormatting>
  <conditionalFormatting sqref="Z75:AA78">
    <cfRule type="cellIs" dxfId="1247" priority="185" stopIfTrue="1" operator="equal">
      <formula>"-"</formula>
    </cfRule>
    <cfRule type="containsText" dxfId="1246" priority="186" stopIfTrue="1" operator="containsText" text="leer">
      <formula>NOT(ISERROR(SEARCH("leer",Z75)))</formula>
    </cfRule>
  </conditionalFormatting>
  <conditionalFormatting sqref="Z75:AA78">
    <cfRule type="cellIs" dxfId="1245" priority="184" stopIfTrue="1" operator="equal">
      <formula>"-"</formula>
    </cfRule>
  </conditionalFormatting>
  <conditionalFormatting sqref="Z74:AA74">
    <cfRule type="cellIs" dxfId="1244" priority="182" stopIfTrue="1" operator="equal">
      <formula>"-"</formula>
    </cfRule>
    <cfRule type="containsText" dxfId="1243" priority="183" stopIfTrue="1" operator="containsText" text="leer">
      <formula>NOT(ISERROR(SEARCH("leer",Z74)))</formula>
    </cfRule>
  </conditionalFormatting>
  <conditionalFormatting sqref="Z74:AA74">
    <cfRule type="cellIs" dxfId="1242" priority="181" stopIfTrue="1" operator="equal">
      <formula>"-"</formula>
    </cfRule>
  </conditionalFormatting>
  <conditionalFormatting sqref="Y75:Y78">
    <cfRule type="cellIs" dxfId="1241" priority="179" stopIfTrue="1" operator="equal">
      <formula>"-"</formula>
    </cfRule>
    <cfRule type="containsText" dxfId="1240" priority="180" stopIfTrue="1" operator="containsText" text="leer">
      <formula>NOT(ISERROR(SEARCH("leer",Y75)))</formula>
    </cfRule>
  </conditionalFormatting>
  <conditionalFormatting sqref="Y75:Y78">
    <cfRule type="cellIs" dxfId="1239" priority="178" stopIfTrue="1" operator="equal">
      <formula>"-"</formula>
    </cfRule>
  </conditionalFormatting>
  <conditionalFormatting sqref="Y74">
    <cfRule type="cellIs" dxfId="1238" priority="176" stopIfTrue="1" operator="equal">
      <formula>"-"</formula>
    </cfRule>
    <cfRule type="containsText" dxfId="1237" priority="177" stopIfTrue="1" operator="containsText" text="leer">
      <formula>NOT(ISERROR(SEARCH("leer",Y74)))</formula>
    </cfRule>
  </conditionalFormatting>
  <conditionalFormatting sqref="Y74">
    <cfRule type="cellIs" dxfId="1236" priority="175" stopIfTrue="1" operator="equal">
      <formula>"-"</formula>
    </cfRule>
  </conditionalFormatting>
  <conditionalFormatting sqref="Y73:AA73">
    <cfRule type="cellIs" dxfId="1235" priority="173" stopIfTrue="1" operator="equal">
      <formula>"-"</formula>
    </cfRule>
    <cfRule type="containsText" dxfId="1234" priority="174" stopIfTrue="1" operator="containsText" text="leer">
      <formula>NOT(ISERROR(SEARCH("leer",Y73)))</formula>
    </cfRule>
  </conditionalFormatting>
  <conditionalFormatting sqref="Y73:AA73">
    <cfRule type="cellIs" dxfId="1233" priority="172" stopIfTrue="1" operator="equal">
      <formula>"-"</formula>
    </cfRule>
  </conditionalFormatting>
  <conditionalFormatting sqref="H7:H8">
    <cfRule type="cellIs" dxfId="1232" priority="50" stopIfTrue="1" operator="equal">
      <formula>"-"</formula>
    </cfRule>
    <cfRule type="containsText" dxfId="1231" priority="51" stopIfTrue="1" operator="containsText" text="leer">
      <formula>NOT(ISERROR(SEARCH("leer",H7)))</formula>
    </cfRule>
  </conditionalFormatting>
  <conditionalFormatting sqref="H7:H8">
    <cfRule type="cellIs" dxfId="1230" priority="49" stopIfTrue="1" operator="equal">
      <formula>"-"</formula>
    </cfRule>
  </conditionalFormatting>
  <conditionalFormatting sqref="H24">
    <cfRule type="cellIs" dxfId="1229" priority="47" stopIfTrue="1" operator="equal">
      <formula>"-"</formula>
    </cfRule>
    <cfRule type="containsText" dxfId="1228" priority="48" stopIfTrue="1" operator="containsText" text="leer">
      <formula>NOT(ISERROR(SEARCH("leer",H24)))</formula>
    </cfRule>
  </conditionalFormatting>
  <conditionalFormatting sqref="H24">
    <cfRule type="cellIs" dxfId="1227" priority="46" stopIfTrue="1" operator="equal">
      <formula>"-"</formula>
    </cfRule>
  </conditionalFormatting>
  <conditionalFormatting sqref="I29:I30 I37 I22:I23 I39 I35">
    <cfRule type="cellIs" dxfId="1226" priority="44" stopIfTrue="1" operator="equal">
      <formula>"-"</formula>
    </cfRule>
    <cfRule type="containsText" dxfId="1225" priority="45" stopIfTrue="1" operator="containsText" text="leer">
      <formula>NOT(ISERROR(SEARCH("leer",I22)))</formula>
    </cfRule>
  </conditionalFormatting>
  <conditionalFormatting sqref="I29:I30 I37 I22:I23 I39 I35">
    <cfRule type="cellIs" dxfId="1224" priority="43" stopIfTrue="1" operator="equal">
      <formula>"-"</formula>
    </cfRule>
  </conditionalFormatting>
  <conditionalFormatting sqref="I20">
    <cfRule type="cellIs" dxfId="1223" priority="41" stopIfTrue="1" operator="equal">
      <formula>"-"</formula>
    </cfRule>
    <cfRule type="containsText" dxfId="1222" priority="42" stopIfTrue="1" operator="containsText" text="leer">
      <formula>NOT(ISERROR(SEARCH("leer",I20)))</formula>
    </cfRule>
  </conditionalFormatting>
  <conditionalFormatting sqref="I20">
    <cfRule type="cellIs" dxfId="1221" priority="40" stopIfTrue="1" operator="equal">
      <formula>"-"</formula>
    </cfRule>
  </conditionalFormatting>
  <conditionalFormatting sqref="I7:I8">
    <cfRule type="cellIs" dxfId="1220" priority="38" stopIfTrue="1" operator="equal">
      <formula>"-"</formula>
    </cfRule>
    <cfRule type="containsText" dxfId="1219" priority="39" stopIfTrue="1" operator="containsText" text="leer">
      <formula>NOT(ISERROR(SEARCH("leer",I7)))</formula>
    </cfRule>
  </conditionalFormatting>
  <conditionalFormatting sqref="I7:I8">
    <cfRule type="cellIs" dxfId="1218" priority="37" stopIfTrue="1" operator="equal">
      <formula>"-"</formula>
    </cfRule>
  </conditionalFormatting>
  <conditionalFormatting sqref="I24">
    <cfRule type="cellIs" dxfId="1217" priority="35" stopIfTrue="1" operator="equal">
      <formula>"-"</formula>
    </cfRule>
    <cfRule type="containsText" dxfId="1216" priority="36" stopIfTrue="1" operator="containsText" text="leer">
      <formula>NOT(ISERROR(SEARCH("leer",I24)))</formula>
    </cfRule>
  </conditionalFormatting>
  <conditionalFormatting sqref="I24">
    <cfRule type="cellIs" dxfId="1215" priority="34" stopIfTrue="1" operator="equal">
      <formula>"-"</formula>
    </cfRule>
  </conditionalFormatting>
  <conditionalFormatting sqref="K22:K23 K35">
    <cfRule type="cellIs" dxfId="1214" priority="32" stopIfTrue="1" operator="equal">
      <formula>"-"</formula>
    </cfRule>
    <cfRule type="containsText" dxfId="1213" priority="33" stopIfTrue="1" operator="containsText" text="leer">
      <formula>NOT(ISERROR(SEARCH("leer",K22)))</formula>
    </cfRule>
  </conditionalFormatting>
  <conditionalFormatting sqref="K22:K23 K35">
    <cfRule type="cellIs" dxfId="1212" priority="31" stopIfTrue="1" operator="equal">
      <formula>"-"</formula>
    </cfRule>
  </conditionalFormatting>
  <conditionalFormatting sqref="K7:K8">
    <cfRule type="cellIs" dxfId="1211" priority="29" stopIfTrue="1" operator="equal">
      <formula>"-"</formula>
    </cfRule>
    <cfRule type="containsText" dxfId="1210" priority="30" stopIfTrue="1" operator="containsText" text="leer">
      <formula>NOT(ISERROR(SEARCH("leer",K7)))</formula>
    </cfRule>
  </conditionalFormatting>
  <conditionalFormatting sqref="K7:K8">
    <cfRule type="cellIs" dxfId="1209" priority="28" stopIfTrue="1" operator="equal">
      <formula>"-"</formula>
    </cfRule>
  </conditionalFormatting>
  <conditionalFormatting sqref="K30">
    <cfRule type="cellIs" dxfId="1208" priority="26" stopIfTrue="1" operator="equal">
      <formula>"-"</formula>
    </cfRule>
    <cfRule type="containsText" dxfId="1207" priority="27" stopIfTrue="1" operator="containsText" text="leer">
      <formula>NOT(ISERROR(SEARCH("leer",K30)))</formula>
    </cfRule>
  </conditionalFormatting>
  <conditionalFormatting sqref="K30">
    <cfRule type="cellIs" dxfId="1206" priority="25" stopIfTrue="1" operator="equal">
      <formula>"-"</formula>
    </cfRule>
  </conditionalFormatting>
  <conditionalFormatting sqref="K29">
    <cfRule type="cellIs" dxfId="1205" priority="23" stopIfTrue="1" operator="equal">
      <formula>"-"</formula>
    </cfRule>
    <cfRule type="containsText" dxfId="1204" priority="24" stopIfTrue="1" operator="containsText" text="leer">
      <formula>NOT(ISERROR(SEARCH("leer",K29)))</formula>
    </cfRule>
  </conditionalFormatting>
  <conditionalFormatting sqref="K29">
    <cfRule type="cellIs" dxfId="1203" priority="22" stopIfTrue="1" operator="equal">
      <formula>"-"</formula>
    </cfRule>
  </conditionalFormatting>
  <conditionalFormatting sqref="K24">
    <cfRule type="cellIs" dxfId="1202" priority="20" stopIfTrue="1" operator="equal">
      <formula>"-"</formula>
    </cfRule>
    <cfRule type="containsText" dxfId="1201" priority="21" stopIfTrue="1" operator="containsText" text="leer">
      <formula>NOT(ISERROR(SEARCH("leer",K24)))</formula>
    </cfRule>
  </conditionalFormatting>
  <conditionalFormatting sqref="K24">
    <cfRule type="cellIs" dxfId="1200" priority="19" stopIfTrue="1" operator="equal">
      <formula>"-"</formula>
    </cfRule>
  </conditionalFormatting>
  <conditionalFormatting sqref="K37">
    <cfRule type="cellIs" dxfId="1199" priority="17" stopIfTrue="1" operator="equal">
      <formula>"-"</formula>
    </cfRule>
    <cfRule type="containsText" dxfId="1198" priority="18" stopIfTrue="1" operator="containsText" text="leer">
      <formula>NOT(ISERROR(SEARCH("leer",K37)))</formula>
    </cfRule>
  </conditionalFormatting>
  <conditionalFormatting sqref="K37">
    <cfRule type="cellIs" dxfId="1197" priority="16" stopIfTrue="1" operator="equal">
      <formula>"-"</formula>
    </cfRule>
  </conditionalFormatting>
  <conditionalFormatting sqref="E45">
    <cfRule type="cellIs" dxfId="1196" priority="14" stopIfTrue="1" operator="equal">
      <formula>"-"</formula>
    </cfRule>
    <cfRule type="containsText" dxfId="1195" priority="15" stopIfTrue="1" operator="containsText" text="leer">
      <formula>NOT(ISERROR(SEARCH("leer",E45)))</formula>
    </cfRule>
  </conditionalFormatting>
  <conditionalFormatting sqref="E45">
    <cfRule type="cellIs" dxfId="1194" priority="13" stopIfTrue="1" operator="equal">
      <formula>"-"</formula>
    </cfRule>
  </conditionalFormatting>
  <conditionalFormatting sqref="E30 E22:E23 E39 E35">
    <cfRule type="cellIs" dxfId="1193" priority="11" stopIfTrue="1" operator="equal">
      <formula>"-"</formula>
    </cfRule>
    <cfRule type="containsText" dxfId="1192" priority="12" stopIfTrue="1" operator="containsText" text="leer">
      <formula>NOT(ISERROR(SEARCH("leer",E22)))</formula>
    </cfRule>
  </conditionalFormatting>
  <conditionalFormatting sqref="E30 E22:E23 E39 E35">
    <cfRule type="cellIs" dxfId="1191" priority="10" stopIfTrue="1" operator="equal">
      <formula>"-"</formula>
    </cfRule>
  </conditionalFormatting>
  <conditionalFormatting sqref="E29">
    <cfRule type="cellIs" dxfId="1190" priority="8" stopIfTrue="1" operator="equal">
      <formula>"-"</formula>
    </cfRule>
    <cfRule type="containsText" dxfId="1189" priority="9" stopIfTrue="1" operator="containsText" text="leer">
      <formula>NOT(ISERROR(SEARCH("leer",E29)))</formula>
    </cfRule>
  </conditionalFormatting>
  <conditionalFormatting sqref="E29">
    <cfRule type="cellIs" dxfId="1188" priority="7" stopIfTrue="1" operator="equal">
      <formula>"-"</formula>
    </cfRule>
  </conditionalFormatting>
  <conditionalFormatting sqref="E7:E8">
    <cfRule type="cellIs" dxfId="1187" priority="5" stopIfTrue="1" operator="equal">
      <formula>"-"</formula>
    </cfRule>
    <cfRule type="containsText" dxfId="1186" priority="6" stopIfTrue="1" operator="containsText" text="leer">
      <formula>NOT(ISERROR(SEARCH("leer",E7)))</formula>
    </cfRule>
  </conditionalFormatting>
  <conditionalFormatting sqref="E7:E8">
    <cfRule type="cellIs" dxfId="1185" priority="4" stopIfTrue="1" operator="equal">
      <formula>"-"</formula>
    </cfRule>
  </conditionalFormatting>
  <conditionalFormatting sqref="E24">
    <cfRule type="cellIs" dxfId="1184" priority="2" stopIfTrue="1" operator="equal">
      <formula>"-"</formula>
    </cfRule>
    <cfRule type="containsText" dxfId="1183" priority="3" stopIfTrue="1" operator="containsText" text="leer">
      <formula>NOT(ISERROR(SEARCH("leer",E24)))</formula>
    </cfRule>
  </conditionalFormatting>
  <conditionalFormatting sqref="E24">
    <cfRule type="cellIs" dxfId="1182" priority="1" stopIfTrue="1" operator="equal">
      <formula>"-"</formula>
    </cfRule>
  </conditionalFormatting>
  <conditionalFormatting sqref="F45">
    <cfRule type="cellIs" dxfId="1181" priority="119" stopIfTrue="1" operator="equal">
      <formula>"-"</formula>
    </cfRule>
    <cfRule type="containsText" dxfId="1180" priority="120" stopIfTrue="1" operator="containsText" text="leer">
      <formula>NOT(ISERROR(SEARCH("leer",F45)))</formula>
    </cfRule>
  </conditionalFormatting>
  <conditionalFormatting sqref="F45">
    <cfRule type="cellIs" dxfId="1179" priority="118" stopIfTrue="1" operator="equal">
      <formula>"-"</formula>
    </cfRule>
  </conditionalFormatting>
  <conditionalFormatting sqref="G45">
    <cfRule type="cellIs" dxfId="1178" priority="116" stopIfTrue="1" operator="equal">
      <formula>"-"</formula>
    </cfRule>
    <cfRule type="containsText" dxfId="1177" priority="117" stopIfTrue="1" operator="containsText" text="leer">
      <formula>NOT(ISERROR(SEARCH("leer",G45)))</formula>
    </cfRule>
  </conditionalFormatting>
  <conditionalFormatting sqref="G45">
    <cfRule type="cellIs" dxfId="1176" priority="115" stopIfTrue="1" operator="equal">
      <formula>"-"</formula>
    </cfRule>
  </conditionalFormatting>
  <conditionalFormatting sqref="H45">
    <cfRule type="cellIs" dxfId="1175" priority="113" stopIfTrue="1" operator="equal">
      <formula>"-"</formula>
    </cfRule>
    <cfRule type="containsText" dxfId="1174" priority="114" stopIfTrue="1" operator="containsText" text="leer">
      <formula>NOT(ISERROR(SEARCH("leer",H45)))</formula>
    </cfRule>
  </conditionalFormatting>
  <conditionalFormatting sqref="H45">
    <cfRule type="cellIs" dxfId="1173" priority="112" stopIfTrue="1" operator="equal">
      <formula>"-"</formula>
    </cfRule>
  </conditionalFormatting>
  <conditionalFormatting sqref="I45">
    <cfRule type="cellIs" dxfId="1172" priority="110" stopIfTrue="1" operator="equal">
      <formula>"-"</formula>
    </cfRule>
    <cfRule type="containsText" dxfId="1171" priority="111" stopIfTrue="1" operator="containsText" text="leer">
      <formula>NOT(ISERROR(SEARCH("leer",I45)))</formula>
    </cfRule>
  </conditionalFormatting>
  <conditionalFormatting sqref="I45">
    <cfRule type="cellIs" dxfId="1170" priority="109" stopIfTrue="1" operator="equal">
      <formula>"-"</formula>
    </cfRule>
  </conditionalFormatting>
  <conditionalFormatting sqref="J22:J23 J35">
    <cfRule type="cellIs" dxfId="1169" priority="107" stopIfTrue="1" operator="equal">
      <formula>"-"</formula>
    </cfRule>
    <cfRule type="containsText" dxfId="1168" priority="108" stopIfTrue="1" operator="containsText" text="leer">
      <formula>NOT(ISERROR(SEARCH("leer",J22)))</formula>
    </cfRule>
  </conditionalFormatting>
  <conditionalFormatting sqref="J22:J23 J35">
    <cfRule type="cellIs" dxfId="1167" priority="106" stopIfTrue="1" operator="equal">
      <formula>"-"</formula>
    </cfRule>
  </conditionalFormatting>
  <conditionalFormatting sqref="J29">
    <cfRule type="cellIs" dxfId="1166" priority="98" stopIfTrue="1" operator="equal">
      <formula>"-"</formula>
    </cfRule>
    <cfRule type="containsText" dxfId="1165" priority="99" stopIfTrue="1" operator="containsText" text="leer">
      <formula>NOT(ISERROR(SEARCH("leer",J29)))</formula>
    </cfRule>
  </conditionalFormatting>
  <conditionalFormatting sqref="J29">
    <cfRule type="cellIs" dxfId="1164" priority="97" stopIfTrue="1" operator="equal">
      <formula>"-"</formula>
    </cfRule>
  </conditionalFormatting>
  <conditionalFormatting sqref="J24">
    <cfRule type="cellIs" dxfId="1163" priority="95" stopIfTrue="1" operator="equal">
      <formula>"-"</formula>
    </cfRule>
    <cfRule type="containsText" dxfId="1162" priority="96" stopIfTrue="1" operator="containsText" text="leer">
      <formula>NOT(ISERROR(SEARCH("leer",J24)))</formula>
    </cfRule>
  </conditionalFormatting>
  <conditionalFormatting sqref="J24">
    <cfRule type="cellIs" dxfId="1161" priority="94" stopIfTrue="1" operator="equal">
      <formula>"-"</formula>
    </cfRule>
  </conditionalFormatting>
  <conditionalFormatting sqref="J37">
    <cfRule type="cellIs" dxfId="1160" priority="92" stopIfTrue="1" operator="equal">
      <formula>"-"</formula>
    </cfRule>
    <cfRule type="containsText" dxfId="1159" priority="93" stopIfTrue="1" operator="containsText" text="leer">
      <formula>NOT(ISERROR(SEARCH("leer",J37)))</formula>
    </cfRule>
  </conditionalFormatting>
  <conditionalFormatting sqref="J37">
    <cfRule type="cellIs" dxfId="1158" priority="91" stopIfTrue="1" operator="equal">
      <formula>"-"</formula>
    </cfRule>
  </conditionalFormatting>
  <conditionalFormatting sqref="J7:J8">
    <cfRule type="cellIs" dxfId="1157" priority="104" stopIfTrue="1" operator="equal">
      <formula>"-"</formula>
    </cfRule>
    <cfRule type="containsText" dxfId="1156" priority="105" stopIfTrue="1" operator="containsText" text="leer">
      <formula>NOT(ISERROR(SEARCH("leer",J7)))</formula>
    </cfRule>
  </conditionalFormatting>
  <conditionalFormatting sqref="J7:J8">
    <cfRule type="cellIs" dxfId="1155" priority="103" stopIfTrue="1" operator="equal">
      <formula>"-"</formula>
    </cfRule>
  </conditionalFormatting>
  <conditionalFormatting sqref="J30">
    <cfRule type="cellIs" dxfId="1154" priority="101" stopIfTrue="1" operator="equal">
      <formula>"-"</formula>
    </cfRule>
    <cfRule type="containsText" dxfId="1153" priority="102" stopIfTrue="1" operator="containsText" text="leer">
      <formula>NOT(ISERROR(SEARCH("leer",J30)))</formula>
    </cfRule>
  </conditionalFormatting>
  <conditionalFormatting sqref="J30">
    <cfRule type="cellIs" dxfId="1152" priority="100" stopIfTrue="1" operator="equal">
      <formula>"-"</formula>
    </cfRule>
  </conditionalFormatting>
  <conditionalFormatting sqref="F7:F8">
    <cfRule type="cellIs" dxfId="1151" priority="83" stopIfTrue="1" operator="equal">
      <formula>"-"</formula>
    </cfRule>
    <cfRule type="containsText" dxfId="1150" priority="84" stopIfTrue="1" operator="containsText" text="leer">
      <formula>NOT(ISERROR(SEARCH("leer",F7)))</formula>
    </cfRule>
  </conditionalFormatting>
  <conditionalFormatting sqref="F7:F8">
    <cfRule type="cellIs" dxfId="1149" priority="82" stopIfTrue="1" operator="equal">
      <formula>"-"</formula>
    </cfRule>
  </conditionalFormatting>
  <conditionalFormatting sqref="F24">
    <cfRule type="cellIs" dxfId="1148" priority="80" stopIfTrue="1" operator="equal">
      <formula>"-"</formula>
    </cfRule>
    <cfRule type="containsText" dxfId="1147" priority="81" stopIfTrue="1" operator="containsText" text="leer">
      <formula>NOT(ISERROR(SEARCH("leer",F24)))</formula>
    </cfRule>
  </conditionalFormatting>
  <conditionalFormatting sqref="F24">
    <cfRule type="cellIs" dxfId="1146" priority="79" stopIfTrue="1" operator="equal">
      <formula>"-"</formula>
    </cfRule>
  </conditionalFormatting>
  <conditionalFormatting sqref="H37 H29">
    <cfRule type="cellIs" dxfId="1145" priority="56" stopIfTrue="1" operator="equal">
      <formula>"-"</formula>
    </cfRule>
    <cfRule type="containsText" dxfId="1144" priority="57" stopIfTrue="1" operator="containsText" text="leer">
      <formula>NOT(ISERROR(SEARCH("leer",H29)))</formula>
    </cfRule>
  </conditionalFormatting>
  <conditionalFormatting sqref="H37 H29">
    <cfRule type="cellIs" dxfId="1143" priority="55" stopIfTrue="1" operator="equal">
      <formula>"-"</formula>
    </cfRule>
  </conditionalFormatting>
  <conditionalFormatting sqref="F29">
    <cfRule type="cellIs" dxfId="1142" priority="86" stopIfTrue="1" operator="equal">
      <formula>"-"</formula>
    </cfRule>
    <cfRule type="containsText" dxfId="1141" priority="87" stopIfTrue="1" operator="containsText" text="leer">
      <formula>NOT(ISERROR(SEARCH("leer",F29)))</formula>
    </cfRule>
  </conditionalFormatting>
  <conditionalFormatting sqref="F29">
    <cfRule type="cellIs" dxfId="1140" priority="85" stopIfTrue="1" operator="equal">
      <formula>"-"</formula>
    </cfRule>
  </conditionalFormatting>
  <conditionalFormatting sqref="F30 F22:F23 F39 F35">
    <cfRule type="cellIs" dxfId="1139" priority="89" stopIfTrue="1" operator="equal">
      <formula>"-"</formula>
    </cfRule>
    <cfRule type="containsText" dxfId="1138" priority="90" stopIfTrue="1" operator="containsText" text="leer">
      <formula>NOT(ISERROR(SEARCH("leer",F22)))</formula>
    </cfRule>
  </conditionalFormatting>
  <conditionalFormatting sqref="F30 F22:F23 F39 F35">
    <cfRule type="cellIs" dxfId="1137" priority="88" stopIfTrue="1" operator="equal">
      <formula>"-"</formula>
    </cfRule>
  </conditionalFormatting>
  <conditionalFormatting sqref="G11 G30 G22:G23 G39 G35">
    <cfRule type="cellIs" dxfId="1136" priority="77" stopIfTrue="1" operator="equal">
      <formula>"-"</formula>
    </cfRule>
    <cfRule type="containsText" dxfId="1135" priority="78" stopIfTrue="1" operator="containsText" text="leer">
      <formula>NOT(ISERROR(SEARCH("leer",G11)))</formula>
    </cfRule>
  </conditionalFormatting>
  <conditionalFormatting sqref="G11 G30 G22:G23 G39 G35">
    <cfRule type="cellIs" dxfId="1134" priority="76" stopIfTrue="1" operator="equal">
      <formula>"-"</formula>
    </cfRule>
  </conditionalFormatting>
  <conditionalFormatting sqref="G37">
    <cfRule type="cellIs" dxfId="1133" priority="74" stopIfTrue="1" operator="equal">
      <formula>"-"</formula>
    </cfRule>
    <cfRule type="containsText" dxfId="1132" priority="75" stopIfTrue="1" operator="containsText" text="leer">
      <formula>NOT(ISERROR(SEARCH("leer",G37)))</formula>
    </cfRule>
  </conditionalFormatting>
  <conditionalFormatting sqref="G37">
    <cfRule type="cellIs" dxfId="1131" priority="73" stopIfTrue="1" operator="equal">
      <formula>"-"</formula>
    </cfRule>
  </conditionalFormatting>
  <conditionalFormatting sqref="G20">
    <cfRule type="cellIs" dxfId="1130" priority="71" stopIfTrue="1" operator="equal">
      <formula>"-"</formula>
    </cfRule>
    <cfRule type="containsText" dxfId="1129" priority="72" stopIfTrue="1" operator="containsText" text="leer">
      <formula>NOT(ISERROR(SEARCH("leer",G20)))</formula>
    </cfRule>
  </conditionalFormatting>
  <conditionalFormatting sqref="G20">
    <cfRule type="cellIs" dxfId="1128" priority="70" stopIfTrue="1" operator="equal">
      <formula>"-"</formula>
    </cfRule>
  </conditionalFormatting>
  <conditionalFormatting sqref="G29">
    <cfRule type="cellIs" dxfId="1127" priority="68" stopIfTrue="1" operator="equal">
      <formula>"-"</formula>
    </cfRule>
    <cfRule type="containsText" dxfId="1126" priority="69" stopIfTrue="1" operator="containsText" text="leer">
      <formula>NOT(ISERROR(SEARCH("leer",G29)))</formula>
    </cfRule>
  </conditionalFormatting>
  <conditionalFormatting sqref="G29">
    <cfRule type="cellIs" dxfId="1125" priority="67" stopIfTrue="1" operator="equal">
      <formula>"-"</formula>
    </cfRule>
  </conditionalFormatting>
  <conditionalFormatting sqref="G7:G8">
    <cfRule type="cellIs" dxfId="1124" priority="65" stopIfTrue="1" operator="equal">
      <formula>"-"</formula>
    </cfRule>
    <cfRule type="containsText" dxfId="1123" priority="66" stopIfTrue="1" operator="containsText" text="leer">
      <formula>NOT(ISERROR(SEARCH("leer",G7)))</formula>
    </cfRule>
  </conditionalFormatting>
  <conditionalFormatting sqref="G7:G8">
    <cfRule type="cellIs" dxfId="1122" priority="64" stopIfTrue="1" operator="equal">
      <formula>"-"</formula>
    </cfRule>
  </conditionalFormatting>
  <conditionalFormatting sqref="G24">
    <cfRule type="cellIs" dxfId="1121" priority="62" stopIfTrue="1" operator="equal">
      <formula>"-"</formula>
    </cfRule>
    <cfRule type="containsText" dxfId="1120" priority="63" stopIfTrue="1" operator="containsText" text="leer">
      <formula>NOT(ISERROR(SEARCH("leer",G24)))</formula>
    </cfRule>
  </conditionalFormatting>
  <conditionalFormatting sqref="G24">
    <cfRule type="cellIs" dxfId="1119" priority="61" stopIfTrue="1" operator="equal">
      <formula>"-"</formula>
    </cfRule>
  </conditionalFormatting>
  <conditionalFormatting sqref="H30 H22:H23 H39 H35">
    <cfRule type="cellIs" dxfId="1118" priority="59" stopIfTrue="1" operator="equal">
      <formula>"-"</formula>
    </cfRule>
    <cfRule type="containsText" dxfId="1117" priority="60" stopIfTrue="1" operator="containsText" text="leer">
      <formula>NOT(ISERROR(SEARCH("leer",H22)))</formula>
    </cfRule>
  </conditionalFormatting>
  <conditionalFormatting sqref="H30 H22:H23 H39 H35">
    <cfRule type="cellIs" dxfId="1116" priority="58" stopIfTrue="1" operator="equal">
      <formula>"-"</formula>
    </cfRule>
  </conditionalFormatting>
  <conditionalFormatting sqref="H20">
    <cfRule type="cellIs" dxfId="1115" priority="53" stopIfTrue="1" operator="equal">
      <formula>"-"</formula>
    </cfRule>
    <cfRule type="containsText" dxfId="1114" priority="54" stopIfTrue="1" operator="containsText" text="leer">
      <formula>NOT(ISERROR(SEARCH("leer",H20)))</formula>
    </cfRule>
  </conditionalFormatting>
  <conditionalFormatting sqref="H20">
    <cfRule type="cellIs" dxfId="1113" priority="52" stopIfTrue="1" operator="equal">
      <formula>"-"</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customProperties>
    <customPr name="_pios_id" r:id="rId2"/>
  </customProperties>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E76"/>
  <sheetViews>
    <sheetView showRuler="0" zoomScaleNormal="100" workbookViewId="0"/>
  </sheetViews>
  <sheetFormatPr baseColWidth="10" defaultColWidth="10.7109375" defaultRowHeight="12.75"/>
  <cols>
    <col min="1" max="1" width="65.28515625" style="5" customWidth="1"/>
    <col min="2" max="2" width="52.140625" style="5" bestFit="1" customWidth="1"/>
    <col min="3" max="3" width="19" style="8" bestFit="1" customWidth="1"/>
    <col min="4" max="10" width="12.28515625" style="20" customWidth="1"/>
    <col min="11" max="11" width="12.140625" style="20" customWidth="1"/>
    <col min="12" max="12" width="10.7109375" style="5"/>
    <col min="13" max="13" width="7.85546875" style="5" customWidth="1"/>
    <col min="14" max="14" width="10.7109375" style="5"/>
    <col min="15" max="15" width="7.85546875" style="5" customWidth="1"/>
    <col min="16" max="16" width="10.7109375" style="5"/>
    <col min="17" max="17" width="7.85546875" style="5" customWidth="1"/>
    <col min="18" max="18" width="11.85546875" style="5" customWidth="1"/>
    <col min="19" max="19" width="7.85546875" style="5" customWidth="1"/>
    <col min="20" max="20" width="10.7109375" style="5"/>
    <col min="21" max="21" width="7.85546875" style="5" customWidth="1"/>
    <col min="22" max="16384" width="10.7109375" style="5"/>
  </cols>
  <sheetData>
    <row r="1" spans="1:22">
      <c r="A1" s="90" t="s">
        <v>1746</v>
      </c>
    </row>
    <row r="2" spans="1:22">
      <c r="A2" s="90"/>
    </row>
    <row r="3" spans="1:22" s="4" customFormat="1">
      <c r="A3" s="4" t="s">
        <v>1749</v>
      </c>
      <c r="C3" s="8" t="s">
        <v>1747</v>
      </c>
      <c r="D3" s="5" t="s">
        <v>1748</v>
      </c>
      <c r="E3" s="22">
        <v>2010</v>
      </c>
      <c r="F3" s="22">
        <v>2011</v>
      </c>
      <c r="G3" s="22">
        <v>2012</v>
      </c>
      <c r="H3" s="22">
        <v>2013</v>
      </c>
      <c r="I3" s="22">
        <v>2014</v>
      </c>
      <c r="J3" s="4">
        <v>2015</v>
      </c>
      <c r="K3" s="356">
        <v>2016</v>
      </c>
      <c r="L3" s="22"/>
      <c r="M3" s="185"/>
      <c r="N3" s="22"/>
      <c r="O3" s="185"/>
      <c r="P3" s="22"/>
      <c r="Q3" s="185"/>
      <c r="R3" s="22"/>
      <c r="S3" s="185"/>
      <c r="T3" s="5"/>
      <c r="U3" s="5"/>
      <c r="V3" s="5"/>
    </row>
    <row r="4" spans="1:22" s="4" customFormat="1">
      <c r="A4" s="5"/>
      <c r="C4" s="115"/>
      <c r="D4" s="20"/>
      <c r="E4" s="20"/>
      <c r="F4" s="20"/>
      <c r="G4" s="20"/>
      <c r="H4" s="20"/>
      <c r="I4" s="20"/>
      <c r="J4" s="20"/>
      <c r="K4" s="375"/>
      <c r="L4" s="22"/>
      <c r="M4" s="22"/>
      <c r="N4" s="22"/>
      <c r="O4" s="22"/>
      <c r="P4" s="22"/>
      <c r="Q4" s="22"/>
      <c r="R4" s="22"/>
      <c r="S4" s="22"/>
      <c r="T4" s="5"/>
      <c r="U4" s="5"/>
      <c r="V4" s="5"/>
    </row>
    <row r="5" spans="1:22" s="4" customFormat="1">
      <c r="A5" s="4" t="s">
        <v>113</v>
      </c>
      <c r="C5" s="115"/>
      <c r="D5" s="20"/>
      <c r="E5" s="22"/>
      <c r="F5" s="22"/>
      <c r="G5" s="20"/>
      <c r="H5" s="20"/>
      <c r="I5" s="20"/>
      <c r="J5" s="20"/>
      <c r="K5" s="375"/>
      <c r="L5" s="22"/>
      <c r="M5" s="22"/>
      <c r="N5" s="22"/>
      <c r="O5" s="22"/>
      <c r="P5" s="22"/>
      <c r="Q5" s="22"/>
      <c r="R5" s="22"/>
      <c r="S5" s="22"/>
      <c r="T5" s="5"/>
      <c r="U5" s="5"/>
      <c r="V5" s="5"/>
    </row>
    <row r="6" spans="1:22">
      <c r="A6" s="407" t="s">
        <v>1750</v>
      </c>
      <c r="C6" s="67"/>
      <c r="E6" s="337"/>
      <c r="F6" s="337"/>
      <c r="G6" s="337"/>
      <c r="H6" s="337"/>
      <c r="I6" s="337"/>
      <c r="J6" s="337"/>
      <c r="K6" s="455"/>
      <c r="M6" s="38"/>
      <c r="O6" s="38"/>
      <c r="Q6" s="38"/>
      <c r="S6" s="38"/>
    </row>
    <row r="7" spans="1:22">
      <c r="A7" s="27" t="s">
        <v>1751</v>
      </c>
      <c r="B7" s="5" t="s">
        <v>1752</v>
      </c>
      <c r="C7" s="129">
        <v>2</v>
      </c>
      <c r="E7" s="19">
        <f t="shared" ref="E7:K7" si="0">E8+E12+E58</f>
        <v>464277.1310689582</v>
      </c>
      <c r="F7" s="19">
        <f t="shared" si="0"/>
        <v>454064.86214364017</v>
      </c>
      <c r="G7" s="19">
        <f t="shared" si="0"/>
        <v>466243.33513350761</v>
      </c>
      <c r="H7" s="19">
        <f t="shared" si="0"/>
        <v>437390.79648234148</v>
      </c>
      <c r="I7" s="19">
        <f t="shared" si="0"/>
        <v>429991.02886020741</v>
      </c>
      <c r="J7" s="19">
        <f t="shared" si="0"/>
        <v>429045.07054766919</v>
      </c>
      <c r="K7" s="351">
        <f t="shared" si="0"/>
        <v>435096.07583291444</v>
      </c>
      <c r="L7" s="19"/>
      <c r="M7" s="38"/>
      <c r="N7" s="19"/>
      <c r="O7" s="38"/>
      <c r="P7" s="19"/>
      <c r="Q7" s="38"/>
      <c r="R7" s="19"/>
      <c r="S7" s="38"/>
    </row>
    <row r="8" spans="1:22">
      <c r="A8" s="155" t="s">
        <v>1753</v>
      </c>
      <c r="B8" s="5" t="s">
        <v>1754</v>
      </c>
      <c r="C8" s="129">
        <v>2</v>
      </c>
      <c r="E8" s="19">
        <f t="shared" ref="E8:J8" si="1">SUM(E9:E11)</f>
        <v>109483.713492546</v>
      </c>
      <c r="F8" s="19">
        <f t="shared" si="1"/>
        <v>97341.824299397995</v>
      </c>
      <c r="G8" s="19">
        <f t="shared" si="1"/>
        <v>93777.418210323987</v>
      </c>
      <c r="H8" s="19">
        <f t="shared" si="1"/>
        <v>83666.462781556998</v>
      </c>
      <c r="I8" s="19">
        <f t="shared" si="1"/>
        <v>78776.049043356994</v>
      </c>
      <c r="J8" s="19">
        <f t="shared" si="1"/>
        <v>75869.445106426007</v>
      </c>
      <c r="K8" s="351">
        <f t="shared" ref="K8" si="2">SUM(K9:K11)</f>
        <v>71651.416513475997</v>
      </c>
      <c r="L8" s="19"/>
      <c r="M8" s="236"/>
      <c r="N8" s="19"/>
      <c r="O8" s="236"/>
      <c r="P8" s="19"/>
      <c r="Q8" s="236"/>
      <c r="R8" s="19"/>
      <c r="S8" s="236"/>
    </row>
    <row r="9" spans="1:22">
      <c r="A9" s="403" t="s">
        <v>1755</v>
      </c>
      <c r="B9" s="5" t="s">
        <v>1756</v>
      </c>
      <c r="C9" s="129">
        <v>2</v>
      </c>
      <c r="E9" s="195">
        <v>54372.577030706998</v>
      </c>
      <c r="F9" s="195">
        <v>46139.387932404003</v>
      </c>
      <c r="G9" s="195">
        <v>44295.467598021998</v>
      </c>
      <c r="H9" s="195">
        <v>39219.694832219</v>
      </c>
      <c r="I9" s="195">
        <v>32864.067553995999</v>
      </c>
      <c r="J9" s="195">
        <v>31545.032172759002</v>
      </c>
      <c r="K9" s="392">
        <v>30727.020363914002</v>
      </c>
      <c r="L9" s="18"/>
      <c r="M9" s="236"/>
      <c r="N9" s="18"/>
      <c r="O9" s="236"/>
      <c r="P9" s="18"/>
      <c r="Q9" s="236"/>
      <c r="R9" s="18"/>
      <c r="S9" s="236"/>
    </row>
    <row r="10" spans="1:22">
      <c r="A10" s="403" t="s">
        <v>1757</v>
      </c>
      <c r="B10" s="5" t="s">
        <v>1758</v>
      </c>
      <c r="C10" s="129" t="s">
        <v>1759</v>
      </c>
      <c r="E10" s="195">
        <v>34051.310515562996</v>
      </c>
      <c r="F10" s="195">
        <v>30420.210466283999</v>
      </c>
      <c r="G10" s="195">
        <v>28076.079877995999</v>
      </c>
      <c r="H10" s="195">
        <v>26166.211157968999</v>
      </c>
      <c r="I10" s="195">
        <v>28046.698262431</v>
      </c>
      <c r="J10" s="195">
        <v>26913.770126971998</v>
      </c>
      <c r="K10" s="392">
        <v>25423.028493374</v>
      </c>
      <c r="L10" s="18"/>
      <c r="M10" s="236"/>
      <c r="N10" s="18"/>
      <c r="O10" s="236"/>
      <c r="P10" s="18"/>
      <c r="Q10" s="236"/>
      <c r="R10" s="18"/>
      <c r="S10" s="236"/>
    </row>
    <row r="11" spans="1:22">
      <c r="A11" s="403" t="s">
        <v>1760</v>
      </c>
      <c r="B11" s="5" t="s">
        <v>1761</v>
      </c>
      <c r="C11" s="129">
        <v>2</v>
      </c>
      <c r="E11" s="195">
        <v>21059.825946276</v>
      </c>
      <c r="F11" s="195">
        <v>20782.22590071</v>
      </c>
      <c r="G11" s="195">
        <v>21405.870734306001</v>
      </c>
      <c r="H11" s="195">
        <v>18280.556791368999</v>
      </c>
      <c r="I11" s="195">
        <v>17865.283226930002</v>
      </c>
      <c r="J11" s="195">
        <v>17410.642806694999</v>
      </c>
      <c r="K11" s="392">
        <v>15501.367656188</v>
      </c>
      <c r="L11" s="18"/>
      <c r="M11" s="236"/>
      <c r="N11" s="18"/>
      <c r="O11" s="236"/>
      <c r="P11" s="18"/>
      <c r="Q11" s="236"/>
      <c r="R11" s="18"/>
      <c r="S11" s="236"/>
    </row>
    <row r="12" spans="1:22">
      <c r="A12" s="155" t="s">
        <v>1762</v>
      </c>
      <c r="B12" s="5" t="s">
        <v>1763</v>
      </c>
      <c r="C12" s="129">
        <v>2</v>
      </c>
      <c r="E12" s="195">
        <f t="shared" ref="E12:K12" si="3">E13+E14+E20+E21</f>
        <v>354793.4175764122</v>
      </c>
      <c r="F12" s="195">
        <f t="shared" si="3"/>
        <v>356723.03784424218</v>
      </c>
      <c r="G12" s="195">
        <f t="shared" si="3"/>
        <v>372465.9169231836</v>
      </c>
      <c r="H12" s="195">
        <f t="shared" si="3"/>
        <v>353724.33370078448</v>
      </c>
      <c r="I12" s="195">
        <f t="shared" si="3"/>
        <v>351214.97981685045</v>
      </c>
      <c r="J12" s="195">
        <f t="shared" si="3"/>
        <v>353175.62544124317</v>
      </c>
      <c r="K12" s="392">
        <f t="shared" si="3"/>
        <v>363444.65931943845</v>
      </c>
      <c r="L12" s="18"/>
      <c r="M12" s="236"/>
      <c r="N12" s="18"/>
      <c r="O12" s="236"/>
      <c r="P12" s="18"/>
      <c r="Q12" s="236"/>
      <c r="R12" s="18"/>
      <c r="S12" s="236"/>
    </row>
    <row r="13" spans="1:22">
      <c r="A13" s="23" t="s">
        <v>1764</v>
      </c>
      <c r="B13" s="5" t="s">
        <v>1765</v>
      </c>
      <c r="C13" s="129">
        <v>2</v>
      </c>
      <c r="E13" s="19">
        <v>143305.67182630001</v>
      </c>
      <c r="F13" s="19">
        <v>148687.99957680999</v>
      </c>
      <c r="G13" s="19">
        <v>155501.89860280999</v>
      </c>
      <c r="H13" s="19">
        <v>164195.00054209001</v>
      </c>
      <c r="I13" s="19">
        <v>165390.99325003999</v>
      </c>
      <c r="J13" s="19">
        <v>167856.66111882566</v>
      </c>
      <c r="K13" s="351">
        <v>177142.06982497885</v>
      </c>
      <c r="L13" s="326"/>
      <c r="M13" s="236"/>
      <c r="N13" s="326"/>
      <c r="O13" s="236"/>
      <c r="P13" s="326"/>
      <c r="Q13" s="236"/>
      <c r="R13" s="326"/>
      <c r="S13" s="236"/>
      <c r="T13" s="29"/>
    </row>
    <row r="14" spans="1:22">
      <c r="A14" s="23" t="s">
        <v>1766</v>
      </c>
      <c r="B14" s="5" t="s">
        <v>1767</v>
      </c>
      <c r="C14" s="129">
        <v>2</v>
      </c>
      <c r="E14" s="195">
        <f>SUM(E15:E19)</f>
        <v>155975.3077358708</v>
      </c>
      <c r="F14" s="195">
        <f t="shared" ref="F14:K14" si="4">SUM(F15:F19)</f>
        <v>152818.09403382591</v>
      </c>
      <c r="G14" s="195">
        <f t="shared" si="4"/>
        <v>161142.52798314879</v>
      </c>
      <c r="H14" s="195">
        <f t="shared" si="4"/>
        <v>132505.07943908518</v>
      </c>
      <c r="I14" s="195">
        <f t="shared" si="4"/>
        <v>126569.64657258062</v>
      </c>
      <c r="J14" s="195">
        <f t="shared" si="4"/>
        <v>126420.21736130043</v>
      </c>
      <c r="K14" s="392">
        <f t="shared" si="4"/>
        <v>130116.23539094636</v>
      </c>
      <c r="L14" s="326"/>
      <c r="M14" s="236"/>
      <c r="N14" s="326"/>
      <c r="O14" s="236"/>
      <c r="P14" s="326"/>
      <c r="Q14" s="236"/>
      <c r="R14" s="326"/>
      <c r="S14" s="236"/>
      <c r="T14" s="29"/>
    </row>
    <row r="15" spans="1:22">
      <c r="A15" s="408" t="s">
        <v>1768</v>
      </c>
      <c r="B15" s="5" t="s">
        <v>1769</v>
      </c>
      <c r="C15" s="129">
        <v>2</v>
      </c>
      <c r="D15" s="134"/>
      <c r="E15" s="195">
        <v>624.56594193628996</v>
      </c>
      <c r="F15" s="195">
        <v>651.17127332760003</v>
      </c>
      <c r="G15" s="195">
        <v>665.98769044316998</v>
      </c>
      <c r="H15" s="195">
        <v>584.16425531457003</v>
      </c>
      <c r="I15" s="195">
        <v>665.57674971302004</v>
      </c>
      <c r="J15" s="195">
        <v>565.69733227397001</v>
      </c>
      <c r="K15" s="392">
        <v>583.14935863181995</v>
      </c>
    </row>
    <row r="16" spans="1:22">
      <c r="A16" s="408" t="s">
        <v>1770</v>
      </c>
      <c r="B16" s="5" t="s">
        <v>1771</v>
      </c>
      <c r="C16" s="129">
        <v>2</v>
      </c>
      <c r="E16" s="19">
        <v>98089.010559678005</v>
      </c>
      <c r="F16" s="19">
        <v>92283.502988729</v>
      </c>
      <c r="G16" s="19">
        <v>92257.061964317007</v>
      </c>
      <c r="H16" s="19">
        <v>92825.890199554007</v>
      </c>
      <c r="I16" s="19">
        <v>87876.710420663003</v>
      </c>
      <c r="J16" s="19">
        <v>86966.778945585364</v>
      </c>
      <c r="K16" s="351">
        <v>86737.121242827445</v>
      </c>
      <c r="L16" s="18"/>
      <c r="M16" s="236"/>
      <c r="N16" s="18"/>
      <c r="O16" s="236"/>
      <c r="P16" s="18"/>
      <c r="Q16" s="236"/>
      <c r="R16" s="18"/>
      <c r="S16" s="236"/>
    </row>
    <row r="17" spans="1:19" ht="25.5" customHeight="1">
      <c r="A17" s="408" t="s">
        <v>1772</v>
      </c>
      <c r="B17" s="5" t="s">
        <v>1773</v>
      </c>
      <c r="C17" s="129">
        <v>2</v>
      </c>
      <c r="E17" s="195">
        <v>1397.2737261464999</v>
      </c>
      <c r="F17" s="195">
        <v>1391.2248155693001</v>
      </c>
      <c r="G17" s="195">
        <v>1337.4225809085999</v>
      </c>
      <c r="H17" s="195">
        <v>1471.2233638606001</v>
      </c>
      <c r="I17" s="195">
        <v>1577.0236234225999</v>
      </c>
      <c r="J17" s="195">
        <v>1672.1938353561</v>
      </c>
      <c r="K17" s="392">
        <v>1723.7831060971</v>
      </c>
      <c r="L17" s="18"/>
      <c r="M17" s="236"/>
      <c r="N17" s="18"/>
      <c r="O17" s="236"/>
      <c r="P17" s="18"/>
      <c r="Q17" s="236"/>
      <c r="R17" s="18"/>
      <c r="S17" s="236"/>
    </row>
    <row r="18" spans="1:19">
      <c r="A18" s="408" t="s">
        <v>1774</v>
      </c>
      <c r="B18" s="5" t="s">
        <v>1775</v>
      </c>
      <c r="C18" s="129" t="s">
        <v>1776</v>
      </c>
      <c r="D18" s="134"/>
      <c r="E18" s="195">
        <v>55864.457508109997</v>
      </c>
      <c r="F18" s="195">
        <v>58492.194956200001</v>
      </c>
      <c r="G18" s="195">
        <v>66882.055747480001</v>
      </c>
      <c r="H18" s="195">
        <v>37623.739072900004</v>
      </c>
      <c r="I18" s="195">
        <v>36450.273754070004</v>
      </c>
      <c r="J18" s="195">
        <v>37215.490507633003</v>
      </c>
      <c r="K18" s="392">
        <v>41072.134806889997</v>
      </c>
      <c r="L18" s="18"/>
      <c r="M18" s="236"/>
      <c r="N18" s="18"/>
      <c r="O18" s="236"/>
      <c r="P18" s="18"/>
      <c r="Q18" s="236"/>
      <c r="R18" s="18"/>
      <c r="S18" s="236"/>
    </row>
    <row r="19" spans="1:19">
      <c r="A19" s="408" t="s">
        <v>1777</v>
      </c>
      <c r="B19" s="5" t="s">
        <v>1778</v>
      </c>
      <c r="C19" s="129">
        <v>2</v>
      </c>
      <c r="D19" s="134"/>
      <c r="E19" s="195"/>
      <c r="F19" s="195"/>
      <c r="G19" s="195"/>
      <c r="H19" s="195">
        <v>6.2547456000000001E-2</v>
      </c>
      <c r="I19" s="195">
        <v>6.2024712000000003E-2</v>
      </c>
      <c r="J19" s="195">
        <v>5.6740451999999997E-2</v>
      </c>
      <c r="K19" s="392">
        <v>4.6876500000000002E-2</v>
      </c>
      <c r="L19" s="18"/>
      <c r="M19" s="236"/>
      <c r="N19" s="18"/>
      <c r="O19" s="236"/>
      <c r="P19" s="18"/>
      <c r="Q19" s="236"/>
      <c r="R19" s="18"/>
      <c r="S19" s="236"/>
    </row>
    <row r="20" spans="1:19">
      <c r="A20" s="23" t="s">
        <v>1779</v>
      </c>
      <c r="B20" s="5" t="s">
        <v>1780</v>
      </c>
      <c r="C20" s="129">
        <v>2</v>
      </c>
      <c r="E20" s="195">
        <v>5312.6099791154002</v>
      </c>
      <c r="F20" s="195">
        <v>5775.8115353152998</v>
      </c>
      <c r="G20" s="195">
        <v>6336.0097891887999</v>
      </c>
      <c r="H20" s="195">
        <v>5772.8786708953003</v>
      </c>
      <c r="I20" s="195">
        <v>5953.5753870708004</v>
      </c>
      <c r="J20" s="195">
        <v>5921.0150419551001</v>
      </c>
      <c r="K20" s="392">
        <v>5716.2560928911998</v>
      </c>
      <c r="L20" s="18"/>
      <c r="M20" s="236"/>
      <c r="N20" s="18"/>
      <c r="O20" s="236"/>
      <c r="P20" s="18"/>
      <c r="Q20" s="236"/>
      <c r="R20" s="18"/>
      <c r="S20" s="236"/>
    </row>
    <row r="21" spans="1:19">
      <c r="A21" s="23" t="s">
        <v>1781</v>
      </c>
      <c r="B21" s="5" t="s">
        <v>1782</v>
      </c>
      <c r="C21" s="129">
        <v>2</v>
      </c>
      <c r="D21" s="134"/>
      <c r="E21" s="195">
        <v>50199.828035125996</v>
      </c>
      <c r="F21" s="195">
        <v>49441.132698291003</v>
      </c>
      <c r="G21" s="195">
        <v>49485.480548036001</v>
      </c>
      <c r="H21" s="195">
        <v>51251.375048713999</v>
      </c>
      <c r="I21" s="195">
        <v>53300.764607158999</v>
      </c>
      <c r="J21" s="195">
        <v>52977.731919161997</v>
      </c>
      <c r="K21" s="392">
        <v>50470.098010622001</v>
      </c>
    </row>
    <row r="22" spans="1:19">
      <c r="A22" s="23"/>
      <c r="C22" s="129"/>
      <c r="D22" s="134"/>
      <c r="E22" s="195"/>
      <c r="F22" s="195"/>
      <c r="G22" s="195"/>
      <c r="H22" s="195"/>
      <c r="I22" s="195"/>
      <c r="J22" s="195"/>
      <c r="K22" s="392"/>
    </row>
    <row r="23" spans="1:19">
      <c r="A23" s="380" t="s">
        <v>1783</v>
      </c>
      <c r="E23" s="5"/>
      <c r="F23" s="5"/>
      <c r="K23" s="375"/>
      <c r="L23" s="19"/>
      <c r="M23" s="236"/>
      <c r="N23" s="19"/>
      <c r="O23" s="236"/>
      <c r="P23" s="19"/>
      <c r="Q23" s="236"/>
      <c r="R23" s="19"/>
      <c r="S23" s="236"/>
    </row>
    <row r="24" spans="1:19">
      <c r="A24" s="134" t="s">
        <v>1784</v>
      </c>
      <c r="B24" s="5" t="s">
        <v>1785</v>
      </c>
      <c r="C24" s="129">
        <v>2</v>
      </c>
      <c r="E24" s="19">
        <f>SUM(E25,E36,E41)</f>
        <v>464277.13106894901</v>
      </c>
      <c r="F24" s="19">
        <f t="shared" ref="F24:K24" si="5">SUM(F25,F36,F41)</f>
        <v>454064.86214364343</v>
      </c>
      <c r="G24" s="19">
        <f t="shared" si="5"/>
        <v>466243.33513351064</v>
      </c>
      <c r="H24" s="19">
        <f t="shared" si="5"/>
        <v>437390.79648233706</v>
      </c>
      <c r="I24" s="19">
        <f t="shared" si="5"/>
        <v>429991.02886020544</v>
      </c>
      <c r="J24" s="19">
        <f t="shared" si="5"/>
        <v>429045.07054766489</v>
      </c>
      <c r="K24" s="351">
        <f t="shared" si="5"/>
        <v>435096.07583291561</v>
      </c>
      <c r="L24" s="195"/>
      <c r="M24" s="236"/>
      <c r="N24" s="195"/>
      <c r="O24" s="236"/>
      <c r="P24" s="195"/>
      <c r="Q24" s="236"/>
      <c r="R24" s="195"/>
      <c r="S24" s="236"/>
    </row>
    <row r="25" spans="1:19">
      <c r="A25" s="155" t="s">
        <v>2290</v>
      </c>
      <c r="B25" s="5" t="s">
        <v>1786</v>
      </c>
      <c r="C25" s="129">
        <v>2</v>
      </c>
      <c r="D25" s="134" t="s">
        <v>1787</v>
      </c>
      <c r="E25" s="19">
        <f>SUM(E26,E29,E34)</f>
        <v>186137.7852681113</v>
      </c>
      <c r="F25" s="19">
        <f t="shared" ref="F25:K25" si="6">SUM(F26,F29,F34)</f>
        <v>184261.29402765151</v>
      </c>
      <c r="G25" s="19">
        <f t="shared" si="6"/>
        <v>190875.92542722847</v>
      </c>
      <c r="H25" s="19">
        <f t="shared" si="6"/>
        <v>191862.00968884522</v>
      </c>
      <c r="I25" s="19">
        <f t="shared" si="6"/>
        <v>187786.07012167631</v>
      </c>
      <c r="J25" s="19">
        <f t="shared" si="6"/>
        <v>186458.77927582531</v>
      </c>
      <c r="K25" s="351">
        <f t="shared" si="6"/>
        <v>191403.87156025678</v>
      </c>
      <c r="L25" s="195"/>
      <c r="M25" s="236"/>
      <c r="N25" s="195"/>
      <c r="O25" s="236"/>
      <c r="P25" s="195"/>
      <c r="Q25" s="236"/>
      <c r="R25" s="195"/>
      <c r="S25" s="236"/>
    </row>
    <row r="26" spans="1:19">
      <c r="A26" s="403" t="s">
        <v>1788</v>
      </c>
      <c r="B26" s="5" t="s">
        <v>1789</v>
      </c>
      <c r="C26" s="129">
        <v>2</v>
      </c>
      <c r="E26" s="18">
        <f>SUM(E27:E28)</f>
        <v>22432.072854834401</v>
      </c>
      <c r="F26" s="18">
        <f t="shared" ref="F26:K26" si="7">SUM(F27:F28)</f>
        <v>18193.599522640801</v>
      </c>
      <c r="G26" s="18">
        <f t="shared" si="7"/>
        <v>19815.7807861</v>
      </c>
      <c r="H26" s="18">
        <f t="shared" si="7"/>
        <v>16038.7799060982</v>
      </c>
      <c r="I26" s="18">
        <f t="shared" si="7"/>
        <v>13418.960780739999</v>
      </c>
      <c r="J26" s="18">
        <f t="shared" si="7"/>
        <v>12444.336455618</v>
      </c>
      <c r="K26" s="393">
        <f t="shared" si="7"/>
        <v>11572.3085592034</v>
      </c>
      <c r="L26" s="19"/>
      <c r="M26" s="236"/>
      <c r="N26" s="19"/>
      <c r="O26" s="236"/>
      <c r="P26" s="19"/>
      <c r="Q26" s="236"/>
      <c r="R26" s="19"/>
      <c r="S26" s="236"/>
    </row>
    <row r="27" spans="1:19">
      <c r="A27" s="402" t="s">
        <v>1790</v>
      </c>
      <c r="B27" s="5" t="s">
        <v>1791</v>
      </c>
      <c r="C27" s="129">
        <v>2</v>
      </c>
      <c r="E27" s="18">
        <v>18521.228864524001</v>
      </c>
      <c r="F27" s="18">
        <v>14376.266981676001</v>
      </c>
      <c r="G27" s="18">
        <v>14547.809714307999</v>
      </c>
      <c r="H27" s="18">
        <v>12133.105706757</v>
      </c>
      <c r="I27" s="18">
        <v>9579.0090434945996</v>
      </c>
      <c r="J27" s="18">
        <v>8938.8743642636</v>
      </c>
      <c r="K27" s="393">
        <v>8232.0085706189002</v>
      </c>
      <c r="L27" s="195"/>
      <c r="M27" s="236"/>
      <c r="N27" s="195"/>
      <c r="O27" s="236"/>
      <c r="P27" s="195"/>
      <c r="Q27" s="236"/>
      <c r="R27" s="195"/>
      <c r="S27" s="236"/>
    </row>
    <row r="28" spans="1:19">
      <c r="A28" s="402" t="s">
        <v>1792</v>
      </c>
      <c r="B28" s="5" t="s">
        <v>1793</v>
      </c>
      <c r="C28" s="129">
        <v>2</v>
      </c>
      <c r="E28" s="18">
        <v>3910.8439903103999</v>
      </c>
      <c r="F28" s="18">
        <v>3817.3325409648</v>
      </c>
      <c r="G28" s="18">
        <v>5267.9710717919997</v>
      </c>
      <c r="H28" s="18">
        <v>3905.6741993412002</v>
      </c>
      <c r="I28" s="18">
        <v>3839.9517372454002</v>
      </c>
      <c r="J28" s="18">
        <v>3505.4620913543999</v>
      </c>
      <c r="K28" s="393">
        <v>3340.2999885845002</v>
      </c>
      <c r="L28" s="19"/>
      <c r="M28" s="236"/>
      <c r="N28" s="19"/>
      <c r="O28" s="236"/>
      <c r="P28" s="19"/>
      <c r="Q28" s="236"/>
      <c r="R28" s="19"/>
      <c r="S28" s="236"/>
    </row>
    <row r="29" spans="1:19">
      <c r="A29" s="403" t="s">
        <v>1796</v>
      </c>
      <c r="B29" s="5" t="s">
        <v>1794</v>
      </c>
      <c r="C29" s="129">
        <v>2</v>
      </c>
      <c r="E29" s="18">
        <f>SUM(E30:E33)</f>
        <v>161255.02511577689</v>
      </c>
      <c r="F29" s="18">
        <f t="shared" ref="F29:K29" si="8">SUM(F30:F33)</f>
        <v>163520.64660751072</v>
      </c>
      <c r="G29" s="18">
        <f t="shared" si="8"/>
        <v>167631.04880112849</v>
      </c>
      <c r="H29" s="18">
        <f t="shared" si="8"/>
        <v>172364.17186250951</v>
      </c>
      <c r="I29" s="18">
        <f t="shared" si="8"/>
        <v>171341.98230393633</v>
      </c>
      <c r="J29" s="18">
        <f t="shared" si="8"/>
        <v>171128.38092550731</v>
      </c>
      <c r="K29" s="393">
        <f t="shared" si="8"/>
        <v>176595.80925785337</v>
      </c>
      <c r="L29" s="195"/>
      <c r="M29" s="236"/>
      <c r="N29" s="195"/>
      <c r="O29" s="236"/>
      <c r="P29" s="195"/>
      <c r="Q29" s="236"/>
      <c r="R29" s="195"/>
      <c r="S29" s="236"/>
    </row>
    <row r="30" spans="1:19">
      <c r="A30" s="402" t="s">
        <v>1798</v>
      </c>
      <c r="B30" s="5" t="s">
        <v>1795</v>
      </c>
      <c r="C30" s="129">
        <v>2</v>
      </c>
      <c r="E30" s="18">
        <v>144958.31034093999</v>
      </c>
      <c r="F30" s="18">
        <v>149568.66225190001</v>
      </c>
      <c r="G30" s="18">
        <v>155169.02855926001</v>
      </c>
      <c r="H30" s="18">
        <v>162094.62036455001</v>
      </c>
      <c r="I30" s="18">
        <v>161839.99426646999</v>
      </c>
      <c r="J30" s="18">
        <v>162387.10131002346</v>
      </c>
      <c r="K30" s="393">
        <v>169145.32431215124</v>
      </c>
      <c r="L30" s="195"/>
      <c r="M30" s="236"/>
      <c r="N30" s="195"/>
      <c r="O30" s="236"/>
      <c r="P30" s="195"/>
      <c r="Q30" s="236"/>
      <c r="R30" s="195"/>
      <c r="S30" s="236"/>
    </row>
    <row r="31" spans="1:19">
      <c r="A31" s="402" t="s">
        <v>1801</v>
      </c>
      <c r="B31" s="5" t="s">
        <v>1797</v>
      </c>
      <c r="C31" s="129">
        <v>2</v>
      </c>
      <c r="E31" s="18">
        <v>12954.313491801</v>
      </c>
      <c r="F31" s="18">
        <v>11353.924559067</v>
      </c>
      <c r="G31" s="18">
        <v>11469.490402939</v>
      </c>
      <c r="H31" s="18">
        <v>9372.0267921176001</v>
      </c>
      <c r="I31" s="18">
        <v>8682.3495729983006</v>
      </c>
      <c r="J31" s="18">
        <v>7976.3924079361004</v>
      </c>
      <c r="K31" s="393">
        <v>7115.4085612118997</v>
      </c>
      <c r="L31" s="195"/>
      <c r="M31" s="236"/>
      <c r="N31" s="195"/>
      <c r="O31" s="236"/>
      <c r="P31" s="195"/>
      <c r="Q31" s="236"/>
      <c r="R31" s="195"/>
      <c r="S31" s="236"/>
    </row>
    <row r="32" spans="1:19">
      <c r="A32" s="402" t="s">
        <v>1792</v>
      </c>
      <c r="B32" s="5" t="s">
        <v>1799</v>
      </c>
      <c r="C32" s="129">
        <v>2</v>
      </c>
      <c r="E32" s="18">
        <v>3342.4012830359002</v>
      </c>
      <c r="F32" s="18">
        <v>2598.0597965437</v>
      </c>
      <c r="G32" s="18">
        <v>992.52983892947998</v>
      </c>
      <c r="H32" s="18">
        <v>897.52470584188995</v>
      </c>
      <c r="I32" s="18">
        <v>819.63846446802995</v>
      </c>
      <c r="J32" s="18">
        <v>764.88720754777</v>
      </c>
      <c r="K32" s="393">
        <v>335.07638449025001</v>
      </c>
      <c r="L32" s="195"/>
      <c r="M32" s="236"/>
      <c r="N32" s="195"/>
      <c r="O32" s="236"/>
      <c r="P32" s="195"/>
      <c r="Q32" s="236"/>
      <c r="R32" s="195"/>
      <c r="S32" s="236"/>
    </row>
    <row r="33" spans="1:19">
      <c r="A33" s="402" t="s">
        <v>1805</v>
      </c>
      <c r="B33" s="5" t="s">
        <v>1800</v>
      </c>
      <c r="C33" s="129">
        <v>2</v>
      </c>
      <c r="E33" s="18">
        <v>0</v>
      </c>
      <c r="F33" s="18">
        <v>0</v>
      </c>
      <c r="G33" s="18">
        <v>0</v>
      </c>
      <c r="H33" s="18">
        <v>0</v>
      </c>
      <c r="I33" s="18">
        <v>0</v>
      </c>
      <c r="J33" s="18">
        <v>0</v>
      </c>
      <c r="K33" s="393">
        <v>0</v>
      </c>
      <c r="L33" s="195"/>
      <c r="M33" s="236"/>
      <c r="N33" s="195"/>
      <c r="O33" s="236"/>
      <c r="P33" s="195"/>
      <c r="Q33" s="236"/>
      <c r="R33" s="195"/>
      <c r="S33" s="236"/>
    </row>
    <row r="34" spans="1:19">
      <c r="A34" s="403" t="s">
        <v>1807</v>
      </c>
      <c r="B34" s="5" t="s">
        <v>1802</v>
      </c>
      <c r="C34" s="129">
        <v>2</v>
      </c>
      <c r="E34" s="18">
        <f>SUM(E35)</f>
        <v>2450.6872975000001</v>
      </c>
      <c r="F34" s="18">
        <f t="shared" ref="F34:K34" si="9">SUM(F35)</f>
        <v>2547.0478975000001</v>
      </c>
      <c r="G34" s="18">
        <f t="shared" si="9"/>
        <v>3429.09584</v>
      </c>
      <c r="H34" s="18">
        <f t="shared" si="9"/>
        <v>3459.0579202375002</v>
      </c>
      <c r="I34" s="18">
        <f t="shared" si="9"/>
        <v>3025.1270370000002</v>
      </c>
      <c r="J34" s="18">
        <f t="shared" si="9"/>
        <v>2886.0618946999998</v>
      </c>
      <c r="K34" s="393">
        <f t="shared" si="9"/>
        <v>3235.7537431999999</v>
      </c>
      <c r="L34" s="195"/>
      <c r="M34" s="236"/>
      <c r="N34" s="195"/>
      <c r="O34" s="236"/>
      <c r="P34" s="195"/>
      <c r="Q34" s="236"/>
      <c r="R34" s="195"/>
      <c r="S34" s="236"/>
    </row>
    <row r="35" spans="1:19">
      <c r="A35" s="402" t="s">
        <v>1809</v>
      </c>
      <c r="B35" s="5" t="s">
        <v>1803</v>
      </c>
      <c r="C35" s="129">
        <v>2</v>
      </c>
      <c r="E35" s="18">
        <v>2450.6872975000001</v>
      </c>
      <c r="F35" s="18">
        <v>2547.0478975000001</v>
      </c>
      <c r="G35" s="18">
        <v>3429.09584</v>
      </c>
      <c r="H35" s="18">
        <v>3459.0579202375002</v>
      </c>
      <c r="I35" s="18">
        <v>3025.1270370000002</v>
      </c>
      <c r="J35" s="18">
        <v>2886.0618946999998</v>
      </c>
      <c r="K35" s="393">
        <v>3235.7537431999999</v>
      </c>
      <c r="Q35" s="38"/>
      <c r="S35" s="38"/>
    </row>
    <row r="36" spans="1:19">
      <c r="A36" s="155" t="s">
        <v>1811</v>
      </c>
      <c r="B36" s="5" t="s">
        <v>1804</v>
      </c>
      <c r="C36" s="129">
        <v>2</v>
      </c>
      <c r="E36" s="19">
        <f>SUM(E37,E40)</f>
        <v>23289.694172003998</v>
      </c>
      <c r="F36" s="19">
        <f t="shared" ref="F36:K36" si="10">SUM(F37,F40)</f>
        <v>19777.991383522502</v>
      </c>
      <c r="G36" s="19">
        <f t="shared" si="10"/>
        <v>19435.515427307801</v>
      </c>
      <c r="H36" s="19">
        <f t="shared" si="10"/>
        <v>22971.685241449901</v>
      </c>
      <c r="I36" s="19">
        <f t="shared" si="10"/>
        <v>24734.852473356801</v>
      </c>
      <c r="J36" s="19">
        <f t="shared" si="10"/>
        <v>23884.3258148967</v>
      </c>
      <c r="K36" s="351">
        <f t="shared" si="10"/>
        <v>22543.220650180501</v>
      </c>
      <c r="Q36" s="38"/>
      <c r="S36" s="38"/>
    </row>
    <row r="37" spans="1:19">
      <c r="A37" s="404" t="s">
        <v>1757</v>
      </c>
      <c r="B37" s="5" t="s">
        <v>1806</v>
      </c>
      <c r="C37" s="129">
        <v>2</v>
      </c>
      <c r="E37" s="18">
        <f>E39</f>
        <v>21068.529486291998</v>
      </c>
      <c r="F37" s="18">
        <f t="shared" ref="F37:K37" si="11">F39</f>
        <v>18184.499040667</v>
      </c>
      <c r="G37" s="18">
        <f t="shared" si="11"/>
        <v>17578.862513024</v>
      </c>
      <c r="H37" s="18">
        <f t="shared" si="11"/>
        <v>21325.151870023001</v>
      </c>
      <c r="I37" s="18">
        <f t="shared" si="11"/>
        <v>22949.53910193</v>
      </c>
      <c r="J37" s="18">
        <f t="shared" si="11"/>
        <v>22015.316443470001</v>
      </c>
      <c r="K37" s="393">
        <f t="shared" si="11"/>
        <v>20799.699964468</v>
      </c>
      <c r="L37" s="19"/>
      <c r="M37" s="19"/>
      <c r="N37" s="19"/>
      <c r="O37" s="19"/>
      <c r="P37" s="19"/>
      <c r="Q37" s="19"/>
      <c r="R37" s="19"/>
      <c r="S37" s="38"/>
    </row>
    <row r="38" spans="1:19">
      <c r="A38" s="405" t="s">
        <v>1816</v>
      </c>
      <c r="B38" s="5" t="s">
        <v>1808</v>
      </c>
      <c r="C38" s="129">
        <v>2</v>
      </c>
      <c r="E38" s="32">
        <f>E39/0.95</f>
        <v>22177.399459254735</v>
      </c>
      <c r="F38" s="32">
        <f t="shared" ref="F38:J38" si="12">F39/0.95</f>
        <v>19141.577937544211</v>
      </c>
      <c r="G38" s="32">
        <f t="shared" si="12"/>
        <v>18504.065803183159</v>
      </c>
      <c r="H38" s="32">
        <f t="shared" si="12"/>
        <v>22447.528284234737</v>
      </c>
      <c r="I38" s="32">
        <f t="shared" si="12"/>
        <v>24157.409580978951</v>
      </c>
      <c r="J38" s="32">
        <f t="shared" si="12"/>
        <v>23174.017308915791</v>
      </c>
      <c r="K38" s="391">
        <f>K39/0.9</f>
        <v>23110.777738297777</v>
      </c>
      <c r="L38" s="19"/>
      <c r="M38" s="330"/>
      <c r="N38" s="19"/>
      <c r="O38" s="16"/>
      <c r="P38" s="19"/>
      <c r="Q38" s="16"/>
      <c r="R38" s="19"/>
      <c r="S38" s="38"/>
    </row>
    <row r="39" spans="1:19">
      <c r="A39" s="405" t="s">
        <v>1818</v>
      </c>
      <c r="B39" s="5" t="s">
        <v>1810</v>
      </c>
      <c r="C39" s="129">
        <v>2</v>
      </c>
      <c r="E39" s="18">
        <v>21068.529486291998</v>
      </c>
      <c r="F39" s="18">
        <v>18184.499040667</v>
      </c>
      <c r="G39" s="18">
        <v>17578.862513024</v>
      </c>
      <c r="H39" s="18">
        <v>21325.151870023001</v>
      </c>
      <c r="I39" s="18">
        <v>22949.53910193</v>
      </c>
      <c r="J39" s="18">
        <v>22015.316443470001</v>
      </c>
      <c r="K39" s="393">
        <v>20799.699964468</v>
      </c>
      <c r="L39" s="37"/>
      <c r="M39" s="330"/>
      <c r="N39" s="37"/>
      <c r="O39" s="16"/>
      <c r="P39" s="37"/>
      <c r="Q39" s="16"/>
      <c r="R39" s="37"/>
      <c r="S39" s="38"/>
    </row>
    <row r="40" spans="1:19">
      <c r="A40" s="403" t="s">
        <v>1820</v>
      </c>
      <c r="B40" s="5" t="s">
        <v>1812</v>
      </c>
      <c r="C40" s="129">
        <v>2</v>
      </c>
      <c r="D40" s="134" t="s">
        <v>1813</v>
      </c>
      <c r="E40" s="18">
        <v>2221.1646857119999</v>
      </c>
      <c r="F40" s="18">
        <v>1593.4923428555001</v>
      </c>
      <c r="G40" s="18">
        <v>1856.6529142838001</v>
      </c>
      <c r="H40" s="18">
        <v>1646.5333714269</v>
      </c>
      <c r="I40" s="18">
        <v>1785.3133714267999</v>
      </c>
      <c r="J40" s="18">
        <v>1869.0093714267</v>
      </c>
      <c r="K40" s="393">
        <v>1743.5206857124999</v>
      </c>
    </row>
    <row r="41" spans="1:19">
      <c r="A41" s="309" t="s">
        <v>1822</v>
      </c>
      <c r="B41" s="29" t="s">
        <v>1814</v>
      </c>
      <c r="C41" s="129" t="s">
        <v>1815</v>
      </c>
      <c r="D41" s="327"/>
      <c r="E41" s="19">
        <f t="shared" ref="E41:K41" si="13">SUM(E42:E48)</f>
        <v>254849.65162883367</v>
      </c>
      <c r="F41" s="19">
        <f t="shared" si="13"/>
        <v>250025.5767324694</v>
      </c>
      <c r="G41" s="19">
        <f t="shared" si="13"/>
        <v>255931.89427897439</v>
      </c>
      <c r="H41" s="19">
        <f t="shared" si="13"/>
        <v>222557.10155204192</v>
      </c>
      <c r="I41" s="19">
        <f t="shared" si="13"/>
        <v>217470.1062651723</v>
      </c>
      <c r="J41" s="19">
        <f t="shared" si="13"/>
        <v>218701.96545694291</v>
      </c>
      <c r="K41" s="351">
        <f t="shared" si="13"/>
        <v>221148.98362247832</v>
      </c>
      <c r="S41" s="38"/>
    </row>
    <row r="42" spans="1:19">
      <c r="A42" s="404" t="s">
        <v>1825</v>
      </c>
      <c r="B42" s="28" t="s">
        <v>1817</v>
      </c>
      <c r="C42" s="129">
        <v>2</v>
      </c>
      <c r="D42" s="239"/>
      <c r="E42" s="326">
        <v>10929.423653776001</v>
      </c>
      <c r="F42" s="326">
        <v>10770.97398821</v>
      </c>
      <c r="G42" s="326">
        <v>10700.473834306</v>
      </c>
      <c r="H42" s="326">
        <v>7713.1353611320001</v>
      </c>
      <c r="I42" s="326">
        <v>7586.3069349303996</v>
      </c>
      <c r="J42" s="326">
        <v>7466.9413169951004</v>
      </c>
      <c r="K42" s="456">
        <v>5579.5059829877</v>
      </c>
      <c r="L42" s="194"/>
      <c r="M42" s="194"/>
      <c r="N42" s="194"/>
      <c r="O42" s="194"/>
      <c r="P42" s="194"/>
      <c r="Q42" s="194"/>
      <c r="R42" s="162"/>
    </row>
    <row r="43" spans="1:19">
      <c r="A43" s="409" t="s">
        <v>1828</v>
      </c>
      <c r="B43" s="29" t="s">
        <v>1819</v>
      </c>
      <c r="C43" s="129">
        <v>2</v>
      </c>
      <c r="D43" s="327"/>
      <c r="E43" s="326">
        <v>50566.980269510001</v>
      </c>
      <c r="F43" s="326">
        <v>49794.336094833998</v>
      </c>
      <c r="G43" s="326">
        <v>49419.415283463</v>
      </c>
      <c r="H43" s="326">
        <v>43536.153720159004</v>
      </c>
      <c r="I43" s="326">
        <v>43320.900545727003</v>
      </c>
      <c r="J43" s="326">
        <v>42798.431076341578</v>
      </c>
      <c r="K43" s="456">
        <v>42956.160347865094</v>
      </c>
      <c r="L43" s="202"/>
      <c r="M43" s="194"/>
      <c r="N43" s="202"/>
      <c r="O43" s="194"/>
      <c r="P43" s="202"/>
      <c r="Q43" s="194"/>
      <c r="R43" s="162"/>
    </row>
    <row r="44" spans="1:19">
      <c r="A44" s="409" t="s">
        <v>1831</v>
      </c>
      <c r="B44" s="5" t="s">
        <v>1821</v>
      </c>
      <c r="C44" s="129">
        <v>2</v>
      </c>
      <c r="E44" s="326">
        <v>109357.67104145</v>
      </c>
      <c r="F44" s="326">
        <v>108461.53287404</v>
      </c>
      <c r="G44" s="326">
        <v>118985.04090309</v>
      </c>
      <c r="H44" s="326">
        <v>93192.985062772001</v>
      </c>
      <c r="I44" s="326">
        <v>89974.832552987995</v>
      </c>
      <c r="J44" s="326">
        <v>92470.363724915005</v>
      </c>
      <c r="K44" s="456">
        <v>98801.535759410996</v>
      </c>
      <c r="L44" s="202"/>
      <c r="M44" s="194"/>
      <c r="N44" s="202"/>
      <c r="O44" s="194"/>
      <c r="P44" s="202"/>
      <c r="Q44" s="194"/>
      <c r="R44" s="162"/>
    </row>
    <row r="45" spans="1:19">
      <c r="A45" s="404" t="s">
        <v>1834</v>
      </c>
      <c r="B45" s="29" t="s">
        <v>1823</v>
      </c>
      <c r="C45" s="129">
        <v>2</v>
      </c>
      <c r="D45" s="239" t="s">
        <v>1824</v>
      </c>
      <c r="E45" s="326">
        <v>9116.0069949998997</v>
      </c>
      <c r="F45" s="326">
        <v>8958.1965149998996</v>
      </c>
      <c r="G45" s="326">
        <v>9010.1403099999006</v>
      </c>
      <c r="H45" s="326">
        <v>8908.9837599998991</v>
      </c>
      <c r="I45" s="326">
        <v>9025.5120049999005</v>
      </c>
      <c r="J45" s="326">
        <v>8914.2443449998009</v>
      </c>
      <c r="K45" s="456">
        <v>8782.5236799999002</v>
      </c>
      <c r="L45" s="202"/>
      <c r="M45" s="194"/>
      <c r="N45" s="202"/>
      <c r="O45" s="194"/>
      <c r="P45" s="202"/>
      <c r="Q45" s="194"/>
      <c r="R45" s="162"/>
    </row>
    <row r="46" spans="1:19">
      <c r="A46" s="404" t="s">
        <v>1779</v>
      </c>
      <c r="B46" s="29" t="s">
        <v>1826</v>
      </c>
      <c r="C46" s="129">
        <v>2</v>
      </c>
      <c r="D46" s="239" t="s">
        <v>1827</v>
      </c>
      <c r="E46" s="326">
        <v>396.99949190077001</v>
      </c>
      <c r="F46" s="326">
        <v>623.83468888547998</v>
      </c>
      <c r="G46" s="326">
        <v>619.04985881748996</v>
      </c>
      <c r="H46" s="326">
        <v>424.76037459403</v>
      </c>
      <c r="I46" s="326">
        <v>484.48081325200002</v>
      </c>
      <c r="J46" s="326">
        <v>527.52445102542003</v>
      </c>
      <c r="K46" s="456">
        <v>592.17258780565999</v>
      </c>
    </row>
    <row r="47" spans="1:19">
      <c r="A47" s="404" t="s">
        <v>1781</v>
      </c>
      <c r="B47" s="29" t="s">
        <v>1829</v>
      </c>
      <c r="C47" s="129">
        <v>2</v>
      </c>
      <c r="D47" s="239" t="s">
        <v>1830</v>
      </c>
      <c r="E47" s="326">
        <v>50199.828035125996</v>
      </c>
      <c r="F47" s="326">
        <v>49441.132698291003</v>
      </c>
      <c r="G47" s="326">
        <v>49485.480548036001</v>
      </c>
      <c r="H47" s="326">
        <v>51251.375048713999</v>
      </c>
      <c r="I47" s="326">
        <v>53300.764607158999</v>
      </c>
      <c r="J47" s="326">
        <v>52977.731919161997</v>
      </c>
      <c r="K47" s="456">
        <v>50470.098010622001</v>
      </c>
      <c r="L47" s="96"/>
    </row>
    <row r="48" spans="1:19">
      <c r="A48" s="404" t="s">
        <v>1841</v>
      </c>
      <c r="B48" s="29" t="s">
        <v>1832</v>
      </c>
      <c r="C48" s="129">
        <v>2</v>
      </c>
      <c r="D48" s="239" t="s">
        <v>1833</v>
      </c>
      <c r="E48" s="326">
        <v>24282.742142071002</v>
      </c>
      <c r="F48" s="326">
        <v>21975.569873208999</v>
      </c>
      <c r="G48" s="326">
        <v>17712.293541261999</v>
      </c>
      <c r="H48" s="326">
        <v>17529.708224671002</v>
      </c>
      <c r="I48" s="326">
        <v>13777.308806116</v>
      </c>
      <c r="J48" s="326">
        <v>13546.728623503999</v>
      </c>
      <c r="K48" s="456">
        <v>13966.987253787</v>
      </c>
    </row>
    <row r="49" spans="1:18">
      <c r="B49" s="29" t="s">
        <v>1835</v>
      </c>
      <c r="C49" s="129">
        <v>2</v>
      </c>
      <c r="D49" s="239" t="s">
        <v>1836</v>
      </c>
      <c r="E49" s="5"/>
      <c r="F49" s="5"/>
      <c r="G49" s="328"/>
      <c r="H49" s="329"/>
      <c r="I49" s="329"/>
      <c r="K49" s="375"/>
    </row>
    <row r="50" spans="1:18">
      <c r="A50" s="4" t="s">
        <v>1844</v>
      </c>
      <c r="B50" s="29" t="s">
        <v>1837</v>
      </c>
      <c r="C50" s="129">
        <v>2</v>
      </c>
      <c r="D50" s="239" t="s">
        <v>1838</v>
      </c>
      <c r="E50" s="5"/>
      <c r="F50" s="5"/>
      <c r="G50" s="328"/>
      <c r="H50" s="19"/>
      <c r="I50" s="19"/>
      <c r="K50" s="375"/>
    </row>
    <row r="51" spans="1:18">
      <c r="A51" s="27" t="s">
        <v>1845</v>
      </c>
      <c r="B51" s="29" t="s">
        <v>1839</v>
      </c>
      <c r="C51" s="129">
        <v>2</v>
      </c>
      <c r="D51" s="239" t="s">
        <v>1840</v>
      </c>
      <c r="E51" s="283">
        <v>88.131573855154997</v>
      </c>
      <c r="F51" s="283">
        <v>87.539013330179003</v>
      </c>
      <c r="G51" s="283">
        <v>87.738678045447998</v>
      </c>
      <c r="H51" s="283">
        <v>76.897116118555005</v>
      </c>
      <c r="I51" s="283">
        <v>82.373760318047999</v>
      </c>
      <c r="J51" s="349">
        <v>82.192542250511337</v>
      </c>
      <c r="K51" s="457">
        <v>84.566778587544107</v>
      </c>
      <c r="L51" s="202"/>
      <c r="M51" s="194"/>
      <c r="N51" s="202"/>
      <c r="O51" s="194"/>
      <c r="P51" s="202"/>
      <c r="Q51" s="194"/>
      <c r="R51" s="162"/>
    </row>
    <row r="52" spans="1:18">
      <c r="A52" s="27" t="s">
        <v>1848</v>
      </c>
      <c r="B52" s="29" t="s">
        <v>1842</v>
      </c>
      <c r="C52" s="129">
        <v>2</v>
      </c>
      <c r="D52" s="239" t="s">
        <v>1843</v>
      </c>
      <c r="E52" s="349">
        <v>53.145275992324997</v>
      </c>
      <c r="F52" s="349">
        <v>52.804379828309997</v>
      </c>
      <c r="G52" s="349">
        <v>54.366060533292</v>
      </c>
      <c r="H52" s="349">
        <v>51.639999584691999</v>
      </c>
      <c r="I52" s="349">
        <v>50.844392675914001</v>
      </c>
      <c r="J52" s="349">
        <v>52.16987725530997</v>
      </c>
      <c r="K52" s="457">
        <v>53.138260360639286</v>
      </c>
    </row>
    <row r="53" spans="1:18">
      <c r="A53" s="27" t="s">
        <v>2291</v>
      </c>
      <c r="C53" s="67"/>
      <c r="E53" s="349">
        <v>10.287777949189</v>
      </c>
      <c r="F53" s="349">
        <v>10.238446462009</v>
      </c>
      <c r="G53" s="349">
        <v>10.452714608979001</v>
      </c>
      <c r="H53" s="349">
        <v>9.9172568771487999</v>
      </c>
      <c r="I53" s="349">
        <v>9.6236283550282007</v>
      </c>
      <c r="J53" s="349">
        <v>9.7222993552610291</v>
      </c>
      <c r="K53" s="457">
        <v>10.00749996165592</v>
      </c>
    </row>
    <row r="54" spans="1:18">
      <c r="C54" s="67"/>
      <c r="E54" s="5"/>
      <c r="F54" s="5"/>
      <c r="G54" s="328"/>
      <c r="H54" s="134"/>
      <c r="I54" s="134"/>
      <c r="K54" s="375"/>
    </row>
    <row r="55" spans="1:18">
      <c r="A55" s="4" t="s">
        <v>1853</v>
      </c>
      <c r="B55" s="5" t="s">
        <v>1846</v>
      </c>
      <c r="C55" s="67"/>
      <c r="D55" s="134" t="s">
        <v>1847</v>
      </c>
      <c r="E55" s="5"/>
      <c r="F55" s="5"/>
      <c r="G55" s="328"/>
      <c r="H55" s="134"/>
      <c r="I55" s="134"/>
      <c r="K55" s="375"/>
    </row>
    <row r="56" spans="1:18">
      <c r="A56" s="27" t="s">
        <v>1854</v>
      </c>
      <c r="B56" s="5" t="s">
        <v>1849</v>
      </c>
      <c r="C56" s="67"/>
      <c r="D56" s="134" t="s">
        <v>1850</v>
      </c>
      <c r="E56" s="194">
        <v>27000</v>
      </c>
      <c r="F56" s="194">
        <v>9500</v>
      </c>
      <c r="G56" s="19">
        <v>38300</v>
      </c>
      <c r="H56" s="19">
        <v>41800</v>
      </c>
      <c r="I56" s="19">
        <v>35900</v>
      </c>
      <c r="J56" s="19">
        <v>35600</v>
      </c>
      <c r="K56" s="351">
        <v>35766</v>
      </c>
    </row>
    <row r="57" spans="1:18">
      <c r="A57" s="5" t="s">
        <v>1856</v>
      </c>
      <c r="B57" s="5" t="s">
        <v>1851</v>
      </c>
      <c r="C57" s="67"/>
      <c r="D57" s="134" t="s">
        <v>1852</v>
      </c>
      <c r="E57" s="202">
        <v>69</v>
      </c>
      <c r="F57" s="202">
        <v>67</v>
      </c>
      <c r="G57" s="19">
        <v>1726</v>
      </c>
      <c r="H57" s="19">
        <v>2252</v>
      </c>
      <c r="I57" s="19">
        <v>2199</v>
      </c>
      <c r="J57" s="19">
        <v>2168</v>
      </c>
      <c r="K57" s="351">
        <v>2099</v>
      </c>
    </row>
    <row r="58" spans="1:18">
      <c r="C58" s="67"/>
      <c r="E58" s="202"/>
      <c r="F58" s="202"/>
      <c r="K58" s="375"/>
    </row>
    <row r="59" spans="1:18">
      <c r="A59" s="4" t="s">
        <v>1858</v>
      </c>
      <c r="C59" s="67"/>
      <c r="E59" s="202"/>
      <c r="F59" s="202"/>
      <c r="K59" s="375"/>
    </row>
    <row r="60" spans="1:18">
      <c r="A60" s="27" t="s">
        <v>1859</v>
      </c>
      <c r="B60" s="5" t="s">
        <v>1855</v>
      </c>
      <c r="C60" s="67">
        <v>3</v>
      </c>
      <c r="D60" s="134"/>
      <c r="E60" s="345">
        <v>0</v>
      </c>
      <c r="F60" s="36">
        <v>2.3508654363459938</v>
      </c>
      <c r="G60" s="36">
        <v>2.3588688928654906</v>
      </c>
      <c r="H60" s="36">
        <v>9.924478901532428</v>
      </c>
      <c r="I60" s="36">
        <v>11.813490050051179</v>
      </c>
      <c r="J60" s="36">
        <v>13.005471589403131</v>
      </c>
      <c r="K60" s="398">
        <v>16</v>
      </c>
    </row>
    <row r="61" spans="1:18">
      <c r="A61" s="27"/>
      <c r="B61" s="5" t="s">
        <v>1857</v>
      </c>
      <c r="C61" s="67">
        <v>3</v>
      </c>
      <c r="D61" s="134"/>
      <c r="E61" s="202">
        <v>69</v>
      </c>
      <c r="F61" s="202">
        <v>67</v>
      </c>
      <c r="G61" s="19">
        <v>1726</v>
      </c>
      <c r="H61" s="19">
        <v>2252</v>
      </c>
      <c r="I61" s="19">
        <v>2199</v>
      </c>
      <c r="J61" s="19">
        <v>2168</v>
      </c>
      <c r="K61" s="375"/>
    </row>
    <row r="62" spans="1:18">
      <c r="A62" s="27"/>
      <c r="C62" s="287"/>
      <c r="E62" s="202"/>
      <c r="F62" s="202"/>
      <c r="K62" s="375"/>
    </row>
    <row r="64" spans="1:18">
      <c r="A64" s="484" t="s">
        <v>1860</v>
      </c>
      <c r="B64" s="484"/>
      <c r="C64" s="484"/>
      <c r="D64" s="484"/>
      <c r="E64" s="484"/>
      <c r="F64" s="484"/>
      <c r="G64" s="484"/>
      <c r="H64" s="484"/>
      <c r="I64" s="484"/>
      <c r="J64" s="484"/>
      <c r="K64" s="484"/>
    </row>
    <row r="65" spans="1:57" ht="25.5" customHeight="1">
      <c r="A65" s="484" t="s">
        <v>1861</v>
      </c>
      <c r="B65" s="484"/>
      <c r="C65" s="484"/>
      <c r="D65" s="484"/>
      <c r="E65" s="484"/>
      <c r="F65" s="484"/>
      <c r="G65" s="484"/>
      <c r="H65" s="484"/>
      <c r="I65" s="484"/>
      <c r="J65" s="484"/>
      <c r="K65" s="484"/>
    </row>
    <row r="66" spans="1:57">
      <c r="A66" s="484" t="s">
        <v>1862</v>
      </c>
      <c r="B66" s="484"/>
      <c r="C66" s="484"/>
      <c r="D66" s="484"/>
      <c r="E66" s="484"/>
      <c r="F66" s="484"/>
      <c r="G66" s="484"/>
      <c r="H66" s="484"/>
      <c r="I66" s="484"/>
      <c r="J66" s="484"/>
      <c r="K66" s="484"/>
    </row>
    <row r="67" spans="1:57">
      <c r="A67" s="484" t="s">
        <v>2292</v>
      </c>
      <c r="B67" s="484"/>
      <c r="C67" s="484"/>
      <c r="D67" s="484"/>
      <c r="E67" s="484"/>
      <c r="F67" s="484"/>
      <c r="G67" s="484"/>
      <c r="H67" s="484"/>
      <c r="I67" s="484"/>
      <c r="J67" s="484"/>
      <c r="K67" s="484"/>
    </row>
    <row r="68" spans="1:57" ht="25.5" customHeight="1">
      <c r="A68" s="484" t="s">
        <v>1863</v>
      </c>
      <c r="B68" s="484"/>
      <c r="C68" s="484"/>
      <c r="D68" s="484"/>
      <c r="E68" s="484"/>
      <c r="F68" s="484"/>
      <c r="G68" s="484"/>
      <c r="H68" s="484"/>
      <c r="I68" s="484"/>
      <c r="J68" s="484"/>
      <c r="K68" s="484"/>
    </row>
    <row r="71" spans="1:57">
      <c r="D71" s="22"/>
      <c r="E71" s="22"/>
      <c r="F71" s="22"/>
      <c r="G71" s="5"/>
      <c r="H71" s="19"/>
      <c r="I71" s="19"/>
      <c r="J71" s="18"/>
      <c r="K71" s="18"/>
      <c r="L71" s="18"/>
      <c r="M71" s="19"/>
      <c r="N71" s="18"/>
      <c r="O71" s="18"/>
      <c r="P71" s="19"/>
      <c r="Q71" s="326"/>
      <c r="R71" s="326"/>
      <c r="S71" s="326"/>
      <c r="T71" s="326"/>
      <c r="U71" s="326"/>
      <c r="V71" s="326"/>
      <c r="W71" s="326"/>
      <c r="Z71" s="18"/>
      <c r="AA71" s="18"/>
      <c r="AB71" s="18"/>
      <c r="AC71" s="18"/>
      <c r="AD71" s="18"/>
      <c r="AE71" s="194"/>
      <c r="AF71" s="337"/>
      <c r="AG71" s="19"/>
      <c r="AH71" s="195"/>
      <c r="AI71" s="195"/>
      <c r="AJ71" s="195"/>
      <c r="AK71" s="195"/>
      <c r="AL71" s="19"/>
      <c r="AM71" s="195"/>
      <c r="AN71" s="19"/>
      <c r="AO71" s="195"/>
      <c r="AP71" s="195"/>
      <c r="AQ71" s="195"/>
      <c r="AR71" s="195"/>
      <c r="AS71" s="195"/>
      <c r="AV71" s="283"/>
      <c r="AW71" s="349"/>
      <c r="AX71" s="349"/>
      <c r="BA71" s="194"/>
      <c r="BB71" s="202"/>
      <c r="BC71" s="202"/>
      <c r="BD71" s="202"/>
      <c r="BE71" s="345"/>
    </row>
    <row r="72" spans="1:57">
      <c r="D72" s="22"/>
      <c r="E72" s="22"/>
      <c r="F72" s="22"/>
      <c r="G72" s="5"/>
      <c r="H72" s="19"/>
      <c r="I72" s="19"/>
      <c r="J72" s="18"/>
      <c r="K72" s="18"/>
      <c r="L72" s="18"/>
      <c r="M72" s="19"/>
      <c r="N72" s="18"/>
      <c r="O72" s="18"/>
      <c r="P72" s="19"/>
      <c r="Q72" s="326"/>
      <c r="R72" s="326"/>
      <c r="S72" s="326"/>
      <c r="T72" s="326"/>
      <c r="U72" s="326"/>
      <c r="V72" s="326"/>
      <c r="W72" s="326"/>
      <c r="Z72" s="18"/>
      <c r="AA72" s="18"/>
      <c r="AB72" s="18"/>
      <c r="AC72" s="18"/>
      <c r="AD72" s="18"/>
      <c r="AE72" s="194"/>
      <c r="AF72" s="337"/>
      <c r="AG72" s="19"/>
      <c r="AH72" s="195"/>
      <c r="AI72" s="195"/>
      <c r="AJ72" s="195"/>
      <c r="AK72" s="195"/>
      <c r="AL72" s="19"/>
      <c r="AM72" s="195"/>
      <c r="AN72" s="19"/>
      <c r="AO72" s="195"/>
      <c r="AP72" s="195"/>
      <c r="AQ72" s="195"/>
      <c r="AR72" s="195"/>
      <c r="AS72" s="195"/>
      <c r="AV72" s="283"/>
      <c r="AW72" s="349"/>
      <c r="AX72" s="349"/>
      <c r="BA72" s="194"/>
      <c r="BB72" s="202"/>
      <c r="BC72" s="202"/>
      <c r="BD72" s="202"/>
      <c r="BE72" s="36"/>
    </row>
    <row r="73" spans="1:57">
      <c r="D73" s="22"/>
      <c r="H73" s="19"/>
      <c r="I73" s="19"/>
      <c r="J73" s="18"/>
      <c r="K73" s="18"/>
      <c r="L73" s="18"/>
      <c r="M73" s="19"/>
      <c r="N73" s="18"/>
      <c r="O73" s="18"/>
      <c r="P73" s="19"/>
      <c r="Q73" s="326"/>
      <c r="R73" s="326"/>
      <c r="S73" s="326"/>
      <c r="T73" s="326"/>
      <c r="U73" s="326"/>
      <c r="V73" s="326"/>
      <c r="W73" s="326"/>
      <c r="X73" s="328"/>
      <c r="Y73" s="328"/>
      <c r="Z73" s="18"/>
      <c r="AA73" s="18"/>
      <c r="AB73" s="18"/>
      <c r="AC73" s="18"/>
      <c r="AD73" s="18"/>
      <c r="AE73" s="328"/>
      <c r="AF73" s="337"/>
      <c r="AG73" s="19"/>
      <c r="AH73" s="195"/>
      <c r="AI73" s="195"/>
      <c r="AJ73" s="195"/>
      <c r="AK73" s="195"/>
      <c r="AL73" s="19"/>
      <c r="AM73" s="195"/>
      <c r="AN73" s="19"/>
      <c r="AO73" s="195"/>
      <c r="AP73" s="195"/>
      <c r="AQ73" s="195"/>
      <c r="AR73" s="195"/>
      <c r="AS73" s="195"/>
      <c r="AT73" s="328"/>
      <c r="AU73" s="328"/>
      <c r="AV73" s="283"/>
      <c r="AW73" s="349"/>
      <c r="AX73" s="349"/>
      <c r="AY73" s="328"/>
      <c r="AZ73" s="328"/>
      <c r="BA73" s="19"/>
      <c r="BB73" s="19"/>
      <c r="BC73" s="20"/>
      <c r="BD73" s="20"/>
      <c r="BE73" s="36"/>
    </row>
    <row r="74" spans="1:57">
      <c r="D74" s="22"/>
      <c r="H74" s="19"/>
      <c r="I74" s="19"/>
      <c r="J74" s="18"/>
      <c r="K74" s="18"/>
      <c r="L74" s="18"/>
      <c r="M74" s="19"/>
      <c r="N74" s="18"/>
      <c r="O74" s="18"/>
      <c r="P74" s="19"/>
      <c r="Q74" s="326"/>
      <c r="R74" s="326"/>
      <c r="S74" s="326"/>
      <c r="T74" s="326"/>
      <c r="U74" s="326"/>
      <c r="V74" s="326"/>
      <c r="W74" s="326"/>
      <c r="X74" s="20"/>
      <c r="Y74" s="20"/>
      <c r="Z74" s="18"/>
      <c r="AA74" s="18"/>
      <c r="AB74" s="18"/>
      <c r="AC74" s="18"/>
      <c r="AD74" s="18"/>
      <c r="AE74" s="344"/>
      <c r="AF74" s="337"/>
      <c r="AG74" s="19"/>
      <c r="AH74" s="195"/>
      <c r="AI74" s="195"/>
      <c r="AJ74" s="195"/>
      <c r="AK74" s="195"/>
      <c r="AL74" s="19"/>
      <c r="AM74" s="195"/>
      <c r="AN74" s="19"/>
      <c r="AO74" s="195"/>
      <c r="AP74" s="195"/>
      <c r="AQ74" s="195"/>
      <c r="AR74" s="195"/>
      <c r="AS74" s="195"/>
      <c r="AT74" s="329"/>
      <c r="AU74" s="19"/>
      <c r="AV74" s="283"/>
      <c r="AW74" s="349"/>
      <c r="AX74" s="349"/>
      <c r="AY74" s="134"/>
      <c r="AZ74" s="134"/>
      <c r="BA74" s="19"/>
      <c r="BB74" s="19"/>
      <c r="BC74" s="20"/>
      <c r="BD74" s="20"/>
      <c r="BE74" s="36"/>
    </row>
    <row r="75" spans="1:57">
      <c r="D75" s="22"/>
      <c r="H75" s="19"/>
      <c r="I75" s="19"/>
      <c r="J75" s="18"/>
      <c r="K75" s="18"/>
      <c r="L75" s="18"/>
      <c r="M75" s="19"/>
      <c r="N75" s="18"/>
      <c r="O75" s="18"/>
      <c r="P75" s="19"/>
      <c r="Q75" s="326"/>
      <c r="R75" s="326"/>
      <c r="S75" s="326"/>
      <c r="T75" s="326"/>
      <c r="U75" s="326"/>
      <c r="V75" s="326"/>
      <c r="W75" s="326"/>
      <c r="X75" s="20"/>
      <c r="Y75" s="20"/>
      <c r="Z75" s="18"/>
      <c r="AA75" s="18"/>
      <c r="AB75" s="18"/>
      <c r="AC75" s="18"/>
      <c r="AD75" s="18"/>
      <c r="AE75" s="344"/>
      <c r="AF75" s="337"/>
      <c r="AG75" s="19"/>
      <c r="AH75" s="195"/>
      <c r="AI75" s="195"/>
      <c r="AJ75" s="195"/>
      <c r="AK75" s="195"/>
      <c r="AL75" s="19"/>
      <c r="AM75" s="195"/>
      <c r="AN75" s="19"/>
      <c r="AO75" s="195"/>
      <c r="AP75" s="195"/>
      <c r="AQ75" s="195"/>
      <c r="AR75" s="195"/>
      <c r="AS75" s="195"/>
      <c r="AT75" s="329"/>
      <c r="AU75" s="19"/>
      <c r="AV75" s="283"/>
      <c r="AW75" s="349"/>
      <c r="AX75" s="349"/>
      <c r="AY75" s="134"/>
      <c r="AZ75" s="134"/>
      <c r="BA75" s="19"/>
      <c r="BB75" s="19"/>
      <c r="BC75" s="20"/>
      <c r="BD75" s="20"/>
      <c r="BE75" s="36"/>
    </row>
    <row r="76" spans="1:57">
      <c r="D76" s="4"/>
      <c r="H76" s="19"/>
      <c r="I76" s="19"/>
      <c r="J76" s="18"/>
      <c r="K76" s="18"/>
      <c r="L76" s="18"/>
      <c r="M76" s="19"/>
      <c r="N76" s="18"/>
      <c r="O76" s="18"/>
      <c r="P76" s="19"/>
      <c r="Q76" s="326"/>
      <c r="R76" s="326"/>
      <c r="S76" s="326"/>
      <c r="T76" s="326"/>
      <c r="U76" s="326"/>
      <c r="V76" s="326"/>
      <c r="W76" s="326"/>
      <c r="X76" s="20"/>
      <c r="Y76" s="20"/>
      <c r="Z76" s="18"/>
      <c r="AA76" s="18"/>
      <c r="AB76" s="18"/>
      <c r="AC76" s="18"/>
      <c r="AD76" s="18"/>
      <c r="AE76" s="344"/>
      <c r="AF76" s="337"/>
      <c r="AG76" s="19"/>
      <c r="AH76" s="195"/>
      <c r="AI76" s="195"/>
      <c r="AJ76" s="195"/>
      <c r="AK76" s="195"/>
      <c r="AL76" s="19"/>
      <c r="AM76" s="195"/>
      <c r="AN76" s="19"/>
      <c r="AO76" s="195"/>
      <c r="AP76" s="195"/>
      <c r="AQ76" s="195"/>
      <c r="AR76" s="195"/>
      <c r="AS76" s="195"/>
      <c r="AT76" s="20"/>
      <c r="AU76" s="20"/>
      <c r="AV76" s="349"/>
      <c r="AW76" s="349"/>
      <c r="AX76" s="349"/>
      <c r="AY76" s="20"/>
      <c r="AZ76" s="20"/>
      <c r="BA76" s="19"/>
      <c r="BB76" s="19"/>
      <c r="BC76" s="20"/>
      <c r="BD76" s="20"/>
      <c r="BE76" s="36"/>
    </row>
  </sheetData>
  <mergeCells count="5">
    <mergeCell ref="A64:K64"/>
    <mergeCell ref="A65:K65"/>
    <mergeCell ref="A66:K66"/>
    <mergeCell ref="A67:K67"/>
    <mergeCell ref="A68:K68"/>
  </mergeCells>
  <phoneticPr fontId="13" type="noConversion"/>
  <conditionalFormatting sqref="L47:L51 P47:P51 R47:R51 N47:N51 L43:L45 P43:P45 R43:R45 N43:N45 P38:P39 R38:R39 S20 Q20 O20 M20 M16:M18 O16:O18 Q16:Q18 S16:S18 M23:M32 M34 O34 O23:O32 Q23:Q32 Q34 S34 S23:S32 L37:R37 L38:N39 M8:M14 O8:O14 Q8:Q14 S8:S14">
    <cfRule type="cellIs" dxfId="1112" priority="656" stopIfTrue="1" operator="equal">
      <formula>"-"</formula>
    </cfRule>
    <cfRule type="containsText" dxfId="1111" priority="657" stopIfTrue="1" operator="containsText" text="leer">
      <formula>NOT(ISERROR(SEARCH("leer",L8)))</formula>
    </cfRule>
  </conditionalFormatting>
  <conditionalFormatting sqref="L47:L51 P47:P51 R47:R51 N47:N51 L43:L45 P43:P45 R43:R45 N43:N45 P38:P39 R38:R39 S20 Q20 O20 M20 M16:M18 O16:O18 Q16:Q18 S16:S18 M23:M32 M34 O34 O23:O32 Q23:Q32 Q34 S34 S23:S32 L37:R37 L38:N39 M8:M14 O8:O14 Q8:Q14 S8:S14">
    <cfRule type="cellIs" dxfId="1110" priority="655" stopIfTrue="1" operator="equal">
      <formula>"-"</formula>
    </cfRule>
  </conditionalFormatting>
  <conditionalFormatting sqref="M39">
    <cfRule type="cellIs" dxfId="1109" priority="650" stopIfTrue="1" operator="equal">
      <formula>"-"</formula>
    </cfRule>
    <cfRule type="containsText" dxfId="1108" priority="651" stopIfTrue="1" operator="containsText" text="leer">
      <formula>NOT(ISERROR(SEARCH("leer",M39)))</formula>
    </cfRule>
  </conditionalFormatting>
  <conditionalFormatting sqref="M39">
    <cfRule type="cellIs" dxfId="1107" priority="649" stopIfTrue="1" operator="equal">
      <formula>"-"</formula>
    </cfRule>
  </conditionalFormatting>
  <conditionalFormatting sqref="L39">
    <cfRule type="cellIs" dxfId="1106" priority="647" stopIfTrue="1" operator="equal">
      <formula>"-"</formula>
    </cfRule>
    <cfRule type="containsText" dxfId="1105" priority="648" stopIfTrue="1" operator="containsText" text="leer">
      <formula>NOT(ISERROR(SEARCH("leer",L39)))</formula>
    </cfRule>
  </conditionalFormatting>
  <conditionalFormatting sqref="L39">
    <cfRule type="cellIs" dxfId="1104" priority="646" stopIfTrue="1" operator="equal">
      <formula>"-"</formula>
    </cfRule>
  </conditionalFormatting>
  <conditionalFormatting sqref="N39">
    <cfRule type="cellIs" dxfId="1103" priority="644" stopIfTrue="1" operator="equal">
      <formula>"-"</formula>
    </cfRule>
    <cfRule type="containsText" dxfId="1102" priority="645" stopIfTrue="1" operator="containsText" text="leer">
      <formula>NOT(ISERROR(SEARCH("leer",N39)))</formula>
    </cfRule>
  </conditionalFormatting>
  <conditionalFormatting sqref="N39">
    <cfRule type="cellIs" dxfId="1101" priority="643" stopIfTrue="1" operator="equal">
      <formula>"-"</formula>
    </cfRule>
  </conditionalFormatting>
  <conditionalFormatting sqref="P39">
    <cfRule type="cellIs" dxfId="1100" priority="641" stopIfTrue="1" operator="equal">
      <formula>"-"</formula>
    </cfRule>
    <cfRule type="containsText" dxfId="1099" priority="642" stopIfTrue="1" operator="containsText" text="leer">
      <formula>NOT(ISERROR(SEARCH("leer",P39)))</formula>
    </cfRule>
  </conditionalFormatting>
  <conditionalFormatting sqref="P39">
    <cfRule type="cellIs" dxfId="1098" priority="640" stopIfTrue="1" operator="equal">
      <formula>"-"</formula>
    </cfRule>
  </conditionalFormatting>
  <conditionalFormatting sqref="R39">
    <cfRule type="cellIs" dxfId="1097" priority="638" stopIfTrue="1" operator="equal">
      <formula>"-"</formula>
    </cfRule>
    <cfRule type="containsText" dxfId="1096" priority="639" stopIfTrue="1" operator="containsText" text="leer">
      <formula>NOT(ISERROR(SEARCH("leer",R39)))</formula>
    </cfRule>
  </conditionalFormatting>
  <conditionalFormatting sqref="R39">
    <cfRule type="cellIs" dxfId="1095" priority="637" stopIfTrue="1" operator="equal">
      <formula>"-"</formula>
    </cfRule>
  </conditionalFormatting>
  <conditionalFormatting sqref="M19 O19 Q19 S19">
    <cfRule type="cellIs" dxfId="1094" priority="635" stopIfTrue="1" operator="equal">
      <formula>"-"</formula>
    </cfRule>
    <cfRule type="containsText" dxfId="1093" priority="636" stopIfTrue="1" operator="containsText" text="leer">
      <formula>NOT(ISERROR(SEARCH("leer",M19)))</formula>
    </cfRule>
  </conditionalFormatting>
  <conditionalFormatting sqref="M19 O19 Q19 S19">
    <cfRule type="cellIs" dxfId="1092" priority="634" stopIfTrue="1" operator="equal">
      <formula>"-"</formula>
    </cfRule>
  </conditionalFormatting>
  <conditionalFormatting sqref="M33 O33 Q33 S33">
    <cfRule type="cellIs" dxfId="1091" priority="632" stopIfTrue="1" operator="equal">
      <formula>"-"</formula>
    </cfRule>
    <cfRule type="containsText" dxfId="1090" priority="633" stopIfTrue="1" operator="containsText" text="leer">
      <formula>NOT(ISERROR(SEARCH("leer",M33)))</formula>
    </cfRule>
  </conditionalFormatting>
  <conditionalFormatting sqref="M33 O33 Q33 S33">
    <cfRule type="cellIs" dxfId="1089" priority="631" stopIfTrue="1" operator="equal">
      <formula>"-"</formula>
    </cfRule>
  </conditionalFormatting>
  <conditionalFormatting sqref="L23:L34 L7:L8">
    <cfRule type="cellIs" dxfId="1088" priority="629" stopIfTrue="1" operator="equal">
      <formula>"-"</formula>
    </cfRule>
    <cfRule type="containsText" dxfId="1087" priority="630" stopIfTrue="1" operator="containsText" text="leer">
      <formula>NOT(ISERROR(SEARCH("leer",L7)))</formula>
    </cfRule>
  </conditionalFormatting>
  <conditionalFormatting sqref="L23:L34 L7:L8">
    <cfRule type="cellIs" dxfId="1086" priority="628" stopIfTrue="1" operator="equal">
      <formula>"-"</formula>
    </cfRule>
  </conditionalFormatting>
  <conditionalFormatting sqref="N23:N34 N7:N8">
    <cfRule type="cellIs" dxfId="1085" priority="626" stopIfTrue="1" operator="equal">
      <formula>"-"</formula>
    </cfRule>
    <cfRule type="containsText" dxfId="1084" priority="627" stopIfTrue="1" operator="containsText" text="leer">
      <formula>NOT(ISERROR(SEARCH("leer",N7)))</formula>
    </cfRule>
  </conditionalFormatting>
  <conditionalFormatting sqref="N23:N34 N7:N8">
    <cfRule type="cellIs" dxfId="1083" priority="625" stopIfTrue="1" operator="equal">
      <formula>"-"</formula>
    </cfRule>
  </conditionalFormatting>
  <conditionalFormatting sqref="P23:P34 P7:P8">
    <cfRule type="cellIs" dxfId="1082" priority="623" stopIfTrue="1" operator="equal">
      <formula>"-"</formula>
    </cfRule>
    <cfRule type="containsText" dxfId="1081" priority="624" stopIfTrue="1" operator="containsText" text="leer">
      <formula>NOT(ISERROR(SEARCH("leer",P7)))</formula>
    </cfRule>
  </conditionalFormatting>
  <conditionalFormatting sqref="P23:P34 P7:P8">
    <cfRule type="cellIs" dxfId="1080" priority="622" stopIfTrue="1" operator="equal">
      <formula>"-"</formula>
    </cfRule>
  </conditionalFormatting>
  <conditionalFormatting sqref="R23:R34 R7:R8">
    <cfRule type="cellIs" dxfId="1079" priority="620" stopIfTrue="1" operator="equal">
      <formula>"-"</formula>
    </cfRule>
    <cfRule type="containsText" dxfId="1078" priority="621" stopIfTrue="1" operator="containsText" text="leer">
      <formula>NOT(ISERROR(SEARCH("leer",R7)))</formula>
    </cfRule>
  </conditionalFormatting>
  <conditionalFormatting sqref="R23:R34 R7:R8">
    <cfRule type="cellIs" dxfId="1077" priority="619" stopIfTrue="1" operator="equal">
      <formula>"-"</formula>
    </cfRule>
  </conditionalFormatting>
  <conditionalFormatting sqref="Q72:W74">
    <cfRule type="cellIs" dxfId="1076" priority="380" stopIfTrue="1" operator="equal">
      <formula>"-"</formula>
    </cfRule>
    <cfRule type="containsText" dxfId="1075" priority="381" stopIfTrue="1" operator="containsText" text="leer">
      <formula>NOT(ISERROR(SEARCH("leer",Q72)))</formula>
    </cfRule>
  </conditionalFormatting>
  <conditionalFormatting sqref="Q72:W74">
    <cfRule type="cellIs" dxfId="1074" priority="379" stopIfTrue="1" operator="equal">
      <formula>"-"</formula>
    </cfRule>
  </conditionalFormatting>
  <conditionalFormatting sqref="BA74:BB74">
    <cfRule type="cellIs" dxfId="1073" priority="374" stopIfTrue="1" operator="equal">
      <formula>"-"</formula>
    </cfRule>
    <cfRule type="containsText" dxfId="1072" priority="375" stopIfTrue="1" operator="containsText" text="leer">
      <formula>NOT(ISERROR(SEARCH("leer",BA74)))</formula>
    </cfRule>
  </conditionalFormatting>
  <conditionalFormatting sqref="BA74:BB74">
    <cfRule type="cellIs" dxfId="1071" priority="373" stopIfTrue="1" operator="equal">
      <formula>"-"</formula>
    </cfRule>
  </conditionalFormatting>
  <conditionalFormatting sqref="AY74:BE74 BB75:BE76 AV72:AV76">
    <cfRule type="cellIs" dxfId="1070" priority="377" stopIfTrue="1" operator="equal">
      <formula>"-"</formula>
    </cfRule>
    <cfRule type="containsText" dxfId="1069" priority="378" stopIfTrue="1" operator="containsText" text="leer">
      <formula>NOT(ISERROR(SEARCH("leer",AV72)))</formula>
    </cfRule>
  </conditionalFormatting>
  <conditionalFormatting sqref="AY74:BE74 BB75:BE76 AV72:AV76">
    <cfRule type="cellIs" dxfId="1068" priority="376" stopIfTrue="1" operator="equal">
      <formula>"-"</formula>
    </cfRule>
  </conditionalFormatting>
  <conditionalFormatting sqref="BB73">
    <cfRule type="cellIs" dxfId="1067" priority="368" stopIfTrue="1" operator="equal">
      <formula>"-"</formula>
    </cfRule>
    <cfRule type="containsText" dxfId="1066" priority="369" stopIfTrue="1" operator="containsText" text="leer">
      <formula>NOT(ISERROR(SEARCH("leer",BB73)))</formula>
    </cfRule>
  </conditionalFormatting>
  <conditionalFormatting sqref="BB73">
    <cfRule type="cellIs" dxfId="1065" priority="367" stopIfTrue="1" operator="equal">
      <formula>"-"</formula>
    </cfRule>
  </conditionalFormatting>
  <conditionalFormatting sqref="BA72 AT72:AU72">
    <cfRule type="cellIs" dxfId="1064" priority="365" stopIfTrue="1" operator="equal">
      <formula>"-"</formula>
    </cfRule>
    <cfRule type="containsText" dxfId="1063" priority="366" stopIfTrue="1" operator="containsText" text="leer">
      <formula>NOT(ISERROR(SEARCH("leer",AT72)))</formula>
    </cfRule>
  </conditionalFormatting>
  <conditionalFormatting sqref="BA72 AT72:AU72">
    <cfRule type="cellIs" dxfId="1062" priority="364" stopIfTrue="1" operator="equal">
      <formula>"-"</formula>
    </cfRule>
  </conditionalFormatting>
  <conditionalFormatting sqref="BA73 AT73:AU73">
    <cfRule type="cellIs" dxfId="1061" priority="371" stopIfTrue="1" operator="equal">
      <formula>"-"</formula>
    </cfRule>
    <cfRule type="containsText" dxfId="1060" priority="372" stopIfTrue="1" operator="containsText" text="leer">
      <formula>NOT(ISERROR(SEARCH("leer",AT73)))</formula>
    </cfRule>
  </conditionalFormatting>
  <conditionalFormatting sqref="BA73 AT73:AU73">
    <cfRule type="cellIs" dxfId="1059" priority="370" stopIfTrue="1" operator="equal">
      <formula>"-"</formula>
    </cfRule>
  </conditionalFormatting>
  <conditionalFormatting sqref="BB72">
    <cfRule type="cellIs" dxfId="1058" priority="362" stopIfTrue="1" operator="equal">
      <formula>"-"</formula>
    </cfRule>
    <cfRule type="containsText" dxfId="1057" priority="363" stopIfTrue="1" operator="containsText" text="leer">
      <formula>NOT(ISERROR(SEARCH("leer",BB72)))</formula>
    </cfRule>
  </conditionalFormatting>
  <conditionalFormatting sqref="BB72">
    <cfRule type="cellIs" dxfId="1056" priority="361" stopIfTrue="1" operator="equal">
      <formula>"-"</formula>
    </cfRule>
  </conditionalFormatting>
  <conditionalFormatting sqref="AJ72:AL76 AN72:AS76">
    <cfRule type="cellIs" dxfId="1055" priority="359" stopIfTrue="1" operator="equal">
      <formula>"-"</formula>
    </cfRule>
    <cfRule type="containsText" dxfId="1054" priority="360" stopIfTrue="1" operator="containsText" text="leer">
      <formula>NOT(ISERROR(SEARCH("leer",AJ72)))</formula>
    </cfRule>
  </conditionalFormatting>
  <conditionalFormatting sqref="AJ72:AL76 AN72:AS76">
    <cfRule type="cellIs" dxfId="1053" priority="358" stopIfTrue="1" operator="equal">
      <formula>"-"</formula>
    </cfRule>
  </conditionalFormatting>
  <conditionalFormatting sqref="AH73:AI73">
    <cfRule type="cellIs" dxfId="1052" priority="356" stopIfTrue="1" operator="equal">
      <formula>"-"</formula>
    </cfRule>
    <cfRule type="containsText" dxfId="1051" priority="357" stopIfTrue="1" operator="containsText" text="leer">
      <formula>NOT(ISERROR(SEARCH("leer",AH73)))</formula>
    </cfRule>
  </conditionalFormatting>
  <conditionalFormatting sqref="AH73:AI73">
    <cfRule type="cellIs" dxfId="1050" priority="355" stopIfTrue="1" operator="equal">
      <formula>"-"</formula>
    </cfRule>
  </conditionalFormatting>
  <conditionalFormatting sqref="AH74:AI74">
    <cfRule type="cellIs" dxfId="1049" priority="353" stopIfTrue="1" operator="equal">
      <formula>"-"</formula>
    </cfRule>
    <cfRule type="containsText" dxfId="1048" priority="354" stopIfTrue="1" operator="containsText" text="leer">
      <formula>NOT(ISERROR(SEARCH("leer",AH74)))</formula>
    </cfRule>
  </conditionalFormatting>
  <conditionalFormatting sqref="AH74:AI74">
    <cfRule type="cellIs" dxfId="1047" priority="352" stopIfTrue="1" operator="equal">
      <formula>"-"</formula>
    </cfRule>
  </conditionalFormatting>
  <conditionalFormatting sqref="AH75:AI75">
    <cfRule type="cellIs" dxfId="1046" priority="350" stopIfTrue="1" operator="equal">
      <formula>"-"</formula>
    </cfRule>
    <cfRule type="containsText" dxfId="1045" priority="351" stopIfTrue="1" operator="containsText" text="leer">
      <formula>NOT(ISERROR(SEARCH("leer",AH75)))</formula>
    </cfRule>
  </conditionalFormatting>
  <conditionalFormatting sqref="AH75:AI75">
    <cfRule type="cellIs" dxfId="1044" priority="349" stopIfTrue="1" operator="equal">
      <formula>"-"</formula>
    </cfRule>
  </conditionalFormatting>
  <conditionalFormatting sqref="AH76:AI76">
    <cfRule type="cellIs" dxfId="1043" priority="347" stopIfTrue="1" operator="equal">
      <formula>"-"</formula>
    </cfRule>
    <cfRule type="containsText" dxfId="1042" priority="348" stopIfTrue="1" operator="containsText" text="leer">
      <formula>NOT(ISERROR(SEARCH("leer",AH76)))</formula>
    </cfRule>
  </conditionalFormatting>
  <conditionalFormatting sqref="AH76:AI76">
    <cfRule type="cellIs" dxfId="1041" priority="346" stopIfTrue="1" operator="equal">
      <formula>"-"</formula>
    </cfRule>
  </conditionalFormatting>
  <conditionalFormatting sqref="AG72:AI72 AG73:AG76">
    <cfRule type="cellIs" dxfId="1040" priority="344" stopIfTrue="1" operator="equal">
      <formula>"-"</formula>
    </cfRule>
    <cfRule type="containsText" dxfId="1039" priority="345" stopIfTrue="1" operator="containsText" text="leer">
      <formula>NOT(ISERROR(SEARCH("leer",AG72)))</formula>
    </cfRule>
  </conditionalFormatting>
  <conditionalFormatting sqref="AG72:AI72 AG73:AG76">
    <cfRule type="cellIs" dxfId="1038" priority="343" stopIfTrue="1" operator="equal">
      <formula>"-"</formula>
    </cfRule>
  </conditionalFormatting>
  <conditionalFormatting sqref="AJ71:AS71">
    <cfRule type="cellIs" dxfId="1037" priority="341" stopIfTrue="1" operator="equal">
      <formula>"-"</formula>
    </cfRule>
    <cfRule type="containsText" dxfId="1036" priority="342" stopIfTrue="1" operator="containsText" text="leer">
      <formula>NOT(ISERROR(SEARCH("leer",AJ71)))</formula>
    </cfRule>
  </conditionalFormatting>
  <conditionalFormatting sqref="AJ71:AS71">
    <cfRule type="cellIs" dxfId="1035" priority="340" stopIfTrue="1" operator="equal">
      <formula>"-"</formula>
    </cfRule>
  </conditionalFormatting>
  <conditionalFormatting sqref="AG71:AI71">
    <cfRule type="cellIs" dxfId="1034" priority="338" stopIfTrue="1" operator="equal">
      <formula>"-"</formula>
    </cfRule>
    <cfRule type="containsText" dxfId="1033" priority="339" stopIfTrue="1" operator="containsText" text="leer">
      <formula>NOT(ISERROR(SEARCH("leer",AG71)))</formula>
    </cfRule>
  </conditionalFormatting>
  <conditionalFormatting sqref="AG71:AI71">
    <cfRule type="cellIs" dxfId="1032" priority="337" stopIfTrue="1" operator="equal">
      <formula>"-"</formula>
    </cfRule>
  </conditionalFormatting>
  <conditionalFormatting sqref="AM72:AM76">
    <cfRule type="cellIs" dxfId="1031" priority="335" stopIfTrue="1" operator="equal">
      <formula>"-"</formula>
    </cfRule>
    <cfRule type="containsText" dxfId="1030" priority="336" stopIfTrue="1" operator="containsText" text="leer">
      <formula>NOT(ISERROR(SEARCH("leer",AM72)))</formula>
    </cfRule>
  </conditionalFormatting>
  <conditionalFormatting sqref="AM72:AM76">
    <cfRule type="cellIs" dxfId="1029" priority="334" stopIfTrue="1" operator="equal">
      <formula>"-"</formula>
    </cfRule>
  </conditionalFormatting>
  <conditionalFormatting sqref="BA71">
    <cfRule type="cellIs" dxfId="1028" priority="332" stopIfTrue="1" operator="equal">
      <formula>"-"</formula>
    </cfRule>
    <cfRule type="containsText" dxfId="1027" priority="333" stopIfTrue="1" operator="containsText" text="leer">
      <formula>NOT(ISERROR(SEARCH("leer",BA71)))</formula>
    </cfRule>
  </conditionalFormatting>
  <conditionalFormatting sqref="BA71">
    <cfRule type="cellIs" dxfId="1026" priority="331" stopIfTrue="1" operator="equal">
      <formula>"-"</formula>
    </cfRule>
  </conditionalFormatting>
  <conditionalFormatting sqref="BB71">
    <cfRule type="cellIs" dxfId="1025" priority="329" stopIfTrue="1" operator="equal">
      <formula>"-"</formula>
    </cfRule>
    <cfRule type="containsText" dxfId="1024" priority="330" stopIfTrue="1" operator="containsText" text="leer">
      <formula>NOT(ISERROR(SEARCH("leer",BB71)))</formula>
    </cfRule>
  </conditionalFormatting>
  <conditionalFormatting sqref="BB71">
    <cfRule type="cellIs" dxfId="1023" priority="328" stopIfTrue="1" operator="equal">
      <formula>"-"</formula>
    </cfRule>
  </conditionalFormatting>
  <conditionalFormatting sqref="Q71:W71">
    <cfRule type="cellIs" dxfId="1022" priority="326" stopIfTrue="1" operator="equal">
      <formula>"-"</formula>
    </cfRule>
    <cfRule type="containsText" dxfId="1021" priority="327" stopIfTrue="1" operator="containsText" text="leer">
      <formula>NOT(ISERROR(SEARCH("leer",Q71)))</formula>
    </cfRule>
  </conditionalFormatting>
  <conditionalFormatting sqref="Q71:W71">
    <cfRule type="cellIs" dxfId="1020" priority="325" stopIfTrue="1" operator="equal">
      <formula>"-"</formula>
    </cfRule>
  </conditionalFormatting>
  <conditionalFormatting sqref="M71:M76 H71:I76">
    <cfRule type="cellIs" dxfId="1019" priority="323" stopIfTrue="1" operator="equal">
      <formula>"-"</formula>
    </cfRule>
    <cfRule type="containsText" dxfId="1018" priority="324" stopIfTrue="1" operator="containsText" text="leer">
      <formula>NOT(ISERROR(SEARCH("leer",H71)))</formula>
    </cfRule>
  </conditionalFormatting>
  <conditionalFormatting sqref="M71:M76 H71:I76">
    <cfRule type="cellIs" dxfId="1017" priority="322" stopIfTrue="1" operator="equal">
      <formula>"-"</formula>
    </cfRule>
  </conditionalFormatting>
  <conditionalFormatting sqref="N72:O74">
    <cfRule type="cellIs" dxfId="1016" priority="320" stopIfTrue="1" operator="equal">
      <formula>"-"</formula>
    </cfRule>
    <cfRule type="containsText" dxfId="1015" priority="321" stopIfTrue="1" operator="containsText" text="leer">
      <formula>NOT(ISERROR(SEARCH("leer",N72)))</formula>
    </cfRule>
  </conditionalFormatting>
  <conditionalFormatting sqref="N72:O74">
    <cfRule type="cellIs" dxfId="1014" priority="319" stopIfTrue="1" operator="equal">
      <formula>"-"</formula>
    </cfRule>
  </conditionalFormatting>
  <conditionalFormatting sqref="N71:O71">
    <cfRule type="cellIs" dxfId="1013" priority="317" stopIfTrue="1" operator="equal">
      <formula>"-"</formula>
    </cfRule>
    <cfRule type="containsText" dxfId="1012" priority="318" stopIfTrue="1" operator="containsText" text="leer">
      <formula>NOT(ISERROR(SEARCH("leer",N71)))</formula>
    </cfRule>
  </conditionalFormatting>
  <conditionalFormatting sqref="N71:O71">
    <cfRule type="cellIs" dxfId="1011" priority="316" stopIfTrue="1" operator="equal">
      <formula>"-"</formula>
    </cfRule>
  </conditionalFormatting>
  <conditionalFormatting sqref="K72:L74">
    <cfRule type="cellIs" dxfId="1010" priority="314" stopIfTrue="1" operator="equal">
      <formula>"-"</formula>
    </cfRule>
    <cfRule type="containsText" dxfId="1009" priority="315" stopIfTrue="1" operator="containsText" text="leer">
      <formula>NOT(ISERROR(SEARCH("leer",K72)))</formula>
    </cfRule>
  </conditionalFormatting>
  <conditionalFormatting sqref="K72:L74">
    <cfRule type="cellIs" dxfId="1008" priority="313" stopIfTrue="1" operator="equal">
      <formula>"-"</formula>
    </cfRule>
  </conditionalFormatting>
  <conditionalFormatting sqref="K71:L71">
    <cfRule type="cellIs" dxfId="1007" priority="311" stopIfTrue="1" operator="equal">
      <formula>"-"</formula>
    </cfRule>
    <cfRule type="containsText" dxfId="1006" priority="312" stopIfTrue="1" operator="containsText" text="leer">
      <formula>NOT(ISERROR(SEARCH("leer",K71)))</formula>
    </cfRule>
  </conditionalFormatting>
  <conditionalFormatting sqref="K71:L71">
    <cfRule type="cellIs" dxfId="1005" priority="310" stopIfTrue="1" operator="equal">
      <formula>"-"</formula>
    </cfRule>
  </conditionalFormatting>
  <conditionalFormatting sqref="P71:P76">
    <cfRule type="cellIs" dxfId="1004" priority="308" stopIfTrue="1" operator="equal">
      <formula>"-"</formula>
    </cfRule>
    <cfRule type="containsText" dxfId="1003" priority="309" stopIfTrue="1" operator="containsText" text="leer">
      <formula>NOT(ISERROR(SEARCH("leer",P71)))</formula>
    </cfRule>
  </conditionalFormatting>
  <conditionalFormatting sqref="P71:P76">
    <cfRule type="cellIs" dxfId="1002" priority="307" stopIfTrue="1" operator="equal">
      <formula>"-"</formula>
    </cfRule>
  </conditionalFormatting>
  <conditionalFormatting sqref="J72:J74">
    <cfRule type="cellIs" dxfId="1001" priority="305" stopIfTrue="1" operator="equal">
      <formula>"-"</formula>
    </cfRule>
    <cfRule type="containsText" dxfId="1000" priority="306" stopIfTrue="1" operator="containsText" text="leer">
      <formula>NOT(ISERROR(SEARCH("leer",J72)))</formula>
    </cfRule>
  </conditionalFormatting>
  <conditionalFormatting sqref="J72:J74">
    <cfRule type="cellIs" dxfId="999" priority="304" stopIfTrue="1" operator="equal">
      <formula>"-"</formula>
    </cfRule>
  </conditionalFormatting>
  <conditionalFormatting sqref="J71">
    <cfRule type="cellIs" dxfId="998" priority="302" stopIfTrue="1" operator="equal">
      <formula>"-"</formula>
    </cfRule>
    <cfRule type="containsText" dxfId="997" priority="303" stopIfTrue="1" operator="containsText" text="leer">
      <formula>NOT(ISERROR(SEARCH("leer",J71)))</formula>
    </cfRule>
  </conditionalFormatting>
  <conditionalFormatting sqref="J71">
    <cfRule type="cellIs" dxfId="996" priority="301" stopIfTrue="1" operator="equal">
      <formula>"-"</formula>
    </cfRule>
  </conditionalFormatting>
  <conditionalFormatting sqref="F56 F49:F50">
    <cfRule type="cellIs" dxfId="995" priority="101" stopIfTrue="1" operator="equal">
      <formula>"-"</formula>
    </cfRule>
    <cfRule type="containsText" dxfId="994" priority="102" stopIfTrue="1" operator="containsText" text="leer">
      <formula>NOT(ISERROR(SEARCH("leer",F49)))</formula>
    </cfRule>
  </conditionalFormatting>
  <conditionalFormatting sqref="F56 F49:F50">
    <cfRule type="cellIs" dxfId="993" priority="100" stopIfTrue="1" operator="equal">
      <formula>"-"</formula>
    </cfRule>
  </conditionalFormatting>
  <conditionalFormatting sqref="F57">
    <cfRule type="cellIs" dxfId="992" priority="98" stopIfTrue="1" operator="equal">
      <formula>"-"</formula>
    </cfRule>
    <cfRule type="containsText" dxfId="991" priority="99" stopIfTrue="1" operator="containsText" text="leer">
      <formula>NOT(ISERROR(SEARCH("leer",F57)))</formula>
    </cfRule>
  </conditionalFormatting>
  <conditionalFormatting sqref="F57">
    <cfRule type="cellIs" dxfId="990" priority="97" stopIfTrue="1" operator="equal">
      <formula>"-"</formula>
    </cfRule>
  </conditionalFormatting>
  <conditionalFormatting sqref="F11:J13">
    <cfRule type="cellIs" dxfId="989" priority="95" stopIfTrue="1" operator="equal">
      <formula>"-"</formula>
    </cfRule>
    <cfRule type="containsText" dxfId="988" priority="96" stopIfTrue="1" operator="containsText" text="leer">
      <formula>NOT(ISERROR(SEARCH("leer",F11)))</formula>
    </cfRule>
  </conditionalFormatting>
  <conditionalFormatting sqref="F11:J13">
    <cfRule type="cellIs" dxfId="987" priority="94" stopIfTrue="1" operator="equal">
      <formula>"-"</formula>
    </cfRule>
  </conditionalFormatting>
  <conditionalFormatting sqref="H61">
    <cfRule type="cellIs" dxfId="986" priority="206" stopIfTrue="1" operator="equal">
      <formula>"-"</formula>
    </cfRule>
    <cfRule type="containsText" dxfId="985" priority="207" stopIfTrue="1" operator="containsText" text="leer">
      <formula>NOT(ISERROR(SEARCH("leer",H61)))</formula>
    </cfRule>
  </conditionalFormatting>
  <conditionalFormatting sqref="H61">
    <cfRule type="cellIs" dxfId="984" priority="205" stopIfTrue="1" operator="equal">
      <formula>"-"</formula>
    </cfRule>
  </conditionalFormatting>
  <conditionalFormatting sqref="H61:J62">
    <cfRule type="cellIs" dxfId="983" priority="209" stopIfTrue="1" operator="equal">
      <formula>"-"</formula>
    </cfRule>
    <cfRule type="containsText" dxfId="982" priority="210" stopIfTrue="1" operator="containsText" text="leer">
      <formula>NOT(ISERROR(SEARCH("leer",H61)))</formula>
    </cfRule>
  </conditionalFormatting>
  <conditionalFormatting sqref="H61:J62">
    <cfRule type="cellIs" dxfId="981" priority="208" stopIfTrue="1" operator="equal">
      <formula>"-"</formula>
    </cfRule>
  </conditionalFormatting>
  <conditionalFormatting sqref="G61">
    <cfRule type="cellIs" dxfId="980" priority="200" stopIfTrue="1" operator="equal">
      <formula>"-"</formula>
    </cfRule>
    <cfRule type="containsText" dxfId="979" priority="201" stopIfTrue="1" operator="containsText" text="leer">
      <formula>NOT(ISERROR(SEARCH("leer",G61)))</formula>
    </cfRule>
  </conditionalFormatting>
  <conditionalFormatting sqref="G61">
    <cfRule type="cellIs" dxfId="978" priority="199" stopIfTrue="1" operator="equal">
      <formula>"-"</formula>
    </cfRule>
  </conditionalFormatting>
  <conditionalFormatting sqref="F8:F10 G8:J8">
    <cfRule type="cellIs" dxfId="977" priority="80" stopIfTrue="1" operator="equal">
      <formula>"-"</formula>
    </cfRule>
    <cfRule type="containsText" dxfId="976" priority="81" stopIfTrue="1" operator="containsText" text="leer">
      <formula>NOT(ISERROR(SEARCH("leer",F8)))</formula>
    </cfRule>
  </conditionalFormatting>
  <conditionalFormatting sqref="F8:F10 G8:J8">
    <cfRule type="cellIs" dxfId="975" priority="79" stopIfTrue="1" operator="equal">
      <formula>"-"</formula>
    </cfRule>
  </conditionalFormatting>
  <conditionalFormatting sqref="I9:I10">
    <cfRule type="cellIs" dxfId="974" priority="86" stopIfTrue="1" operator="equal">
      <formula>"-"</formula>
    </cfRule>
    <cfRule type="containsText" dxfId="973" priority="87" stopIfTrue="1" operator="containsText" text="leer">
      <formula>NOT(ISERROR(SEARCH("leer",I9)))</formula>
    </cfRule>
  </conditionalFormatting>
  <conditionalFormatting sqref="I9:I10">
    <cfRule type="cellIs" dxfId="972" priority="85" stopIfTrue="1" operator="equal">
      <formula>"-"</formula>
    </cfRule>
  </conditionalFormatting>
  <conditionalFormatting sqref="F61">
    <cfRule type="cellIs" dxfId="971" priority="194" stopIfTrue="1" operator="equal">
      <formula>"-"</formula>
    </cfRule>
    <cfRule type="containsText" dxfId="970" priority="195" stopIfTrue="1" operator="containsText" text="leer">
      <formula>NOT(ISERROR(SEARCH("leer",F61)))</formula>
    </cfRule>
  </conditionalFormatting>
  <conditionalFormatting sqref="F61">
    <cfRule type="cellIs" dxfId="969" priority="193" stopIfTrue="1" operator="equal">
      <formula>"-"</formula>
    </cfRule>
  </conditionalFormatting>
  <conditionalFormatting sqref="E8:E10">
    <cfRule type="cellIs" dxfId="968" priority="74" stopIfTrue="1" operator="equal">
      <formula>"-"</formula>
    </cfRule>
    <cfRule type="containsText" dxfId="967" priority="75" stopIfTrue="1" operator="containsText" text="leer">
      <formula>NOT(ISERROR(SEARCH("leer",E8)))</formula>
    </cfRule>
  </conditionalFormatting>
  <conditionalFormatting sqref="E8:E10">
    <cfRule type="cellIs" dxfId="966" priority="73" stopIfTrue="1" operator="equal">
      <formula>"-"</formula>
    </cfRule>
  </conditionalFormatting>
  <conditionalFormatting sqref="J14">
    <cfRule type="cellIs" dxfId="965" priority="71" stopIfTrue="1" operator="equal">
      <formula>"-"</formula>
    </cfRule>
    <cfRule type="containsText" dxfId="964" priority="72" stopIfTrue="1" operator="containsText" text="leer">
      <formula>NOT(ISERROR(SEARCH("leer",J14)))</formula>
    </cfRule>
  </conditionalFormatting>
  <conditionalFormatting sqref="J14">
    <cfRule type="cellIs" dxfId="963" priority="70" stopIfTrue="1" operator="equal">
      <formula>"-"</formula>
    </cfRule>
  </conditionalFormatting>
  <conditionalFormatting sqref="E56">
    <cfRule type="cellIs" dxfId="962" priority="68" stopIfTrue="1" operator="equal">
      <formula>"-"</formula>
    </cfRule>
    <cfRule type="containsText" dxfId="961" priority="69" stopIfTrue="1" operator="containsText" text="leer">
      <formula>NOT(ISERROR(SEARCH("leer",E56)))</formula>
    </cfRule>
  </conditionalFormatting>
  <conditionalFormatting sqref="E56">
    <cfRule type="cellIs" dxfId="960" priority="67" stopIfTrue="1" operator="equal">
      <formula>"-"</formula>
    </cfRule>
  </conditionalFormatting>
  <conditionalFormatting sqref="E57">
    <cfRule type="cellIs" dxfId="959" priority="65" stopIfTrue="1" operator="equal">
      <formula>"-"</formula>
    </cfRule>
    <cfRule type="containsText" dxfId="958" priority="66" stopIfTrue="1" operator="containsText" text="leer">
      <formula>NOT(ISERROR(SEARCH("leer",E57)))</formula>
    </cfRule>
  </conditionalFormatting>
  <conditionalFormatting sqref="E57">
    <cfRule type="cellIs" dxfId="957" priority="64" stopIfTrue="1" operator="equal">
      <formula>"-"</formula>
    </cfRule>
  </conditionalFormatting>
  <conditionalFormatting sqref="E7:J7">
    <cfRule type="cellIs" dxfId="956" priority="62" stopIfTrue="1" operator="equal">
      <formula>"-"</formula>
    </cfRule>
    <cfRule type="containsText" dxfId="955" priority="63" stopIfTrue="1" operator="containsText" text="leer">
      <formula>NOT(ISERROR(SEARCH("leer",E7)))</formula>
    </cfRule>
  </conditionalFormatting>
  <conditionalFormatting sqref="E7:J7">
    <cfRule type="cellIs" dxfId="954" priority="61" stopIfTrue="1" operator="equal">
      <formula>"-"</formula>
    </cfRule>
  </conditionalFormatting>
  <conditionalFormatting sqref="E37:H40">
    <cfRule type="cellIs" dxfId="953" priority="59" stopIfTrue="1" operator="equal">
      <formula>"-"</formula>
    </cfRule>
    <cfRule type="containsText" dxfId="952" priority="60" stopIfTrue="1" operator="containsText" text="leer">
      <formula>NOT(ISERROR(SEARCH("leer",E37)))</formula>
    </cfRule>
  </conditionalFormatting>
  <conditionalFormatting sqref="E37:H40">
    <cfRule type="cellIs" dxfId="951" priority="58" stopIfTrue="1" operator="equal">
      <formula>"-"</formula>
    </cfRule>
  </conditionalFormatting>
  <conditionalFormatting sqref="F42:H48">
    <cfRule type="cellIs" dxfId="950" priority="56" stopIfTrue="1" operator="equal">
      <formula>"-"</formula>
    </cfRule>
    <cfRule type="containsText" dxfId="949" priority="57" stopIfTrue="1" operator="containsText" text="leer">
      <formula>NOT(ISERROR(SEARCH("leer",F42)))</formula>
    </cfRule>
  </conditionalFormatting>
  <conditionalFormatting sqref="F42:H48">
    <cfRule type="cellIs" dxfId="948" priority="55" stopIfTrue="1" operator="equal">
      <formula>"-"</formula>
    </cfRule>
  </conditionalFormatting>
  <conditionalFormatting sqref="E42:E48">
    <cfRule type="cellIs" dxfId="947" priority="53" stopIfTrue="1" operator="equal">
      <formula>"-"</formula>
    </cfRule>
    <cfRule type="containsText" dxfId="946" priority="54" stopIfTrue="1" operator="containsText" text="leer">
      <formula>NOT(ISERROR(SEARCH("leer",E42)))</formula>
    </cfRule>
  </conditionalFormatting>
  <conditionalFormatting sqref="E42:E48">
    <cfRule type="cellIs" dxfId="945" priority="52" stopIfTrue="1" operator="equal">
      <formula>"-"</formula>
    </cfRule>
  </conditionalFormatting>
  <conditionalFormatting sqref="E24:J25 E36:J36">
    <cfRule type="cellIs" dxfId="944" priority="50" stopIfTrue="1" operator="equal">
      <formula>"-"</formula>
    </cfRule>
    <cfRule type="containsText" dxfId="943" priority="51" stopIfTrue="1" operator="containsText" text="leer">
      <formula>NOT(ISERROR(SEARCH("leer",E24)))</formula>
    </cfRule>
  </conditionalFormatting>
  <conditionalFormatting sqref="E24:J25 E36:J36">
    <cfRule type="cellIs" dxfId="942" priority="49" stopIfTrue="1" operator="equal">
      <formula>"-"</formula>
    </cfRule>
  </conditionalFormatting>
  <conditionalFormatting sqref="F26:H26 F34:H35">
    <cfRule type="cellIs" dxfId="941" priority="47" stopIfTrue="1" operator="equal">
      <formula>"-"</formula>
    </cfRule>
    <cfRule type="containsText" dxfId="940" priority="48" stopIfTrue="1" operator="containsText" text="leer">
      <formula>NOT(ISERROR(SEARCH("leer",F26)))</formula>
    </cfRule>
  </conditionalFormatting>
  <conditionalFormatting sqref="F26:H26 F34:H35">
    <cfRule type="cellIs" dxfId="939" priority="46" stopIfTrue="1" operator="equal">
      <formula>"-"</formula>
    </cfRule>
  </conditionalFormatting>
  <conditionalFormatting sqref="E61">
    <cfRule type="cellIs" dxfId="938" priority="161" stopIfTrue="1" operator="equal">
      <formula>"-"</formula>
    </cfRule>
    <cfRule type="containsText" dxfId="937" priority="162" stopIfTrue="1" operator="containsText" text="leer">
      <formula>NOT(ISERROR(SEARCH("leer",E61)))</formula>
    </cfRule>
  </conditionalFormatting>
  <conditionalFormatting sqref="E61">
    <cfRule type="cellIs" dxfId="936" priority="160" stopIfTrue="1" operator="equal">
      <formula>"-"</formula>
    </cfRule>
  </conditionalFormatting>
  <conditionalFormatting sqref="E41:J41">
    <cfRule type="cellIs" dxfId="935" priority="41" stopIfTrue="1" operator="equal">
      <formula>"-"</formula>
    </cfRule>
    <cfRule type="containsText" dxfId="934" priority="42" stopIfTrue="1" operator="containsText" text="leer">
      <formula>NOT(ISERROR(SEARCH("leer",E41)))</formula>
    </cfRule>
  </conditionalFormatting>
  <conditionalFormatting sqref="E41:J41">
    <cfRule type="cellIs" dxfId="933" priority="40" stopIfTrue="1" operator="equal">
      <formula>"-"</formula>
    </cfRule>
  </conditionalFormatting>
  <conditionalFormatting sqref="F29:H30">
    <cfRule type="cellIs" dxfId="932" priority="38" stopIfTrue="1" operator="equal">
      <formula>"-"</formula>
    </cfRule>
    <cfRule type="containsText" dxfId="931" priority="39" stopIfTrue="1" operator="containsText" text="leer">
      <formula>NOT(ISERROR(SEARCH("leer",F29)))</formula>
    </cfRule>
  </conditionalFormatting>
  <conditionalFormatting sqref="F29:H30">
    <cfRule type="cellIs" dxfId="930" priority="37" stopIfTrue="1" operator="equal">
      <formula>"-"</formula>
    </cfRule>
  </conditionalFormatting>
  <conditionalFormatting sqref="E29:E30">
    <cfRule type="cellIs" dxfId="929" priority="35" stopIfTrue="1" operator="equal">
      <formula>"-"</formula>
    </cfRule>
    <cfRule type="containsText" dxfId="928" priority="36" stopIfTrue="1" operator="containsText" text="leer">
      <formula>NOT(ISERROR(SEARCH("leer",E29)))</formula>
    </cfRule>
  </conditionalFormatting>
  <conditionalFormatting sqref="E29:E30">
    <cfRule type="cellIs" dxfId="927" priority="34" stopIfTrue="1" operator="equal">
      <formula>"-"</formula>
    </cfRule>
  </conditionalFormatting>
  <conditionalFormatting sqref="F27:H27">
    <cfRule type="cellIs" dxfId="926" priority="32" stopIfTrue="1" operator="equal">
      <formula>"-"</formula>
    </cfRule>
    <cfRule type="containsText" dxfId="925" priority="33" stopIfTrue="1" operator="containsText" text="leer">
      <formula>NOT(ISERROR(SEARCH("leer",F27)))</formula>
    </cfRule>
  </conditionalFormatting>
  <conditionalFormatting sqref="F27:H27">
    <cfRule type="cellIs" dxfId="924" priority="31" stopIfTrue="1" operator="equal">
      <formula>"-"</formula>
    </cfRule>
  </conditionalFormatting>
  <conditionalFormatting sqref="E27">
    <cfRule type="cellIs" dxfId="923" priority="29" stopIfTrue="1" operator="equal">
      <formula>"-"</formula>
    </cfRule>
    <cfRule type="containsText" dxfId="922" priority="30" stopIfTrue="1" operator="containsText" text="leer">
      <formula>NOT(ISERROR(SEARCH("leer",E27)))</formula>
    </cfRule>
  </conditionalFormatting>
  <conditionalFormatting sqref="E27">
    <cfRule type="cellIs" dxfId="921" priority="28" stopIfTrue="1" operator="equal">
      <formula>"-"</formula>
    </cfRule>
  </conditionalFormatting>
  <conditionalFormatting sqref="K15:K22">
    <cfRule type="cellIs" dxfId="920" priority="26" stopIfTrue="1" operator="equal">
      <formula>"-"</formula>
    </cfRule>
    <cfRule type="containsText" dxfId="919" priority="27" stopIfTrue="1" operator="containsText" text="leer">
      <formula>NOT(ISERROR(SEARCH("leer",K15)))</formula>
    </cfRule>
  </conditionalFormatting>
  <conditionalFormatting sqref="K15:K22">
    <cfRule type="cellIs" dxfId="918" priority="25" stopIfTrue="1" operator="equal">
      <formula>"-"</formula>
    </cfRule>
  </conditionalFormatting>
  <conditionalFormatting sqref="K57:K60 K51">
    <cfRule type="cellIs" dxfId="917" priority="23" stopIfTrue="1" operator="equal">
      <formula>"-"</formula>
    </cfRule>
    <cfRule type="containsText" dxfId="916" priority="24" stopIfTrue="1" operator="containsText" text="leer">
      <formula>NOT(ISERROR(SEARCH("leer",K51)))</formula>
    </cfRule>
  </conditionalFormatting>
  <conditionalFormatting sqref="K57:K60 K51">
    <cfRule type="cellIs" dxfId="915" priority="22" stopIfTrue="1" operator="equal">
      <formula>"-"</formula>
    </cfRule>
  </conditionalFormatting>
  <conditionalFormatting sqref="K11:K13">
    <cfRule type="cellIs" dxfId="914" priority="20" stopIfTrue="1" operator="equal">
      <formula>"-"</formula>
    </cfRule>
    <cfRule type="containsText" dxfId="913" priority="21" stopIfTrue="1" operator="containsText" text="leer">
      <formula>NOT(ISERROR(SEARCH("leer",K11)))</formula>
    </cfRule>
  </conditionalFormatting>
  <conditionalFormatting sqref="K11:K13">
    <cfRule type="cellIs" dxfId="912" priority="19" stopIfTrue="1" operator="equal">
      <formula>"-"</formula>
    </cfRule>
  </conditionalFormatting>
  <conditionalFormatting sqref="K9:K10">
    <cfRule type="cellIs" dxfId="911" priority="17" stopIfTrue="1" operator="equal">
      <formula>"-"</formula>
    </cfRule>
    <cfRule type="containsText" dxfId="910" priority="18" stopIfTrue="1" operator="containsText" text="leer">
      <formula>NOT(ISERROR(SEARCH("leer",K9)))</formula>
    </cfRule>
  </conditionalFormatting>
  <conditionalFormatting sqref="K9:K10">
    <cfRule type="cellIs" dxfId="909" priority="16" stopIfTrue="1" operator="equal">
      <formula>"-"</formula>
    </cfRule>
  </conditionalFormatting>
  <conditionalFormatting sqref="K8">
    <cfRule type="cellIs" dxfId="908" priority="14" stopIfTrue="1" operator="equal">
      <formula>"-"</formula>
    </cfRule>
    <cfRule type="containsText" dxfId="907" priority="15" stopIfTrue="1" operator="containsText" text="leer">
      <formula>NOT(ISERROR(SEARCH("leer",K8)))</formula>
    </cfRule>
  </conditionalFormatting>
  <conditionalFormatting sqref="K8">
    <cfRule type="cellIs" dxfId="906" priority="13" stopIfTrue="1" operator="equal">
      <formula>"-"</formula>
    </cfRule>
  </conditionalFormatting>
  <conditionalFormatting sqref="K14">
    <cfRule type="cellIs" dxfId="905" priority="11" stopIfTrue="1" operator="equal">
      <formula>"-"</formula>
    </cfRule>
    <cfRule type="containsText" dxfId="904" priority="12" stopIfTrue="1" operator="containsText" text="leer">
      <formula>NOT(ISERROR(SEARCH("leer",K14)))</formula>
    </cfRule>
  </conditionalFormatting>
  <conditionalFormatting sqref="K14">
    <cfRule type="cellIs" dxfId="903" priority="10" stopIfTrue="1" operator="equal">
      <formula>"-"</formula>
    </cfRule>
  </conditionalFormatting>
  <conditionalFormatting sqref="K7">
    <cfRule type="cellIs" dxfId="902" priority="8" stopIfTrue="1" operator="equal">
      <formula>"-"</formula>
    </cfRule>
    <cfRule type="containsText" dxfId="901" priority="9" stopIfTrue="1" operator="containsText" text="leer">
      <formula>NOT(ISERROR(SEARCH("leer",K7)))</formula>
    </cfRule>
  </conditionalFormatting>
  <conditionalFormatting sqref="K7">
    <cfRule type="cellIs" dxfId="900" priority="7" stopIfTrue="1" operator="equal">
      <formula>"-"</formula>
    </cfRule>
  </conditionalFormatting>
  <conditionalFormatting sqref="K24:K25 K36">
    <cfRule type="cellIs" dxfId="899" priority="5" stopIfTrue="1" operator="equal">
      <formula>"-"</formula>
    </cfRule>
    <cfRule type="containsText" dxfId="898" priority="6" stopIfTrue="1" operator="containsText" text="leer">
      <formula>NOT(ISERROR(SEARCH("leer",K24)))</formula>
    </cfRule>
  </conditionalFormatting>
  <conditionalFormatting sqref="K24:K25 K36">
    <cfRule type="cellIs" dxfId="897" priority="4" stopIfTrue="1" operator="equal">
      <formula>"-"</formula>
    </cfRule>
  </conditionalFormatting>
  <conditionalFormatting sqref="K41">
    <cfRule type="cellIs" dxfId="896" priority="2" stopIfTrue="1" operator="equal">
      <formula>"-"</formula>
    </cfRule>
    <cfRule type="containsText" dxfId="895" priority="3" stopIfTrue="1" operator="containsText" text="leer">
      <formula>NOT(ISERROR(SEARCH("leer",K41)))</formula>
    </cfRule>
  </conditionalFormatting>
  <conditionalFormatting sqref="K41">
    <cfRule type="cellIs" dxfId="894" priority="1" stopIfTrue="1" operator="equal">
      <formula>"-"</formula>
    </cfRule>
  </conditionalFormatting>
  <conditionalFormatting sqref="E15:J22 E28:H28 E31:H33">
    <cfRule type="cellIs" dxfId="893" priority="116" stopIfTrue="1" operator="equal">
      <formula>"-"</formula>
    </cfRule>
    <cfRule type="containsText" dxfId="892" priority="117" stopIfTrue="1" operator="containsText" text="leer">
      <formula>NOT(ISERROR(SEARCH("leer",E15)))</formula>
    </cfRule>
  </conditionalFormatting>
  <conditionalFormatting sqref="E15:J22 E28:H28 E31:H33">
    <cfRule type="cellIs" dxfId="891" priority="115" stopIfTrue="1" operator="equal">
      <formula>"-"</formula>
    </cfRule>
  </conditionalFormatting>
  <conditionalFormatting sqref="H56:H57">
    <cfRule type="cellIs" dxfId="890" priority="110" stopIfTrue="1" operator="equal">
      <formula>"-"</formula>
    </cfRule>
    <cfRule type="containsText" dxfId="889" priority="111" stopIfTrue="1" operator="containsText" text="leer">
      <formula>NOT(ISERROR(SEARCH("leer",H56)))</formula>
    </cfRule>
  </conditionalFormatting>
  <conditionalFormatting sqref="H56:H57">
    <cfRule type="cellIs" dxfId="888" priority="109" stopIfTrue="1" operator="equal">
      <formula>"-"</formula>
    </cfRule>
  </conditionalFormatting>
  <conditionalFormatting sqref="H54:H60 I57:J60 F51:J51">
    <cfRule type="cellIs" dxfId="887" priority="113" stopIfTrue="1" operator="equal">
      <formula>"-"</formula>
    </cfRule>
    <cfRule type="containsText" dxfId="886" priority="114" stopIfTrue="1" operator="containsText" text="leer">
      <formula>NOT(ISERROR(SEARCH("leer",F51)))</formula>
    </cfRule>
  </conditionalFormatting>
  <conditionalFormatting sqref="H54:H60 I57:J60 F51:J51">
    <cfRule type="cellIs" dxfId="885" priority="112" stopIfTrue="1" operator="equal">
      <formula>"-"</formula>
    </cfRule>
  </conditionalFormatting>
  <conditionalFormatting sqref="G57">
    <cfRule type="cellIs" dxfId="884" priority="104" stopIfTrue="1" operator="equal">
      <formula>"-"</formula>
    </cfRule>
    <cfRule type="containsText" dxfId="883" priority="105" stopIfTrue="1" operator="containsText" text="leer">
      <formula>NOT(ISERROR(SEARCH("leer",G57)))</formula>
    </cfRule>
  </conditionalFormatting>
  <conditionalFormatting sqref="G57">
    <cfRule type="cellIs" dxfId="882" priority="103" stopIfTrue="1" operator="equal">
      <formula>"-"</formula>
    </cfRule>
  </conditionalFormatting>
  <conditionalFormatting sqref="G56 G49:G50">
    <cfRule type="cellIs" dxfId="881" priority="107" stopIfTrue="1" operator="equal">
      <formula>"-"</formula>
    </cfRule>
    <cfRule type="containsText" dxfId="880" priority="108" stopIfTrue="1" operator="containsText" text="leer">
      <formula>NOT(ISERROR(SEARCH("leer",G49)))</formula>
    </cfRule>
  </conditionalFormatting>
  <conditionalFormatting sqref="G56 G49:G50">
    <cfRule type="cellIs" dxfId="879" priority="106" stopIfTrue="1" operator="equal">
      <formula>"-"</formula>
    </cfRule>
  </conditionalFormatting>
  <conditionalFormatting sqref="G9:G10">
    <cfRule type="cellIs" dxfId="878" priority="92" stopIfTrue="1" operator="equal">
      <formula>"-"</formula>
    </cfRule>
    <cfRule type="containsText" dxfId="877" priority="93" stopIfTrue="1" operator="containsText" text="leer">
      <formula>NOT(ISERROR(SEARCH("leer",G9)))</formula>
    </cfRule>
  </conditionalFormatting>
  <conditionalFormatting sqref="G9:G10">
    <cfRule type="cellIs" dxfId="876" priority="91" stopIfTrue="1" operator="equal">
      <formula>"-"</formula>
    </cfRule>
  </conditionalFormatting>
  <conditionalFormatting sqref="H9:H10">
    <cfRule type="cellIs" dxfId="875" priority="89" stopIfTrue="1" operator="equal">
      <formula>"-"</formula>
    </cfRule>
    <cfRule type="containsText" dxfId="874" priority="90" stopIfTrue="1" operator="containsText" text="leer">
      <formula>NOT(ISERROR(SEARCH("leer",H9)))</formula>
    </cfRule>
  </conditionalFormatting>
  <conditionalFormatting sqref="H9:H10">
    <cfRule type="cellIs" dxfId="873" priority="88" stopIfTrue="1" operator="equal">
      <formula>"-"</formula>
    </cfRule>
  </conditionalFormatting>
  <conditionalFormatting sqref="J9:J10">
    <cfRule type="cellIs" dxfId="872" priority="83" stopIfTrue="1" operator="equal">
      <formula>"-"</formula>
    </cfRule>
    <cfRule type="containsText" dxfId="871" priority="84" stopIfTrue="1" operator="containsText" text="leer">
      <formula>NOT(ISERROR(SEARCH("leer",J9)))</formula>
    </cfRule>
  </conditionalFormatting>
  <conditionalFormatting sqref="J9:J10">
    <cfRule type="cellIs" dxfId="870" priority="82" stopIfTrue="1" operator="equal">
      <formula>"-"</formula>
    </cfRule>
  </conditionalFormatting>
  <conditionalFormatting sqref="E11:E14 F14:I14">
    <cfRule type="cellIs" dxfId="869" priority="77" stopIfTrue="1" operator="equal">
      <formula>"-"</formula>
    </cfRule>
    <cfRule type="containsText" dxfId="868" priority="78" stopIfTrue="1" operator="containsText" text="leer">
      <formula>NOT(ISERROR(SEARCH("leer",E11)))</formula>
    </cfRule>
  </conditionalFormatting>
  <conditionalFormatting sqref="E11:E14 F14:I14">
    <cfRule type="cellIs" dxfId="867" priority="76" stopIfTrue="1" operator="equal">
      <formula>"-"</formula>
    </cfRule>
  </conditionalFormatting>
  <conditionalFormatting sqref="E26 E34:E35">
    <cfRule type="cellIs" dxfId="866" priority="44" stopIfTrue="1" operator="equal">
      <formula>"-"</formula>
    </cfRule>
    <cfRule type="containsText" dxfId="865" priority="45" stopIfTrue="1" operator="containsText" text="leer">
      <formula>NOT(ISERROR(SEARCH("leer",E26)))</formula>
    </cfRule>
  </conditionalFormatting>
  <conditionalFormatting sqref="E26 E34:E35">
    <cfRule type="cellIs" dxfId="864" priority="43" stopIfTrue="1" operator="equal">
      <formula>"-"</formula>
    </cfRule>
  </conditionalFormatting>
  <hyperlinks>
    <hyperlink ref="A1" location="Index!A1" display="zurück"/>
  </hyperlinks>
  <pageMargins left="0.79000000000000015" right="0.79000000000000015" top="0.98" bottom="0.98" header="0.51" footer="0.51"/>
  <pageSetup paperSize="9" scale="61" orientation="landscape" horizontalDpi="4294967292" verticalDpi="4294967292" r:id="rId1"/>
  <customProperties>
    <customPr name="_pios_id" r:id="rId2"/>
  </customPropertie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showRuler="0" zoomScaleNormal="100" workbookViewId="0"/>
  </sheetViews>
  <sheetFormatPr baseColWidth="10" defaultColWidth="11.42578125" defaultRowHeight="12.75"/>
  <cols>
    <col min="1" max="1" width="80.140625" customWidth="1"/>
  </cols>
  <sheetData>
    <row r="1" spans="1:1" s="5" customFormat="1">
      <c r="A1" s="90" t="s">
        <v>83</v>
      </c>
    </row>
    <row r="2" spans="1:1" s="5" customFormat="1">
      <c r="A2" s="90"/>
    </row>
    <row r="3" spans="1:1" ht="15">
      <c r="A3" s="108" t="s">
        <v>84</v>
      </c>
    </row>
    <row r="4" spans="1:1" ht="15">
      <c r="A4" s="108"/>
    </row>
    <row r="5" spans="1:1">
      <c r="A5" s="106" t="s">
        <v>85</v>
      </c>
    </row>
    <row r="6" spans="1:1" ht="25.5">
      <c r="A6" s="105" t="s">
        <v>86</v>
      </c>
    </row>
    <row r="7" spans="1:1">
      <c r="A7" s="105"/>
    </row>
    <row r="8" spans="1:1">
      <c r="A8" s="106" t="s">
        <v>87</v>
      </c>
    </row>
    <row r="9" spans="1:1" ht="63.75">
      <c r="A9" s="105" t="s">
        <v>88</v>
      </c>
    </row>
    <row r="10" spans="1:1">
      <c r="A10" s="105"/>
    </row>
    <row r="11" spans="1:1">
      <c r="A11" s="106" t="s">
        <v>89</v>
      </c>
    </row>
    <row r="12" spans="1:1" ht="38.25">
      <c r="A12" s="105" t="s">
        <v>90</v>
      </c>
    </row>
    <row r="13" spans="1:1">
      <c r="A13" s="105"/>
    </row>
    <row r="14" spans="1:1">
      <c r="A14" s="106" t="s">
        <v>91</v>
      </c>
    </row>
    <row r="15" spans="1:1" ht="51">
      <c r="A15" s="279" t="s">
        <v>92</v>
      </c>
    </row>
    <row r="16" spans="1:1">
      <c r="A16" s="105"/>
    </row>
    <row r="17" spans="1:1">
      <c r="A17" s="106" t="s">
        <v>93</v>
      </c>
    </row>
    <row r="18" spans="1:1" ht="25.5">
      <c r="A18" s="105" t="s">
        <v>94</v>
      </c>
    </row>
    <row r="20" spans="1:1">
      <c r="A20" s="106" t="s">
        <v>95</v>
      </c>
    </row>
    <row r="21" spans="1:1" ht="63.75">
      <c r="A21" s="281" t="s">
        <v>96</v>
      </c>
    </row>
    <row r="32" spans="1:1">
      <c r="A32" s="53"/>
    </row>
  </sheetData>
  <phoneticPr fontId="16" type="noConversion"/>
  <hyperlinks>
    <hyperlink ref="A1" location="Index!A1" display="zurück"/>
  </hyperlinks>
  <pageMargins left="0.78740157499999996" right="0.78740157499999996" top="0.984251969" bottom="0.984251969" header="0.5" footer="0.5"/>
  <customProperties>
    <customPr name="_pios_id" r:id="rId1"/>
  </customProperties>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49"/>
  <sheetViews>
    <sheetView showRuler="0" zoomScaleNormal="100" workbookViewId="0"/>
  </sheetViews>
  <sheetFormatPr baseColWidth="10" defaultColWidth="10.7109375" defaultRowHeight="12.75"/>
  <cols>
    <col min="1" max="1" width="30.85546875" style="5" customWidth="1"/>
    <col min="2" max="2" width="23.28515625" style="5" bestFit="1" customWidth="1"/>
    <col min="3" max="3" width="19" style="67" bestFit="1" customWidth="1"/>
    <col min="4" max="7" width="12.28515625" style="8" customWidth="1"/>
    <col min="8" max="8" width="11.42578125" style="8" customWidth="1"/>
    <col min="9" max="10" width="11.42578125" style="67" customWidth="1"/>
    <col min="11" max="12" width="11.42578125" style="8" customWidth="1"/>
    <col min="13" max="13" width="11.42578125" style="5" customWidth="1"/>
    <col min="14" max="15" width="11.42578125" style="8" customWidth="1"/>
    <col min="16" max="16384" width="10.7109375" style="5"/>
  </cols>
  <sheetData>
    <row r="1" spans="1:15">
      <c r="A1" s="90" t="s">
        <v>1864</v>
      </c>
      <c r="C1" s="5"/>
      <c r="D1" s="5"/>
      <c r="E1" s="5"/>
      <c r="F1" s="5"/>
      <c r="G1" s="5"/>
      <c r="H1" s="5"/>
      <c r="I1" s="5"/>
      <c r="J1" s="5"/>
      <c r="K1" s="5"/>
      <c r="L1" s="5"/>
      <c r="N1" s="5"/>
      <c r="O1" s="5"/>
    </row>
    <row r="2" spans="1:15">
      <c r="A2" s="90"/>
      <c r="C2" s="5"/>
      <c r="D2" s="5"/>
      <c r="E2" s="5"/>
      <c r="F2" s="5"/>
      <c r="G2" s="5"/>
      <c r="H2" s="5"/>
      <c r="I2" s="5"/>
      <c r="J2" s="5"/>
      <c r="K2" s="5"/>
      <c r="L2" s="5"/>
      <c r="N2" s="5"/>
      <c r="O2" s="5"/>
    </row>
    <row r="3" spans="1:15" s="4" customFormat="1">
      <c r="A3" s="4" t="s">
        <v>1865</v>
      </c>
      <c r="C3" s="5" t="s">
        <v>1866</v>
      </c>
      <c r="D3" s="5" t="s">
        <v>1867</v>
      </c>
      <c r="E3" s="22">
        <v>2010</v>
      </c>
      <c r="F3" s="22">
        <v>2011</v>
      </c>
      <c r="G3" s="22">
        <v>2012</v>
      </c>
      <c r="H3" s="22">
        <v>2013</v>
      </c>
      <c r="I3" s="22">
        <v>2014</v>
      </c>
      <c r="J3" s="4">
        <v>2015</v>
      </c>
      <c r="K3" s="355">
        <v>2016</v>
      </c>
      <c r="L3" s="22"/>
      <c r="M3" s="5"/>
      <c r="N3" s="22"/>
      <c r="O3" s="22"/>
    </row>
    <row r="4" spans="1:15" s="4" customFormat="1">
      <c r="C4" s="5"/>
      <c r="D4" s="5"/>
      <c r="E4" s="22"/>
      <c r="F4" s="22"/>
      <c r="G4" s="22"/>
      <c r="H4" s="22"/>
      <c r="I4" s="22"/>
      <c r="J4" s="5"/>
      <c r="K4" s="355"/>
      <c r="L4" s="22"/>
      <c r="M4" s="5"/>
      <c r="N4" s="22"/>
      <c r="O4" s="22"/>
    </row>
    <row r="5" spans="1:15" s="4" customFormat="1">
      <c r="A5" s="4" t="s">
        <v>1868</v>
      </c>
      <c r="C5" s="5"/>
      <c r="D5" s="5"/>
      <c r="E5" s="22"/>
      <c r="F5" s="22"/>
      <c r="G5" s="22"/>
      <c r="H5" s="22"/>
      <c r="I5" s="22"/>
      <c r="J5" s="5"/>
      <c r="K5" s="355"/>
      <c r="L5" s="22"/>
      <c r="M5" s="5"/>
      <c r="N5" s="22"/>
      <c r="O5" s="22"/>
    </row>
    <row r="6" spans="1:15">
      <c r="A6" s="331" t="s">
        <v>1869</v>
      </c>
      <c r="B6" s="27" t="s">
        <v>1870</v>
      </c>
      <c r="D6" s="20" t="s">
        <v>1871</v>
      </c>
      <c r="E6" s="162">
        <v>4765.2794549999999</v>
      </c>
      <c r="F6" s="162">
        <v>4657.2703150000007</v>
      </c>
      <c r="G6" s="19">
        <v>4561.6817099999998</v>
      </c>
      <c r="H6" s="19">
        <v>3340.9802599999998</v>
      </c>
      <c r="I6" s="19">
        <v>3216.4902499999998</v>
      </c>
      <c r="J6" s="19">
        <v>3133</v>
      </c>
      <c r="K6" s="378">
        <v>2390</v>
      </c>
      <c r="L6" s="196"/>
    </row>
    <row r="7" spans="1:15">
      <c r="A7" s="332" t="s">
        <v>1872</v>
      </c>
      <c r="B7" s="27" t="s">
        <v>1873</v>
      </c>
      <c r="D7" s="134" t="s">
        <v>1874</v>
      </c>
      <c r="E7" s="334">
        <v>7.0887413779177999</v>
      </c>
      <c r="F7" s="334">
        <v>7.1768648133537001</v>
      </c>
      <c r="G7" s="333">
        <v>6.9982921495852999</v>
      </c>
      <c r="H7" s="333">
        <v>6.2381804674295998</v>
      </c>
      <c r="I7" s="333">
        <v>5.4119198713566998</v>
      </c>
      <c r="J7" s="333">
        <v>5</v>
      </c>
      <c r="K7" s="387">
        <v>6.09</v>
      </c>
      <c r="L7" s="335"/>
    </row>
    <row r="8" spans="1:15">
      <c r="C8" s="5"/>
      <c r="D8" s="5"/>
      <c r="E8" s="5"/>
      <c r="F8" s="5"/>
      <c r="G8" s="5"/>
      <c r="H8" s="5"/>
      <c r="I8" s="5"/>
      <c r="J8" s="5"/>
      <c r="K8" s="5"/>
      <c r="L8" s="5"/>
      <c r="N8" s="5"/>
      <c r="O8" s="5"/>
    </row>
    <row r="9" spans="1:15">
      <c r="A9" s="4"/>
      <c r="C9" s="5"/>
      <c r="D9" s="5"/>
      <c r="E9" s="5"/>
      <c r="F9" s="22"/>
      <c r="G9" s="22"/>
      <c r="H9" s="22"/>
      <c r="I9" s="22"/>
      <c r="J9" s="22"/>
      <c r="K9" s="22"/>
      <c r="L9" s="22"/>
      <c r="N9" s="5"/>
      <c r="O9" s="5"/>
    </row>
    <row r="10" spans="1:15">
      <c r="A10" s="75"/>
      <c r="C10" s="5"/>
      <c r="D10" s="134"/>
      <c r="E10" s="134"/>
      <c r="F10" s="19"/>
      <c r="G10" s="19"/>
      <c r="H10" s="19"/>
      <c r="I10" s="19"/>
      <c r="J10" s="19"/>
      <c r="K10" s="19"/>
      <c r="L10" s="19"/>
      <c r="N10" s="5"/>
      <c r="O10" s="5"/>
    </row>
    <row r="11" spans="1:15">
      <c r="A11" s="15"/>
      <c r="C11" s="5"/>
      <c r="D11" s="134"/>
      <c r="E11" s="134"/>
      <c r="F11" s="333"/>
      <c r="G11" s="333"/>
      <c r="H11" s="333"/>
      <c r="I11" s="334"/>
      <c r="J11" s="334"/>
      <c r="K11" s="5"/>
      <c r="L11" s="5"/>
      <c r="N11" s="5"/>
      <c r="O11" s="5"/>
    </row>
    <row r="12" spans="1:15">
      <c r="C12" s="5"/>
      <c r="D12" s="5"/>
      <c r="E12" s="5"/>
      <c r="F12" s="5"/>
      <c r="G12" s="5"/>
      <c r="H12" s="5"/>
      <c r="I12" s="5"/>
      <c r="J12" s="5"/>
      <c r="K12" s="22"/>
      <c r="L12" s="22"/>
      <c r="N12" s="5"/>
      <c r="O12" s="5"/>
    </row>
    <row r="13" spans="1:15">
      <c r="A13" s="4"/>
      <c r="B13" s="4"/>
      <c r="C13" s="27"/>
      <c r="D13" s="27"/>
      <c r="E13" s="27"/>
      <c r="F13" s="22"/>
      <c r="G13" s="22"/>
      <c r="H13" s="22"/>
      <c r="I13" s="22"/>
      <c r="J13" s="22"/>
      <c r="K13" s="19"/>
      <c r="L13" s="19"/>
      <c r="N13" s="5"/>
      <c r="O13" s="5"/>
    </row>
    <row r="14" spans="1:15">
      <c r="A14" s="336"/>
      <c r="B14" s="27"/>
      <c r="C14" s="27"/>
      <c r="D14" s="134"/>
      <c r="E14" s="134"/>
      <c r="F14" s="195"/>
      <c r="G14" s="195"/>
      <c r="H14" s="195"/>
      <c r="I14" s="195"/>
      <c r="J14" s="195"/>
      <c r="K14" s="5"/>
      <c r="L14" s="5"/>
      <c r="N14" s="5"/>
      <c r="O14" s="5"/>
    </row>
    <row r="15" spans="1:15">
      <c r="A15" s="27"/>
      <c r="B15" s="27"/>
      <c r="C15" s="27"/>
      <c r="D15" s="27"/>
      <c r="E15" s="27"/>
      <c r="F15" s="27"/>
      <c r="G15" s="27"/>
      <c r="H15" s="27"/>
      <c r="I15" s="27"/>
      <c r="J15" s="27"/>
      <c r="K15" s="22"/>
      <c r="L15" s="22"/>
      <c r="N15" s="5"/>
      <c r="O15" s="5"/>
    </row>
    <row r="16" spans="1:15">
      <c r="E16" s="22"/>
      <c r="F16" s="22"/>
      <c r="G16" s="22"/>
      <c r="H16" s="162"/>
      <c r="I16" s="334"/>
      <c r="K16" s="19"/>
      <c r="L16" s="19"/>
      <c r="N16" s="5"/>
      <c r="O16" s="5"/>
    </row>
    <row r="17" spans="1:15">
      <c r="A17" s="27"/>
      <c r="E17" s="22"/>
      <c r="F17" s="22"/>
      <c r="G17" s="22"/>
      <c r="H17" s="162"/>
      <c r="I17" s="334"/>
      <c r="K17" s="335"/>
      <c r="L17" s="335"/>
      <c r="N17" s="5"/>
      <c r="O17" s="5"/>
    </row>
    <row r="18" spans="1:15">
      <c r="C18" s="5"/>
      <c r="D18" s="5"/>
      <c r="E18" s="22"/>
      <c r="F18" s="22"/>
      <c r="G18" s="22"/>
      <c r="H18" s="19"/>
      <c r="I18" s="333"/>
      <c r="J18" s="5"/>
      <c r="K18" s="5"/>
      <c r="L18" s="5"/>
      <c r="N18" s="5"/>
      <c r="O18" s="5"/>
    </row>
    <row r="19" spans="1:15">
      <c r="C19" s="5"/>
      <c r="D19" s="5"/>
      <c r="E19" s="22"/>
      <c r="F19" s="22"/>
      <c r="G19" s="22"/>
      <c r="H19" s="19"/>
      <c r="I19" s="333"/>
      <c r="J19" s="5"/>
      <c r="K19" s="5"/>
      <c r="L19" s="5"/>
      <c r="N19" s="5"/>
      <c r="O19" s="5"/>
    </row>
    <row r="20" spans="1:15">
      <c r="A20" s="27"/>
      <c r="E20" s="22"/>
      <c r="F20" s="22"/>
      <c r="G20" s="22"/>
      <c r="H20" s="19"/>
      <c r="I20" s="333"/>
      <c r="K20" s="67"/>
      <c r="L20" s="67"/>
    </row>
    <row r="21" spans="1:15">
      <c r="A21" s="27"/>
      <c r="D21" s="22"/>
      <c r="E21" s="4"/>
      <c r="F21" s="5"/>
      <c r="G21" s="5"/>
      <c r="H21" s="19"/>
      <c r="I21" s="333"/>
      <c r="K21" s="67"/>
      <c r="L21" s="67"/>
    </row>
    <row r="22" spans="1:15">
      <c r="K22" s="67"/>
      <c r="L22" s="67"/>
    </row>
    <row r="23" spans="1:15">
      <c r="K23" s="67"/>
      <c r="L23" s="67"/>
    </row>
    <row r="24" spans="1:15">
      <c r="K24" s="67"/>
      <c r="L24" s="67"/>
    </row>
    <row r="25" spans="1:15">
      <c r="K25" s="67"/>
      <c r="L25" s="67"/>
    </row>
    <row r="26" spans="1:15">
      <c r="K26" s="67"/>
      <c r="L26" s="67"/>
    </row>
    <row r="27" spans="1:15">
      <c r="K27" s="67"/>
      <c r="L27" s="67"/>
    </row>
    <row r="28" spans="1:15">
      <c r="K28" s="67"/>
      <c r="L28" s="67"/>
    </row>
    <row r="29" spans="1:15">
      <c r="K29" s="67"/>
      <c r="L29" s="67"/>
    </row>
    <row r="30" spans="1:15">
      <c r="K30" s="67"/>
      <c r="L30" s="67"/>
    </row>
    <row r="31" spans="1:15">
      <c r="K31" s="67"/>
      <c r="L31" s="67"/>
    </row>
    <row r="32" spans="1:15">
      <c r="K32" s="67"/>
      <c r="L32" s="67"/>
    </row>
    <row r="33" spans="1:12">
      <c r="A33" s="27"/>
      <c r="K33" s="67"/>
      <c r="L33" s="67"/>
    </row>
    <row r="34" spans="1:12">
      <c r="K34" s="67"/>
      <c r="L34" s="67"/>
    </row>
    <row r="35" spans="1:12">
      <c r="K35" s="67"/>
      <c r="L35" s="67"/>
    </row>
    <row r="36" spans="1:12">
      <c r="A36" s="27"/>
      <c r="K36" s="67"/>
      <c r="L36" s="67"/>
    </row>
    <row r="37" spans="1:12">
      <c r="K37" s="67"/>
      <c r="L37" s="67"/>
    </row>
    <row r="38" spans="1:12">
      <c r="K38" s="67"/>
      <c r="L38" s="67"/>
    </row>
    <row r="39" spans="1:12">
      <c r="K39" s="67"/>
      <c r="L39" s="67"/>
    </row>
    <row r="40" spans="1:12">
      <c r="K40" s="67"/>
      <c r="L40" s="67"/>
    </row>
    <row r="41" spans="1:12">
      <c r="K41" s="67"/>
      <c r="L41" s="67"/>
    </row>
    <row r="42" spans="1:12">
      <c r="K42" s="67"/>
      <c r="L42" s="67"/>
    </row>
    <row r="43" spans="1:12">
      <c r="K43" s="67"/>
      <c r="L43" s="67"/>
    </row>
    <row r="44" spans="1:12">
      <c r="K44" s="67"/>
      <c r="L44" s="67"/>
    </row>
    <row r="45" spans="1:12">
      <c r="K45" s="67"/>
      <c r="L45" s="67"/>
    </row>
    <row r="46" spans="1:12">
      <c r="K46" s="67"/>
      <c r="L46" s="67"/>
    </row>
    <row r="47" spans="1:12">
      <c r="K47" s="67"/>
      <c r="L47" s="67"/>
    </row>
    <row r="48" spans="1:12">
      <c r="K48" s="67"/>
      <c r="L48" s="67"/>
    </row>
    <row r="49" spans="11:12">
      <c r="K49" s="67"/>
      <c r="L49" s="67"/>
    </row>
  </sheetData>
  <conditionalFormatting sqref="K10:L10 K13:L13 K16:L16">
    <cfRule type="cellIs" dxfId="863" priority="198" operator="equal">
      <formula>"-"</formula>
    </cfRule>
  </conditionalFormatting>
  <conditionalFormatting sqref="K10:L10 K13:L13 K16:L16">
    <cfRule type="cellIs" dxfId="862" priority="196" stopIfTrue="1" operator="equal">
      <formula>"-"</formula>
    </cfRule>
    <cfRule type="containsText" dxfId="861" priority="197" stopIfTrue="1" operator="containsText" text="leer">
      <formula>NOT(ISERROR(SEARCH("leer",K10)))</formula>
    </cfRule>
  </conditionalFormatting>
  <conditionalFormatting sqref="F14 F10">
    <cfRule type="cellIs" dxfId="860" priority="143" operator="equal">
      <formula>"-"</formula>
    </cfRule>
  </conditionalFormatting>
  <conditionalFormatting sqref="F14 F10">
    <cfRule type="cellIs" dxfId="859" priority="141" stopIfTrue="1" operator="equal">
      <formula>"-"</formula>
    </cfRule>
    <cfRule type="containsText" dxfId="858" priority="142" stopIfTrue="1" operator="containsText" text="leer">
      <formula>NOT(ISERROR(SEARCH("leer",F10)))</formula>
    </cfRule>
  </conditionalFormatting>
  <conditionalFormatting sqref="F14">
    <cfRule type="cellIs" dxfId="857" priority="140" operator="equal">
      <formula>"-"</formula>
    </cfRule>
  </conditionalFormatting>
  <conditionalFormatting sqref="F10">
    <cfRule type="cellIs" dxfId="856" priority="139" operator="equal">
      <formula>"-"</formula>
    </cfRule>
  </conditionalFormatting>
  <conditionalFormatting sqref="F11">
    <cfRule type="cellIs" dxfId="855" priority="138" operator="equal">
      <formula>"-"</formula>
    </cfRule>
  </conditionalFormatting>
  <conditionalFormatting sqref="F11">
    <cfRule type="cellIs" dxfId="854" priority="136" stopIfTrue="1" operator="equal">
      <formula>"-"</formula>
    </cfRule>
    <cfRule type="containsText" dxfId="853" priority="137" stopIfTrue="1" operator="containsText" text="leer">
      <formula>NOT(ISERROR(SEARCH("leer",F11)))</formula>
    </cfRule>
  </conditionalFormatting>
  <conditionalFormatting sqref="F10">
    <cfRule type="cellIs" dxfId="852" priority="135" operator="equal">
      <formula>"-"</formula>
    </cfRule>
  </conditionalFormatting>
  <conditionalFormatting sqref="F10">
    <cfRule type="cellIs" dxfId="851" priority="134" operator="equal">
      <formula>"-"</formula>
    </cfRule>
  </conditionalFormatting>
  <conditionalFormatting sqref="F11">
    <cfRule type="cellIs" dxfId="850" priority="133" operator="equal">
      <formula>"-"</formula>
    </cfRule>
  </conditionalFormatting>
  <conditionalFormatting sqref="F11">
    <cfRule type="cellIs" dxfId="849" priority="131" stopIfTrue="1" operator="equal">
      <formula>"-"</formula>
    </cfRule>
    <cfRule type="containsText" dxfId="848" priority="132" stopIfTrue="1" operator="containsText" text="leer">
      <formula>NOT(ISERROR(SEARCH("leer",F11)))</formula>
    </cfRule>
  </conditionalFormatting>
  <conditionalFormatting sqref="F11">
    <cfRule type="cellIs" dxfId="847" priority="130" operator="equal">
      <formula>"-"</formula>
    </cfRule>
  </conditionalFormatting>
  <conditionalFormatting sqref="F11">
    <cfRule type="cellIs" dxfId="846" priority="128" stopIfTrue="1" operator="equal">
      <formula>"-"</formula>
    </cfRule>
    <cfRule type="containsText" dxfId="845" priority="129" stopIfTrue="1" operator="containsText" text="leer">
      <formula>NOT(ISERROR(SEARCH("leer",F11)))</formula>
    </cfRule>
  </conditionalFormatting>
  <conditionalFormatting sqref="G14:J14 G10 H10:J11">
    <cfRule type="cellIs" dxfId="844" priority="115" operator="equal">
      <formula>"-"</formula>
    </cfRule>
  </conditionalFormatting>
  <conditionalFormatting sqref="G14:J14 G10:J10 H11:I11">
    <cfRule type="cellIs" dxfId="843" priority="113" stopIfTrue="1" operator="equal">
      <formula>"-"</formula>
    </cfRule>
    <cfRule type="containsText" dxfId="842" priority="114" stopIfTrue="1" operator="containsText" text="leer">
      <formula>NOT(ISERROR(SEARCH("leer",G10)))</formula>
    </cfRule>
  </conditionalFormatting>
  <conditionalFormatting sqref="G14">
    <cfRule type="cellIs" dxfId="841" priority="112" operator="equal">
      <formula>"-"</formula>
    </cfRule>
  </conditionalFormatting>
  <conditionalFormatting sqref="G10">
    <cfRule type="cellIs" dxfId="840" priority="111" operator="equal">
      <formula>"-"</formula>
    </cfRule>
  </conditionalFormatting>
  <conditionalFormatting sqref="G11">
    <cfRule type="cellIs" dxfId="839" priority="110" operator="equal">
      <formula>"-"</formula>
    </cfRule>
  </conditionalFormatting>
  <conditionalFormatting sqref="G11">
    <cfRule type="cellIs" dxfId="838" priority="108" stopIfTrue="1" operator="equal">
      <formula>"-"</formula>
    </cfRule>
    <cfRule type="containsText" dxfId="837" priority="109" stopIfTrue="1" operator="containsText" text="leer">
      <formula>NOT(ISERROR(SEARCH("leer",G11)))</formula>
    </cfRule>
  </conditionalFormatting>
  <conditionalFormatting sqref="G10">
    <cfRule type="cellIs" dxfId="836" priority="107" operator="equal">
      <formula>"-"</formula>
    </cfRule>
  </conditionalFormatting>
  <conditionalFormatting sqref="G10">
    <cfRule type="cellIs" dxfId="835" priority="106" operator="equal">
      <formula>"-"</formula>
    </cfRule>
  </conditionalFormatting>
  <conditionalFormatting sqref="G11">
    <cfRule type="cellIs" dxfId="834" priority="105" operator="equal">
      <formula>"-"</formula>
    </cfRule>
  </conditionalFormatting>
  <conditionalFormatting sqref="G11">
    <cfRule type="cellIs" dxfId="833" priority="103" stopIfTrue="1" operator="equal">
      <formula>"-"</formula>
    </cfRule>
    <cfRule type="containsText" dxfId="832" priority="104" stopIfTrue="1" operator="containsText" text="leer">
      <formula>NOT(ISERROR(SEARCH("leer",G11)))</formula>
    </cfRule>
  </conditionalFormatting>
  <conditionalFormatting sqref="G11">
    <cfRule type="cellIs" dxfId="831" priority="102" operator="equal">
      <formula>"-"</formula>
    </cfRule>
  </conditionalFormatting>
  <conditionalFormatting sqref="G11">
    <cfRule type="cellIs" dxfId="830" priority="100" stopIfTrue="1" operator="equal">
      <formula>"-"</formula>
    </cfRule>
    <cfRule type="containsText" dxfId="829" priority="101" stopIfTrue="1" operator="containsText" text="leer">
      <formula>NOT(ISERROR(SEARCH("leer",G11)))</formula>
    </cfRule>
  </conditionalFormatting>
  <conditionalFormatting sqref="H17">
    <cfRule type="cellIs" dxfId="828" priority="90" operator="equal">
      <formula>"-"</formula>
    </cfRule>
  </conditionalFormatting>
  <conditionalFormatting sqref="H17">
    <cfRule type="cellIs" dxfId="827" priority="88" stopIfTrue="1" operator="equal">
      <formula>"-"</formula>
    </cfRule>
    <cfRule type="containsText" dxfId="826" priority="89" stopIfTrue="1" operator="containsText" text="leer">
      <formula>NOT(ISERROR(SEARCH("leer",H17)))</formula>
    </cfRule>
  </conditionalFormatting>
  <conditionalFormatting sqref="I17">
    <cfRule type="cellIs" dxfId="825" priority="87" operator="equal">
      <formula>"-"</formula>
    </cfRule>
  </conditionalFormatting>
  <conditionalFormatting sqref="I17">
    <cfRule type="cellIs" dxfId="824" priority="85" stopIfTrue="1" operator="equal">
      <formula>"-"</formula>
    </cfRule>
    <cfRule type="containsText" dxfId="823" priority="86" stopIfTrue="1" operator="containsText" text="leer">
      <formula>NOT(ISERROR(SEARCH("leer",I17)))</formula>
    </cfRule>
  </conditionalFormatting>
  <conditionalFormatting sqref="I17">
    <cfRule type="cellIs" dxfId="822" priority="84" operator="equal">
      <formula>"-"</formula>
    </cfRule>
  </conditionalFormatting>
  <conditionalFormatting sqref="I17">
    <cfRule type="cellIs" dxfId="821" priority="82" stopIfTrue="1" operator="equal">
      <formula>"-"</formula>
    </cfRule>
    <cfRule type="containsText" dxfId="820" priority="83" stopIfTrue="1" operator="containsText" text="leer">
      <formula>NOT(ISERROR(SEARCH("leer",I17)))</formula>
    </cfRule>
  </conditionalFormatting>
  <conditionalFormatting sqref="H19:I21">
    <cfRule type="cellIs" dxfId="819" priority="81" operator="equal">
      <formula>"-"</formula>
    </cfRule>
  </conditionalFormatting>
  <conditionalFormatting sqref="H19:I20">
    <cfRule type="cellIs" dxfId="818" priority="79" stopIfTrue="1" operator="equal">
      <formula>"-"</formula>
    </cfRule>
    <cfRule type="containsText" dxfId="817" priority="80" stopIfTrue="1" operator="containsText" text="leer">
      <formula>NOT(ISERROR(SEARCH("leer",H19)))</formula>
    </cfRule>
  </conditionalFormatting>
  <conditionalFormatting sqref="H18">
    <cfRule type="cellIs" dxfId="816" priority="78" operator="equal">
      <formula>"-"</formula>
    </cfRule>
  </conditionalFormatting>
  <conditionalFormatting sqref="H18">
    <cfRule type="cellIs" dxfId="815" priority="76" stopIfTrue="1" operator="equal">
      <formula>"-"</formula>
    </cfRule>
    <cfRule type="containsText" dxfId="814" priority="77" stopIfTrue="1" operator="containsText" text="leer">
      <formula>NOT(ISERROR(SEARCH("leer",H18)))</formula>
    </cfRule>
  </conditionalFormatting>
  <conditionalFormatting sqref="I18">
    <cfRule type="cellIs" dxfId="813" priority="75" operator="equal">
      <formula>"-"</formula>
    </cfRule>
  </conditionalFormatting>
  <conditionalFormatting sqref="I18">
    <cfRule type="cellIs" dxfId="812" priority="73" stopIfTrue="1" operator="equal">
      <formula>"-"</formula>
    </cfRule>
    <cfRule type="containsText" dxfId="811" priority="74" stopIfTrue="1" operator="containsText" text="leer">
      <formula>NOT(ISERROR(SEARCH("leer",I18)))</formula>
    </cfRule>
  </conditionalFormatting>
  <conditionalFormatting sqref="I18">
    <cfRule type="cellIs" dxfId="810" priority="72" operator="equal">
      <formula>"-"</formula>
    </cfRule>
  </conditionalFormatting>
  <conditionalFormatting sqref="I18">
    <cfRule type="cellIs" dxfId="809" priority="70" stopIfTrue="1" operator="equal">
      <formula>"-"</formula>
    </cfRule>
    <cfRule type="containsText" dxfId="808" priority="71" stopIfTrue="1" operator="containsText" text="leer">
      <formula>NOT(ISERROR(SEARCH("leer",I18)))</formula>
    </cfRule>
  </conditionalFormatting>
  <conditionalFormatting sqref="H16">
    <cfRule type="cellIs" dxfId="807" priority="69" operator="equal">
      <formula>"-"</formula>
    </cfRule>
  </conditionalFormatting>
  <conditionalFormatting sqref="H16">
    <cfRule type="cellIs" dxfId="806" priority="67" stopIfTrue="1" operator="equal">
      <formula>"-"</formula>
    </cfRule>
    <cfRule type="containsText" dxfId="805" priority="68" stopIfTrue="1" operator="containsText" text="leer">
      <formula>NOT(ISERROR(SEARCH("leer",H16)))</formula>
    </cfRule>
  </conditionalFormatting>
  <conditionalFormatting sqref="I16">
    <cfRule type="cellIs" dxfId="804" priority="66" operator="equal">
      <formula>"-"</formula>
    </cfRule>
  </conditionalFormatting>
  <conditionalFormatting sqref="I16">
    <cfRule type="cellIs" dxfId="803" priority="64" stopIfTrue="1" operator="equal">
      <formula>"-"</formula>
    </cfRule>
    <cfRule type="containsText" dxfId="802" priority="65" stopIfTrue="1" operator="containsText" text="leer">
      <formula>NOT(ISERROR(SEARCH("leer",I16)))</formula>
    </cfRule>
  </conditionalFormatting>
  <conditionalFormatting sqref="I16">
    <cfRule type="cellIs" dxfId="801" priority="63" operator="equal">
      <formula>"-"</formula>
    </cfRule>
  </conditionalFormatting>
  <conditionalFormatting sqref="I16">
    <cfRule type="cellIs" dxfId="800" priority="61" stopIfTrue="1" operator="equal">
      <formula>"-"</formula>
    </cfRule>
    <cfRule type="containsText" dxfId="799" priority="62" stopIfTrue="1" operator="containsText" text="leer">
      <formula>NOT(ISERROR(SEARCH("leer",I16)))</formula>
    </cfRule>
  </conditionalFormatting>
  <conditionalFormatting sqref="F6">
    <cfRule type="cellIs" dxfId="798" priority="30" operator="equal">
      <formula>"-"</formula>
    </cfRule>
  </conditionalFormatting>
  <conditionalFormatting sqref="F6">
    <cfRule type="cellIs" dxfId="797" priority="28" stopIfTrue="1" operator="equal">
      <formula>"-"</formula>
    </cfRule>
    <cfRule type="containsText" dxfId="796" priority="29" stopIfTrue="1" operator="containsText" text="leer">
      <formula>NOT(ISERROR(SEARCH("leer",F6)))</formula>
    </cfRule>
  </conditionalFormatting>
  <conditionalFormatting sqref="F7">
    <cfRule type="cellIs" dxfId="795" priority="27" operator="equal">
      <formula>"-"</formula>
    </cfRule>
  </conditionalFormatting>
  <conditionalFormatting sqref="F7">
    <cfRule type="cellIs" dxfId="794" priority="25" stopIfTrue="1" operator="equal">
      <formula>"-"</formula>
    </cfRule>
    <cfRule type="containsText" dxfId="793" priority="26" stopIfTrue="1" operator="containsText" text="leer">
      <formula>NOT(ISERROR(SEARCH("leer",F7)))</formula>
    </cfRule>
  </conditionalFormatting>
  <conditionalFormatting sqref="F7">
    <cfRule type="cellIs" dxfId="792" priority="24" operator="equal">
      <formula>"-"</formula>
    </cfRule>
  </conditionalFormatting>
  <conditionalFormatting sqref="F7">
    <cfRule type="cellIs" dxfId="791" priority="22" stopIfTrue="1" operator="equal">
      <formula>"-"</formula>
    </cfRule>
    <cfRule type="containsText" dxfId="790" priority="23" stopIfTrue="1" operator="containsText" text="leer">
      <formula>NOT(ISERROR(SEARCH("leer",F7)))</formula>
    </cfRule>
  </conditionalFormatting>
  <conditionalFormatting sqref="H6:J7">
    <cfRule type="cellIs" dxfId="789" priority="21" operator="equal">
      <formula>"-"</formula>
    </cfRule>
  </conditionalFormatting>
  <conditionalFormatting sqref="H6:I7">
    <cfRule type="cellIs" dxfId="788" priority="19" stopIfTrue="1" operator="equal">
      <formula>"-"</formula>
    </cfRule>
    <cfRule type="containsText" dxfId="787" priority="20" stopIfTrue="1" operator="containsText" text="leer">
      <formula>NOT(ISERROR(SEARCH("leer",H6)))</formula>
    </cfRule>
  </conditionalFormatting>
  <conditionalFormatting sqref="G6">
    <cfRule type="cellIs" dxfId="786" priority="18" operator="equal">
      <formula>"-"</formula>
    </cfRule>
  </conditionalFormatting>
  <conditionalFormatting sqref="G6">
    <cfRule type="cellIs" dxfId="785" priority="16" stopIfTrue="1" operator="equal">
      <formula>"-"</formula>
    </cfRule>
    <cfRule type="containsText" dxfId="784" priority="17" stopIfTrue="1" operator="containsText" text="leer">
      <formula>NOT(ISERROR(SEARCH("leer",G6)))</formula>
    </cfRule>
  </conditionalFormatting>
  <conditionalFormatting sqref="G7">
    <cfRule type="cellIs" dxfId="783" priority="15" operator="equal">
      <formula>"-"</formula>
    </cfRule>
  </conditionalFormatting>
  <conditionalFormatting sqref="G7">
    <cfRule type="cellIs" dxfId="782" priority="13" stopIfTrue="1" operator="equal">
      <formula>"-"</formula>
    </cfRule>
    <cfRule type="containsText" dxfId="781" priority="14" stopIfTrue="1" operator="containsText" text="leer">
      <formula>NOT(ISERROR(SEARCH("leer",G7)))</formula>
    </cfRule>
  </conditionalFormatting>
  <conditionalFormatting sqref="G7">
    <cfRule type="cellIs" dxfId="780" priority="12" operator="equal">
      <formula>"-"</formula>
    </cfRule>
  </conditionalFormatting>
  <conditionalFormatting sqref="G7">
    <cfRule type="cellIs" dxfId="779" priority="10" stopIfTrue="1" operator="equal">
      <formula>"-"</formula>
    </cfRule>
    <cfRule type="containsText" dxfId="778" priority="11" stopIfTrue="1" operator="containsText" text="leer">
      <formula>NOT(ISERROR(SEARCH("leer",G7)))</formula>
    </cfRule>
  </conditionalFormatting>
  <conditionalFormatting sqref="E6">
    <cfRule type="cellIs" dxfId="777" priority="9" operator="equal">
      <formula>"-"</formula>
    </cfRule>
  </conditionalFormatting>
  <conditionalFormatting sqref="E6">
    <cfRule type="cellIs" dxfId="776" priority="7" stopIfTrue="1" operator="equal">
      <formula>"-"</formula>
    </cfRule>
    <cfRule type="containsText" dxfId="775" priority="8" stopIfTrue="1" operator="containsText" text="leer">
      <formula>NOT(ISERROR(SEARCH("leer",E6)))</formula>
    </cfRule>
  </conditionalFormatting>
  <conditionalFormatting sqref="E7">
    <cfRule type="cellIs" dxfId="774" priority="6" operator="equal">
      <formula>"-"</formula>
    </cfRule>
  </conditionalFormatting>
  <conditionalFormatting sqref="E7">
    <cfRule type="cellIs" dxfId="773" priority="4" stopIfTrue="1" operator="equal">
      <formula>"-"</formula>
    </cfRule>
    <cfRule type="containsText" dxfId="772" priority="5" stopIfTrue="1" operator="containsText" text="leer">
      <formula>NOT(ISERROR(SEARCH("leer",E7)))</formula>
    </cfRule>
  </conditionalFormatting>
  <conditionalFormatting sqref="E7">
    <cfRule type="cellIs" dxfId="771" priority="3" operator="equal">
      <formula>"-"</formula>
    </cfRule>
  </conditionalFormatting>
  <conditionalFormatting sqref="E7">
    <cfRule type="cellIs" dxfId="770" priority="1" stopIfTrue="1" operator="equal">
      <formula>"-"</formula>
    </cfRule>
    <cfRule type="containsText" dxfId="769" priority="2" stopIfTrue="1" operator="containsText" text="leer">
      <formula>NOT(ISERROR(SEARCH("leer",E7)))</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customProperties>
    <customPr name="_pios_id" r:id="rId2"/>
  </customProperties>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28"/>
  <sheetViews>
    <sheetView showRuler="0" zoomScaleNormal="100" workbookViewId="0"/>
  </sheetViews>
  <sheetFormatPr baseColWidth="10" defaultColWidth="11.42578125" defaultRowHeight="12.75"/>
  <cols>
    <col min="1" max="1" width="44.85546875" style="5" customWidth="1"/>
    <col min="2" max="2" width="6.85546875" style="5" bestFit="1" customWidth="1"/>
    <col min="3" max="3" width="19" style="8" bestFit="1" customWidth="1"/>
    <col min="4" max="8" width="12.28515625" style="20" customWidth="1"/>
    <col min="9" max="10" width="11.42578125" style="8" customWidth="1"/>
    <col min="11" max="16384" width="11.42578125" style="5"/>
  </cols>
  <sheetData>
    <row r="1" spans="1:14">
      <c r="A1" s="90" t="s">
        <v>1875</v>
      </c>
      <c r="C1" s="5"/>
      <c r="I1" s="5"/>
      <c r="J1" s="5"/>
    </row>
    <row r="2" spans="1:14">
      <c r="A2" s="90"/>
      <c r="C2" s="5"/>
      <c r="I2" s="5"/>
      <c r="J2" s="5"/>
    </row>
    <row r="3" spans="1:14">
      <c r="A3" s="4" t="s">
        <v>1876</v>
      </c>
      <c r="B3" s="27"/>
      <c r="C3" s="67" t="s">
        <v>1877</v>
      </c>
      <c r="D3" s="27" t="s">
        <v>1878</v>
      </c>
      <c r="E3" s="22">
        <v>2010</v>
      </c>
      <c r="F3" s="22">
        <v>2011</v>
      </c>
      <c r="G3" s="22">
        <v>2012</v>
      </c>
      <c r="H3" s="22">
        <v>2013</v>
      </c>
      <c r="I3" s="22">
        <v>2014</v>
      </c>
      <c r="J3" s="4">
        <v>2015</v>
      </c>
      <c r="K3" s="355">
        <v>2016</v>
      </c>
      <c r="L3" s="27"/>
      <c r="M3" s="27"/>
      <c r="N3" s="27"/>
    </row>
    <row r="4" spans="1:14">
      <c r="A4" s="4"/>
      <c r="B4" s="27"/>
      <c r="C4" s="67"/>
      <c r="D4" s="134"/>
      <c r="E4" s="22"/>
      <c r="F4" s="67"/>
      <c r="G4" s="134"/>
      <c r="H4" s="134"/>
      <c r="I4" s="134"/>
      <c r="J4" s="134"/>
      <c r="K4" s="357"/>
      <c r="L4" s="27"/>
      <c r="M4" s="27"/>
      <c r="N4" s="27"/>
    </row>
    <row r="5" spans="1:14">
      <c r="A5" s="4" t="s">
        <v>1879</v>
      </c>
      <c r="B5" s="27"/>
      <c r="C5" s="67"/>
      <c r="D5" s="134"/>
      <c r="E5" s="67"/>
      <c r="F5" s="67"/>
      <c r="G5" s="134"/>
      <c r="H5" s="134"/>
      <c r="I5" s="134"/>
      <c r="J5" s="134"/>
      <c r="K5" s="357"/>
      <c r="L5" s="27"/>
      <c r="M5" s="27"/>
      <c r="N5" s="27"/>
    </row>
    <row r="6" spans="1:14">
      <c r="A6" s="27" t="s">
        <v>1880</v>
      </c>
      <c r="B6" s="27" t="s">
        <v>1881</v>
      </c>
      <c r="C6" s="67" t="s">
        <v>1882</v>
      </c>
      <c r="D6" s="134" t="s">
        <v>1883</v>
      </c>
      <c r="E6" s="133">
        <f>2043.35175301386+6.56713941595773</f>
        <v>2049.9188924298178</v>
      </c>
      <c r="F6" s="133">
        <f>1989.82240318215+4.429035003793</f>
        <v>1994.251438185943</v>
      </c>
      <c r="G6" s="133">
        <v>1992.5804188307759</v>
      </c>
      <c r="H6" s="133">
        <v>1866.6615235279473</v>
      </c>
      <c r="I6" s="133">
        <v>1778.9272891792994</v>
      </c>
      <c r="J6" s="162">
        <v>1836.9172596897106</v>
      </c>
      <c r="K6" s="391">
        <v>1828.6075223799689</v>
      </c>
      <c r="L6" s="27"/>
      <c r="M6" s="27"/>
      <c r="N6" s="27"/>
    </row>
    <row r="7" spans="1:14">
      <c r="A7" s="27" t="s">
        <v>1884</v>
      </c>
      <c r="B7" s="27" t="s">
        <v>1885</v>
      </c>
      <c r="C7" s="67" t="s">
        <v>1886</v>
      </c>
      <c r="D7" s="134" t="s">
        <v>1887</v>
      </c>
      <c r="E7" s="133">
        <f>415.389125639544+5.87390779458727</f>
        <v>421.26303343413127</v>
      </c>
      <c r="F7" s="133">
        <f>405.655724862299+4.64397241587423</f>
        <v>410.2996972781732</v>
      </c>
      <c r="G7" s="133">
        <v>419.8899418668878</v>
      </c>
      <c r="H7" s="133">
        <v>367.50565341705214</v>
      </c>
      <c r="I7" s="133">
        <v>271.62611286755765</v>
      </c>
      <c r="J7" s="388">
        <v>398.12541437514068</v>
      </c>
      <c r="K7" s="391">
        <v>405.29957808288373</v>
      </c>
      <c r="L7" s="27"/>
      <c r="M7" s="27"/>
      <c r="N7" s="27"/>
    </row>
    <row r="8" spans="1:14">
      <c r="A8" s="27" t="s">
        <v>1888</v>
      </c>
      <c r="B8" s="27" t="s">
        <v>1889</v>
      </c>
      <c r="C8" s="67" t="s">
        <v>1890</v>
      </c>
      <c r="D8" s="134" t="s">
        <v>1891</v>
      </c>
      <c r="E8" s="133">
        <f>355.274617146284+0.720485148135056</f>
        <v>355.9951022944191</v>
      </c>
      <c r="F8" s="133">
        <f>337.98657780295+0.401150228989816</f>
        <v>338.38772803193984</v>
      </c>
      <c r="G8" s="133">
        <v>330.12725063843516</v>
      </c>
      <c r="H8" s="133">
        <v>301.89848634655527</v>
      </c>
      <c r="I8" s="133">
        <v>259.12415307828644</v>
      </c>
      <c r="J8" s="162">
        <v>427.44439191721011</v>
      </c>
      <c r="K8" s="391">
        <v>369.98220828925298</v>
      </c>
      <c r="L8" s="27"/>
      <c r="M8" s="27"/>
      <c r="N8" s="27"/>
    </row>
    <row r="9" spans="1:14">
      <c r="A9" s="27" t="s">
        <v>1892</v>
      </c>
      <c r="B9" s="27" t="s">
        <v>1893</v>
      </c>
      <c r="C9" s="67" t="s">
        <v>1894</v>
      </c>
      <c r="D9" s="134" t="s">
        <v>1895</v>
      </c>
      <c r="E9" s="133">
        <f>88.0489763279073+0.611316937575547</f>
        <v>88.660293265482849</v>
      </c>
      <c r="F9" s="133">
        <f>81.3234700871278+0.528391323914281</f>
        <v>81.85186141104208</v>
      </c>
      <c r="G9" s="133">
        <v>78.476720019186743</v>
      </c>
      <c r="H9" s="133">
        <v>83.428255580440606</v>
      </c>
      <c r="I9" s="133">
        <v>62.635064295777731</v>
      </c>
      <c r="J9" s="162">
        <v>69.162272717505914</v>
      </c>
      <c r="K9" s="391">
        <v>67.59036985320202</v>
      </c>
      <c r="L9" s="27"/>
      <c r="M9" s="27"/>
      <c r="N9" s="27"/>
    </row>
    <row r="10" spans="1:14">
      <c r="A10" s="27"/>
      <c r="B10" s="27"/>
      <c r="C10" s="67"/>
      <c r="D10" s="10"/>
      <c r="E10" s="87"/>
      <c r="F10" s="129"/>
      <c r="G10" s="10"/>
      <c r="H10" s="129"/>
      <c r="I10" s="129"/>
      <c r="J10" s="252"/>
      <c r="K10" s="391"/>
      <c r="L10" s="27"/>
      <c r="M10" s="27"/>
      <c r="N10" s="27"/>
    </row>
    <row r="11" spans="1:14">
      <c r="A11" s="4" t="s">
        <v>1896</v>
      </c>
      <c r="B11" s="27"/>
      <c r="C11" s="67"/>
      <c r="D11" s="134"/>
      <c r="E11" s="87"/>
      <c r="F11" s="67"/>
      <c r="G11" s="134"/>
      <c r="H11" s="67"/>
      <c r="I11" s="67"/>
      <c r="J11" s="162"/>
      <c r="K11" s="391"/>
      <c r="L11" s="27"/>
      <c r="M11" s="27"/>
      <c r="N11" s="27"/>
    </row>
    <row r="12" spans="1:14">
      <c r="A12" s="27" t="s">
        <v>1897</v>
      </c>
      <c r="B12" s="27" t="s">
        <v>1898</v>
      </c>
      <c r="C12" s="67" t="s">
        <v>1899</v>
      </c>
      <c r="D12" s="134" t="s">
        <v>1900</v>
      </c>
      <c r="E12" s="133">
        <v>56.656749999999995</v>
      </c>
      <c r="F12" s="133">
        <v>56.216750000000005</v>
      </c>
      <c r="G12" s="67">
        <v>108</v>
      </c>
      <c r="H12" s="133">
        <v>106.6825</v>
      </c>
      <c r="I12" s="133">
        <v>53.605249999999998</v>
      </c>
      <c r="J12" s="162">
        <v>52.248352500000003</v>
      </c>
      <c r="K12" s="391">
        <v>51.7</v>
      </c>
      <c r="L12" s="27"/>
      <c r="M12" s="27"/>
      <c r="N12" s="27"/>
    </row>
    <row r="13" spans="1:14">
      <c r="A13" s="27"/>
      <c r="B13" s="27"/>
      <c r="C13" s="67"/>
      <c r="D13" s="134"/>
      <c r="E13" s="134"/>
      <c r="F13" s="134"/>
      <c r="G13" s="134"/>
      <c r="H13" s="134"/>
      <c r="I13" s="67"/>
      <c r="J13" s="67"/>
      <c r="K13" s="27"/>
      <c r="L13" s="27"/>
      <c r="M13" s="27"/>
      <c r="N13" s="27"/>
    </row>
    <row r="14" spans="1:14">
      <c r="A14" s="27"/>
      <c r="B14" s="27"/>
      <c r="C14" s="67"/>
      <c r="D14" s="134"/>
      <c r="E14" s="134"/>
      <c r="F14" s="134"/>
      <c r="G14" s="134"/>
      <c r="H14" s="134"/>
      <c r="I14" s="67"/>
      <c r="J14" s="67"/>
      <c r="K14" s="27"/>
      <c r="L14" s="27"/>
      <c r="M14" s="27"/>
      <c r="N14" s="27"/>
    </row>
    <row r="15" spans="1:14">
      <c r="A15" s="27" t="s">
        <v>1901</v>
      </c>
      <c r="B15" s="27"/>
      <c r="C15" s="67"/>
      <c r="D15" s="134"/>
      <c r="E15" s="134"/>
      <c r="F15" s="134"/>
      <c r="G15" s="134"/>
      <c r="H15" s="134"/>
      <c r="I15" s="67"/>
      <c r="J15" s="67"/>
      <c r="K15" s="27"/>
      <c r="L15" s="27"/>
      <c r="M15" s="27"/>
      <c r="N15" s="27"/>
    </row>
    <row r="16" spans="1:14">
      <c r="A16" s="27" t="s">
        <v>1902</v>
      </c>
    </row>
    <row r="23" spans="5:14">
      <c r="E23" s="22"/>
      <c r="F23" s="22"/>
      <c r="G23" s="67"/>
      <c r="H23" s="133"/>
      <c r="I23" s="133"/>
      <c r="J23" s="133"/>
      <c r="K23" s="133"/>
      <c r="L23" s="87"/>
      <c r="M23" s="87"/>
      <c r="N23" s="133"/>
    </row>
    <row r="24" spans="5:14">
      <c r="E24" s="22"/>
      <c r="F24" s="67"/>
      <c r="G24" s="67"/>
      <c r="H24" s="133"/>
      <c r="I24" s="133"/>
      <c r="J24" s="133"/>
      <c r="K24" s="133"/>
      <c r="L24" s="129"/>
      <c r="M24" s="67"/>
      <c r="N24" s="133"/>
    </row>
    <row r="25" spans="5:14">
      <c r="E25" s="22"/>
      <c r="F25" s="134"/>
      <c r="G25" s="134"/>
      <c r="H25" s="133"/>
      <c r="I25" s="133"/>
      <c r="J25" s="133"/>
      <c r="K25" s="133"/>
      <c r="L25" s="10"/>
      <c r="M25" s="134"/>
      <c r="N25" s="67"/>
    </row>
    <row r="26" spans="5:14">
      <c r="E26" s="22"/>
      <c r="F26" s="134"/>
      <c r="G26" s="134"/>
      <c r="H26" s="133"/>
      <c r="I26" s="133"/>
      <c r="J26" s="133"/>
      <c r="K26" s="133"/>
      <c r="L26" s="129"/>
      <c r="M26" s="67"/>
      <c r="N26" s="133"/>
    </row>
    <row r="27" spans="5:14">
      <c r="E27" s="22"/>
      <c r="F27" s="134"/>
      <c r="G27" s="134"/>
      <c r="H27" s="133"/>
      <c r="I27" s="133"/>
      <c r="J27" s="133"/>
      <c r="K27" s="133"/>
      <c r="L27" s="129"/>
      <c r="M27" s="67"/>
      <c r="N27" s="133"/>
    </row>
    <row r="28" spans="5:14">
      <c r="E28" s="4"/>
      <c r="F28" s="134"/>
      <c r="G28" s="134"/>
      <c r="H28" s="162"/>
      <c r="I28" s="343"/>
      <c r="J28" s="162"/>
      <c r="K28" s="162"/>
      <c r="L28" s="252"/>
      <c r="M28" s="162"/>
      <c r="N28" s="162"/>
    </row>
  </sheetData>
  <conditionalFormatting sqref="L28:M28">
    <cfRule type="cellIs" dxfId="768" priority="156" operator="equal">
      <formula>"-"</formula>
    </cfRule>
  </conditionalFormatting>
  <conditionalFormatting sqref="H27:K27">
    <cfRule type="cellIs" dxfId="767" priority="150" stopIfTrue="1" operator="equal">
      <formula>"-"</formula>
    </cfRule>
    <cfRule type="containsText" dxfId="766" priority="151" stopIfTrue="1" operator="containsText" text="leer">
      <formula>NOT(ISERROR(SEARCH("leer",H27)))</formula>
    </cfRule>
  </conditionalFormatting>
  <conditionalFormatting sqref="H27:K28">
    <cfRule type="cellIs" dxfId="765" priority="155" operator="equal">
      <formula>"-"</formula>
    </cfRule>
  </conditionalFormatting>
  <conditionalFormatting sqref="H27:K27">
    <cfRule type="cellIs" dxfId="764" priority="153" stopIfTrue="1" operator="equal">
      <formula>"-"</formula>
    </cfRule>
    <cfRule type="containsText" dxfId="763" priority="154" stopIfTrue="1" operator="containsText" text="leer">
      <formula>NOT(ISERROR(SEARCH("leer",H27)))</formula>
    </cfRule>
  </conditionalFormatting>
  <conditionalFormatting sqref="H27:K28">
    <cfRule type="cellIs" dxfId="762" priority="152" operator="equal">
      <formula>"-"</formula>
    </cfRule>
  </conditionalFormatting>
  <conditionalFormatting sqref="N27:N28">
    <cfRule type="cellIs" dxfId="761" priority="149" operator="equal">
      <formula>"-"</formula>
    </cfRule>
  </conditionalFormatting>
  <conditionalFormatting sqref="N27">
    <cfRule type="cellIs" dxfId="760" priority="147" stopIfTrue="1" operator="equal">
      <formula>"-"</formula>
    </cfRule>
    <cfRule type="containsText" dxfId="759" priority="148" stopIfTrue="1" operator="containsText" text="leer">
      <formula>NOT(ISERROR(SEARCH("leer",N27)))</formula>
    </cfRule>
  </conditionalFormatting>
  <conditionalFormatting sqref="N27:N28">
    <cfRule type="cellIs" dxfId="758" priority="146" operator="equal">
      <formula>"-"</formula>
    </cfRule>
  </conditionalFormatting>
  <conditionalFormatting sqref="N27">
    <cfRule type="cellIs" dxfId="757" priority="144" stopIfTrue="1" operator="equal">
      <formula>"-"</formula>
    </cfRule>
    <cfRule type="containsText" dxfId="756" priority="145" stopIfTrue="1" operator="containsText" text="leer">
      <formula>NOT(ISERROR(SEARCH("leer",N27)))</formula>
    </cfRule>
  </conditionalFormatting>
  <conditionalFormatting sqref="H26:K26">
    <cfRule type="cellIs" dxfId="755" priority="142" stopIfTrue="1" operator="equal">
      <formula>"-"</formula>
    </cfRule>
    <cfRule type="containsText" dxfId="754" priority="143" stopIfTrue="1" operator="containsText" text="leer">
      <formula>NOT(ISERROR(SEARCH("leer",H26)))</formula>
    </cfRule>
  </conditionalFormatting>
  <conditionalFormatting sqref="H26:K26">
    <cfRule type="cellIs" dxfId="753" priority="141" stopIfTrue="1" operator="equal">
      <formula>"-"</formula>
    </cfRule>
  </conditionalFormatting>
  <conditionalFormatting sqref="H26:K26">
    <cfRule type="cellIs" dxfId="752" priority="139" stopIfTrue="1" operator="equal">
      <formula>"-"</formula>
    </cfRule>
    <cfRule type="containsText" dxfId="751" priority="140" stopIfTrue="1" operator="containsText" text="leer">
      <formula>NOT(ISERROR(SEARCH("leer",H26)))</formula>
    </cfRule>
  </conditionalFormatting>
  <conditionalFormatting sqref="H26:K26">
    <cfRule type="cellIs" dxfId="750" priority="138" stopIfTrue="1" operator="equal">
      <formula>"-"</formula>
    </cfRule>
  </conditionalFormatting>
  <conditionalFormatting sqref="N26">
    <cfRule type="cellIs" dxfId="749" priority="136" stopIfTrue="1" operator="equal">
      <formula>"-"</formula>
    </cfRule>
    <cfRule type="containsText" dxfId="748" priority="137" stopIfTrue="1" operator="containsText" text="leer">
      <formula>NOT(ISERROR(SEARCH("leer",N26)))</formula>
    </cfRule>
  </conditionalFormatting>
  <conditionalFormatting sqref="N26">
    <cfRule type="cellIs" dxfId="747" priority="135" stopIfTrue="1" operator="equal">
      <formula>"-"</formula>
    </cfRule>
  </conditionalFormatting>
  <conditionalFormatting sqref="N26">
    <cfRule type="cellIs" dxfId="746" priority="133" stopIfTrue="1" operator="equal">
      <formula>"-"</formula>
    </cfRule>
    <cfRule type="containsText" dxfId="745" priority="134" stopIfTrue="1" operator="containsText" text="leer">
      <formula>NOT(ISERROR(SEARCH("leer",N26)))</formula>
    </cfRule>
  </conditionalFormatting>
  <conditionalFormatting sqref="N26">
    <cfRule type="cellIs" dxfId="744" priority="132" stopIfTrue="1" operator="equal">
      <formula>"-"</formula>
    </cfRule>
  </conditionalFormatting>
  <conditionalFormatting sqref="H26:K26">
    <cfRule type="cellIs" dxfId="743" priority="130" stopIfTrue="1" operator="equal">
      <formula>"-"</formula>
    </cfRule>
    <cfRule type="containsText" dxfId="742" priority="131" stopIfTrue="1" operator="containsText" text="leer">
      <formula>NOT(ISERROR(SEARCH("leer",H26)))</formula>
    </cfRule>
  </conditionalFormatting>
  <conditionalFormatting sqref="H26:K26">
    <cfRule type="cellIs" dxfId="741" priority="129" stopIfTrue="1" operator="equal">
      <formula>"-"</formula>
    </cfRule>
  </conditionalFormatting>
  <conditionalFormatting sqref="H26:K26">
    <cfRule type="cellIs" dxfId="740" priority="127" stopIfTrue="1" operator="equal">
      <formula>"-"</formula>
    </cfRule>
    <cfRule type="containsText" dxfId="739" priority="128" stopIfTrue="1" operator="containsText" text="leer">
      <formula>NOT(ISERROR(SEARCH("leer",H26)))</formula>
    </cfRule>
  </conditionalFormatting>
  <conditionalFormatting sqref="H26:K26">
    <cfRule type="cellIs" dxfId="738" priority="126" stopIfTrue="1" operator="equal">
      <formula>"-"</formula>
    </cfRule>
  </conditionalFormatting>
  <conditionalFormatting sqref="N26">
    <cfRule type="cellIs" dxfId="737" priority="124" stopIfTrue="1" operator="equal">
      <formula>"-"</formula>
    </cfRule>
    <cfRule type="containsText" dxfId="736" priority="125" stopIfTrue="1" operator="containsText" text="leer">
      <formula>NOT(ISERROR(SEARCH("leer",N26)))</formula>
    </cfRule>
  </conditionalFormatting>
  <conditionalFormatting sqref="N26">
    <cfRule type="cellIs" dxfId="735" priority="123" stopIfTrue="1" operator="equal">
      <formula>"-"</formula>
    </cfRule>
  </conditionalFormatting>
  <conditionalFormatting sqref="N26">
    <cfRule type="cellIs" dxfId="734" priority="121" stopIfTrue="1" operator="equal">
      <formula>"-"</formula>
    </cfRule>
    <cfRule type="containsText" dxfId="733" priority="122" stopIfTrue="1" operator="containsText" text="leer">
      <formula>NOT(ISERROR(SEARCH("leer",N26)))</formula>
    </cfRule>
  </conditionalFormatting>
  <conditionalFormatting sqref="N26">
    <cfRule type="cellIs" dxfId="732" priority="120" stopIfTrue="1" operator="equal">
      <formula>"-"</formula>
    </cfRule>
  </conditionalFormatting>
  <conditionalFormatting sqref="L28:M28 H26:K28 N26:N28">
    <cfRule type="cellIs" dxfId="731" priority="119" operator="equal">
      <formula>"-"</formula>
    </cfRule>
  </conditionalFormatting>
  <conditionalFormatting sqref="H26:K27 N26:N27">
    <cfRule type="cellIs" dxfId="730" priority="117" stopIfTrue="1" operator="equal">
      <formula>"-"</formula>
    </cfRule>
    <cfRule type="containsText" dxfId="729" priority="118" stopIfTrue="1" operator="containsText" text="leer">
      <formula>NOT(ISERROR(SEARCH("leer",H26)))</formula>
    </cfRule>
  </conditionalFormatting>
  <conditionalFormatting sqref="H27:K28">
    <cfRule type="cellIs" dxfId="728" priority="116" operator="equal">
      <formula>"-"</formula>
    </cfRule>
  </conditionalFormatting>
  <conditionalFormatting sqref="H27:K27">
    <cfRule type="cellIs" dxfId="727" priority="114" stopIfTrue="1" operator="equal">
      <formula>"-"</formula>
    </cfRule>
    <cfRule type="containsText" dxfId="726" priority="115" stopIfTrue="1" operator="containsText" text="leer">
      <formula>NOT(ISERROR(SEARCH("leer",H27)))</formula>
    </cfRule>
  </conditionalFormatting>
  <conditionalFormatting sqref="N25 H25:K25">
    <cfRule type="cellIs" dxfId="725" priority="113" operator="equal">
      <formula>"-"</formula>
    </cfRule>
  </conditionalFormatting>
  <conditionalFormatting sqref="N25 H25:K25">
    <cfRule type="cellIs" dxfId="724" priority="111" stopIfTrue="1" operator="equal">
      <formula>"-"</formula>
    </cfRule>
    <cfRule type="containsText" dxfId="723" priority="112" stopIfTrue="1" operator="containsText" text="leer">
      <formula>NOT(ISERROR(SEARCH("leer",H25)))</formula>
    </cfRule>
  </conditionalFormatting>
  <conditionalFormatting sqref="N24 H24:K24">
    <cfRule type="cellIs" dxfId="722" priority="110" operator="equal">
      <formula>"-"</formula>
    </cfRule>
  </conditionalFormatting>
  <conditionalFormatting sqref="N24 H24:K24">
    <cfRule type="cellIs" dxfId="721" priority="108" stopIfTrue="1" operator="equal">
      <formula>"-"</formula>
    </cfRule>
    <cfRule type="containsText" dxfId="720" priority="109" stopIfTrue="1" operator="containsText" text="leer">
      <formula>NOT(ISERROR(SEARCH("leer",H24)))</formula>
    </cfRule>
  </conditionalFormatting>
  <conditionalFormatting sqref="N23 H23 J23:K23">
    <cfRule type="cellIs" dxfId="719" priority="107" operator="equal">
      <formula>"-"</formula>
    </cfRule>
  </conditionalFormatting>
  <conditionalFormatting sqref="N23 H23 J23:K23">
    <cfRule type="cellIs" dxfId="718" priority="105" stopIfTrue="1" operator="equal">
      <formula>"-"</formula>
    </cfRule>
    <cfRule type="containsText" dxfId="717" priority="106" stopIfTrue="1" operator="containsText" text="leer">
      <formula>NOT(ISERROR(SEARCH("leer",H23)))</formula>
    </cfRule>
  </conditionalFormatting>
  <conditionalFormatting sqref="J10:J11">
    <cfRule type="cellIs" dxfId="716" priority="52" operator="equal">
      <formula>"-"</formula>
    </cfRule>
  </conditionalFormatting>
  <conditionalFormatting sqref="I6:I9">
    <cfRule type="cellIs" dxfId="715" priority="46" stopIfTrue="1" operator="equal">
      <formula>"-"</formula>
    </cfRule>
    <cfRule type="containsText" dxfId="714" priority="47" stopIfTrue="1" operator="containsText" text="leer">
      <formula>NOT(ISERROR(SEARCH("leer",I6)))</formula>
    </cfRule>
  </conditionalFormatting>
  <conditionalFormatting sqref="I6:J9">
    <cfRule type="cellIs" dxfId="713" priority="51" operator="equal">
      <formula>"-"</formula>
    </cfRule>
  </conditionalFormatting>
  <conditionalFormatting sqref="I6:I9">
    <cfRule type="cellIs" dxfId="712" priority="49" stopIfTrue="1" operator="equal">
      <formula>"-"</formula>
    </cfRule>
    <cfRule type="containsText" dxfId="711" priority="50" stopIfTrue="1" operator="containsText" text="leer">
      <formula>NOT(ISERROR(SEARCH("leer",I6)))</formula>
    </cfRule>
  </conditionalFormatting>
  <conditionalFormatting sqref="I6:J9">
    <cfRule type="cellIs" dxfId="710" priority="48" operator="equal">
      <formula>"-"</formula>
    </cfRule>
  </conditionalFormatting>
  <conditionalFormatting sqref="I12:J12">
    <cfRule type="cellIs" dxfId="709" priority="45" operator="equal">
      <formula>"-"</formula>
    </cfRule>
  </conditionalFormatting>
  <conditionalFormatting sqref="I12">
    <cfRule type="cellIs" dxfId="708" priority="43" stopIfTrue="1" operator="equal">
      <formula>"-"</formula>
    </cfRule>
    <cfRule type="containsText" dxfId="707" priority="44" stopIfTrue="1" operator="containsText" text="leer">
      <formula>NOT(ISERROR(SEARCH("leer",I12)))</formula>
    </cfRule>
  </conditionalFormatting>
  <conditionalFormatting sqref="I12:J12">
    <cfRule type="cellIs" dxfId="706" priority="42" operator="equal">
      <formula>"-"</formula>
    </cfRule>
  </conditionalFormatting>
  <conditionalFormatting sqref="I12">
    <cfRule type="cellIs" dxfId="705" priority="40" stopIfTrue="1" operator="equal">
      <formula>"-"</formula>
    </cfRule>
    <cfRule type="containsText" dxfId="704" priority="41" stopIfTrue="1" operator="containsText" text="leer">
      <formula>NOT(ISERROR(SEARCH("leer",I12)))</formula>
    </cfRule>
  </conditionalFormatting>
  <conditionalFormatting sqref="H6:H9">
    <cfRule type="cellIs" dxfId="703" priority="38" stopIfTrue="1" operator="equal">
      <formula>"-"</formula>
    </cfRule>
    <cfRule type="containsText" dxfId="702" priority="39" stopIfTrue="1" operator="containsText" text="leer">
      <formula>NOT(ISERROR(SEARCH("leer",H6)))</formula>
    </cfRule>
  </conditionalFormatting>
  <conditionalFormatting sqref="H6:H9">
    <cfRule type="cellIs" dxfId="701" priority="37" stopIfTrue="1" operator="equal">
      <formula>"-"</formula>
    </cfRule>
  </conditionalFormatting>
  <conditionalFormatting sqref="H6:H9">
    <cfRule type="cellIs" dxfId="700" priority="35" stopIfTrue="1" operator="equal">
      <formula>"-"</formula>
    </cfRule>
    <cfRule type="containsText" dxfId="699" priority="36" stopIfTrue="1" operator="containsText" text="leer">
      <formula>NOT(ISERROR(SEARCH("leer",H6)))</formula>
    </cfRule>
  </conditionalFormatting>
  <conditionalFormatting sqref="H6:H9">
    <cfRule type="cellIs" dxfId="698" priority="34" stopIfTrue="1" operator="equal">
      <formula>"-"</formula>
    </cfRule>
  </conditionalFormatting>
  <conditionalFormatting sqref="H12">
    <cfRule type="cellIs" dxfId="697" priority="32" stopIfTrue="1" operator="equal">
      <formula>"-"</formula>
    </cfRule>
    <cfRule type="containsText" dxfId="696" priority="33" stopIfTrue="1" operator="containsText" text="leer">
      <formula>NOT(ISERROR(SEARCH("leer",H12)))</formula>
    </cfRule>
  </conditionalFormatting>
  <conditionalFormatting sqref="H12">
    <cfRule type="cellIs" dxfId="695" priority="31" stopIfTrue="1" operator="equal">
      <formula>"-"</formula>
    </cfRule>
  </conditionalFormatting>
  <conditionalFormatting sqref="H12">
    <cfRule type="cellIs" dxfId="694" priority="29" stopIfTrue="1" operator="equal">
      <formula>"-"</formula>
    </cfRule>
    <cfRule type="containsText" dxfId="693" priority="30" stopIfTrue="1" operator="containsText" text="leer">
      <formula>NOT(ISERROR(SEARCH("leer",H12)))</formula>
    </cfRule>
  </conditionalFormatting>
  <conditionalFormatting sqref="H12">
    <cfRule type="cellIs" dxfId="692" priority="28" stopIfTrue="1" operator="equal">
      <formula>"-"</formula>
    </cfRule>
  </conditionalFormatting>
  <conditionalFormatting sqref="H6:H9">
    <cfRule type="cellIs" dxfId="691" priority="26" stopIfTrue="1" operator="equal">
      <formula>"-"</formula>
    </cfRule>
    <cfRule type="containsText" dxfId="690" priority="27" stopIfTrue="1" operator="containsText" text="leer">
      <formula>NOT(ISERROR(SEARCH("leer",H6)))</formula>
    </cfRule>
  </conditionalFormatting>
  <conditionalFormatting sqref="H6:H9">
    <cfRule type="cellIs" dxfId="689" priority="25" stopIfTrue="1" operator="equal">
      <formula>"-"</formula>
    </cfRule>
  </conditionalFormatting>
  <conditionalFormatting sqref="H6:H9">
    <cfRule type="cellIs" dxfId="688" priority="23" stopIfTrue="1" operator="equal">
      <formula>"-"</formula>
    </cfRule>
    <cfRule type="containsText" dxfId="687" priority="24" stopIfTrue="1" operator="containsText" text="leer">
      <formula>NOT(ISERROR(SEARCH("leer",H6)))</formula>
    </cfRule>
  </conditionalFormatting>
  <conditionalFormatting sqref="H6:H9">
    <cfRule type="cellIs" dxfId="686" priority="22" stopIfTrue="1" operator="equal">
      <formula>"-"</formula>
    </cfRule>
  </conditionalFormatting>
  <conditionalFormatting sqref="H12">
    <cfRule type="cellIs" dxfId="685" priority="20" stopIfTrue="1" operator="equal">
      <formula>"-"</formula>
    </cfRule>
    <cfRule type="containsText" dxfId="684" priority="21" stopIfTrue="1" operator="containsText" text="leer">
      <formula>NOT(ISERROR(SEARCH("leer",H12)))</formula>
    </cfRule>
  </conditionalFormatting>
  <conditionalFormatting sqref="H12">
    <cfRule type="cellIs" dxfId="683" priority="19" stopIfTrue="1" operator="equal">
      <formula>"-"</formula>
    </cfRule>
  </conditionalFormatting>
  <conditionalFormatting sqref="H12">
    <cfRule type="cellIs" dxfId="682" priority="17" stopIfTrue="1" operator="equal">
      <formula>"-"</formula>
    </cfRule>
    <cfRule type="containsText" dxfId="681" priority="18" stopIfTrue="1" operator="containsText" text="leer">
      <formula>NOT(ISERROR(SEARCH("leer",H12)))</formula>
    </cfRule>
  </conditionalFormatting>
  <conditionalFormatting sqref="H12">
    <cfRule type="cellIs" dxfId="680" priority="16" stopIfTrue="1" operator="equal">
      <formula>"-"</formula>
    </cfRule>
  </conditionalFormatting>
  <conditionalFormatting sqref="J10:J11 H6:J9 H12:J12">
    <cfRule type="cellIs" dxfId="679" priority="15" operator="equal">
      <formula>"-"</formula>
    </cfRule>
  </conditionalFormatting>
  <conditionalFormatting sqref="H6:I9 H12:I12">
    <cfRule type="cellIs" dxfId="678" priority="13" stopIfTrue="1" operator="equal">
      <formula>"-"</formula>
    </cfRule>
    <cfRule type="containsText" dxfId="677" priority="14" stopIfTrue="1" operator="containsText" text="leer">
      <formula>NOT(ISERROR(SEARCH("leer",H6)))</formula>
    </cfRule>
  </conditionalFormatting>
  <conditionalFormatting sqref="I6:J9">
    <cfRule type="cellIs" dxfId="676" priority="12" operator="equal">
      <formula>"-"</formula>
    </cfRule>
  </conditionalFormatting>
  <conditionalFormatting sqref="I6:I9">
    <cfRule type="cellIs" dxfId="675" priority="10" stopIfTrue="1" operator="equal">
      <formula>"-"</formula>
    </cfRule>
    <cfRule type="containsText" dxfId="674" priority="11" stopIfTrue="1" operator="containsText" text="leer">
      <formula>NOT(ISERROR(SEARCH("leer",I6)))</formula>
    </cfRule>
  </conditionalFormatting>
  <conditionalFormatting sqref="G12 G6:G9">
    <cfRule type="cellIs" dxfId="673" priority="9" operator="equal">
      <formula>"-"</formula>
    </cfRule>
  </conditionalFormatting>
  <conditionalFormatting sqref="G12 G6:G9">
    <cfRule type="cellIs" dxfId="672" priority="7" stopIfTrue="1" operator="equal">
      <formula>"-"</formula>
    </cfRule>
    <cfRule type="containsText" dxfId="671" priority="8" stopIfTrue="1" operator="containsText" text="leer">
      <formula>NOT(ISERROR(SEARCH("leer",G6)))</formula>
    </cfRule>
  </conditionalFormatting>
  <conditionalFormatting sqref="F12 F6:F9">
    <cfRule type="cellIs" dxfId="670" priority="6" operator="equal">
      <formula>"-"</formula>
    </cfRule>
  </conditionalFormatting>
  <conditionalFormatting sqref="F12 F6:F9">
    <cfRule type="cellIs" dxfId="669" priority="4" stopIfTrue="1" operator="equal">
      <formula>"-"</formula>
    </cfRule>
    <cfRule type="containsText" dxfId="668" priority="5" stopIfTrue="1" operator="containsText" text="leer">
      <formula>NOT(ISERROR(SEARCH("leer",F6)))</formula>
    </cfRule>
  </conditionalFormatting>
  <conditionalFormatting sqref="E12 E6 E8:E9">
    <cfRule type="cellIs" dxfId="667" priority="3" operator="equal">
      <formula>"-"</formula>
    </cfRule>
  </conditionalFormatting>
  <conditionalFormatting sqref="E12 E6 E8:E9">
    <cfRule type="cellIs" dxfId="666" priority="1" stopIfTrue="1" operator="equal">
      <formula>"-"</formula>
    </cfRule>
    <cfRule type="containsText" dxfId="665" priority="2" stopIfTrue="1" operator="containsText" text="leer">
      <formula>NOT(ISERROR(SEARCH("leer",E6)))</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customProperties>
    <customPr name="_pios_id" r:id="rId2"/>
  </customProperties>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4"/>
  <sheetViews>
    <sheetView showRuler="0" zoomScaleNormal="100" workbookViewId="0"/>
  </sheetViews>
  <sheetFormatPr baseColWidth="10" defaultColWidth="11.42578125" defaultRowHeight="12.75"/>
  <cols>
    <col min="1" max="1" width="34.28515625" style="5" customWidth="1"/>
    <col min="2" max="2" width="13.7109375" style="5" bestFit="1" customWidth="1"/>
    <col min="3" max="3" width="19" style="5" bestFit="1" customWidth="1"/>
    <col min="4" max="5" width="12.28515625" style="8" customWidth="1"/>
    <col min="6" max="8" width="11.42578125" style="8" customWidth="1"/>
    <col min="9" max="10" width="11.42578125" style="5" customWidth="1"/>
    <col min="11" max="16384" width="11.42578125" style="5"/>
  </cols>
  <sheetData>
    <row r="1" spans="1:12">
      <c r="A1" s="90" t="s">
        <v>1903</v>
      </c>
      <c r="D1" s="5"/>
      <c r="E1" s="5"/>
      <c r="F1" s="5"/>
      <c r="G1" s="5"/>
      <c r="H1" s="5"/>
    </row>
    <row r="2" spans="1:12">
      <c r="A2" s="290"/>
      <c r="D2" s="5"/>
      <c r="E2" s="5"/>
      <c r="F2" s="5"/>
      <c r="G2" s="5"/>
      <c r="H2" s="5"/>
    </row>
    <row r="3" spans="1:12">
      <c r="A3" s="125" t="s">
        <v>1904</v>
      </c>
      <c r="B3" s="4"/>
      <c r="C3" s="5" t="s">
        <v>1905</v>
      </c>
      <c r="D3" s="5" t="s">
        <v>1906</v>
      </c>
      <c r="E3" s="22">
        <v>2010</v>
      </c>
      <c r="F3" s="22">
        <v>2011</v>
      </c>
      <c r="G3" s="22">
        <v>2012</v>
      </c>
      <c r="H3" s="22">
        <v>2013</v>
      </c>
      <c r="I3" s="4">
        <v>2014</v>
      </c>
      <c r="J3" s="4">
        <v>2015</v>
      </c>
      <c r="K3" s="355" t="s">
        <v>2279</v>
      </c>
    </row>
    <row r="4" spans="1:12">
      <c r="A4" s="12"/>
      <c r="C4" s="8"/>
      <c r="I4" s="8"/>
      <c r="J4" s="8"/>
      <c r="K4" s="354"/>
    </row>
    <row r="5" spans="1:12">
      <c r="A5" s="201" t="s">
        <v>1907</v>
      </c>
      <c r="B5" s="27" t="s">
        <v>1908</v>
      </c>
      <c r="C5" s="27"/>
      <c r="D5" s="67" t="s">
        <v>1909</v>
      </c>
      <c r="E5" s="18"/>
      <c r="F5" s="18">
        <v>52154</v>
      </c>
      <c r="G5" s="18">
        <v>50306</v>
      </c>
      <c r="H5" s="18">
        <v>48250</v>
      </c>
      <c r="I5" s="19">
        <v>45029</v>
      </c>
      <c r="J5" s="196">
        <v>47173</v>
      </c>
      <c r="K5" s="354">
        <v>13040</v>
      </c>
    </row>
    <row r="6" spans="1:12">
      <c r="A6" s="201" t="s">
        <v>1910</v>
      </c>
      <c r="B6" s="27" t="s">
        <v>1911</v>
      </c>
      <c r="C6" s="27"/>
      <c r="D6" s="67" t="s">
        <v>1912</v>
      </c>
      <c r="E6" s="18"/>
      <c r="F6" s="18">
        <v>342</v>
      </c>
      <c r="G6" s="18">
        <v>339</v>
      </c>
      <c r="H6" s="18">
        <v>340</v>
      </c>
      <c r="I6" s="19">
        <v>492</v>
      </c>
      <c r="J6" s="196">
        <v>2246</v>
      </c>
      <c r="K6" s="354">
        <v>312</v>
      </c>
    </row>
    <row r="7" spans="1:12">
      <c r="A7" s="5" t="s">
        <v>1913</v>
      </c>
      <c r="B7" s="5" t="s">
        <v>1914</v>
      </c>
      <c r="D7" s="67" t="s">
        <v>1915</v>
      </c>
      <c r="E7" s="18">
        <v>3082.31781</v>
      </c>
      <c r="F7" s="18">
        <v>3282.8308080000002</v>
      </c>
      <c r="G7" s="19">
        <v>3366.2399120199998</v>
      </c>
      <c r="H7" s="19">
        <v>3379.8509565500003</v>
      </c>
      <c r="I7" s="19">
        <v>3399.09152606</v>
      </c>
      <c r="J7" s="196">
        <v>4752</v>
      </c>
      <c r="K7" s="354">
        <v>2680</v>
      </c>
      <c r="L7" s="29"/>
    </row>
    <row r="8" spans="1:12">
      <c r="A8" s="294"/>
      <c r="B8" s="292"/>
      <c r="C8" s="292"/>
      <c r="I8" s="292"/>
      <c r="J8" s="292"/>
      <c r="L8" s="29"/>
    </row>
    <row r="9" spans="1:12">
      <c r="A9" s="472" t="s">
        <v>1916</v>
      </c>
      <c r="B9" s="472"/>
      <c r="C9" s="472"/>
      <c r="D9" s="472"/>
      <c r="E9" s="472"/>
      <c r="F9" s="472"/>
      <c r="G9" s="472"/>
      <c r="H9" s="472"/>
      <c r="I9" s="472"/>
      <c r="J9" s="472"/>
      <c r="K9" s="472"/>
      <c r="L9" s="29"/>
    </row>
    <row r="10" spans="1:12">
      <c r="A10" s="20"/>
      <c r="C10" s="8"/>
      <c r="D10" s="22"/>
      <c r="E10" s="22"/>
      <c r="F10" s="22"/>
      <c r="G10" s="22"/>
      <c r="H10" s="22"/>
      <c r="I10" s="8"/>
      <c r="J10" s="8"/>
      <c r="L10" s="29"/>
    </row>
    <row r="11" spans="1:12">
      <c r="A11" s="12"/>
      <c r="C11" s="8"/>
      <c r="I11" s="8"/>
      <c r="J11" s="8"/>
      <c r="L11" s="29"/>
    </row>
    <row r="12" spans="1:12">
      <c r="A12" s="484"/>
      <c r="B12" s="484"/>
      <c r="C12" s="8"/>
      <c r="I12" s="8"/>
      <c r="J12" s="8"/>
      <c r="L12" s="29"/>
    </row>
    <row r="13" spans="1:12">
      <c r="A13" s="12"/>
      <c r="C13" s="8"/>
      <c r="I13" s="8"/>
      <c r="J13" s="8"/>
    </row>
    <row r="14" spans="1:12">
      <c r="A14" s="12"/>
      <c r="C14" s="8"/>
      <c r="I14" s="8"/>
      <c r="J14" s="8"/>
    </row>
    <row r="15" spans="1:12">
      <c r="A15" s="12"/>
      <c r="C15" s="8"/>
      <c r="F15" s="22"/>
      <c r="H15" s="18"/>
      <c r="I15" s="18"/>
      <c r="J15" s="18"/>
    </row>
    <row r="16" spans="1:12">
      <c r="A16" s="12"/>
      <c r="C16" s="8"/>
      <c r="F16" s="22"/>
      <c r="H16" s="18"/>
      <c r="I16" s="18"/>
      <c r="J16" s="18"/>
    </row>
    <row r="17" spans="1:10">
      <c r="A17" s="12"/>
      <c r="C17" s="8"/>
      <c r="F17" s="22"/>
      <c r="H17" s="18"/>
      <c r="I17" s="18"/>
      <c r="J17" s="19"/>
    </row>
    <row r="18" spans="1:10">
      <c r="A18" s="12"/>
      <c r="C18" s="8"/>
      <c r="F18" s="22"/>
      <c r="H18" s="18"/>
      <c r="I18" s="18"/>
      <c r="J18" s="19"/>
    </row>
    <row r="19" spans="1:10">
      <c r="A19" s="12"/>
      <c r="C19" s="8"/>
      <c r="F19" s="4"/>
      <c r="H19" s="19"/>
      <c r="I19" s="19"/>
      <c r="J19" s="19"/>
    </row>
    <row r="20" spans="1:10">
      <c r="A20" s="12"/>
      <c r="C20" s="8"/>
      <c r="F20" s="4"/>
      <c r="H20" s="67"/>
      <c r="I20" s="67"/>
      <c r="J20" s="67"/>
    </row>
    <row r="21" spans="1:10">
      <c r="A21" s="12"/>
      <c r="C21" s="8"/>
      <c r="I21" s="8"/>
      <c r="J21" s="8"/>
    </row>
    <row r="22" spans="1:10">
      <c r="A22" s="12"/>
      <c r="C22" s="8"/>
      <c r="I22" s="8"/>
      <c r="J22" s="8"/>
    </row>
    <row r="23" spans="1:10">
      <c r="A23" s="12"/>
      <c r="C23" s="8"/>
      <c r="I23" s="8"/>
      <c r="J23" s="8"/>
    </row>
    <row r="24" spans="1:10">
      <c r="A24" s="12"/>
      <c r="C24" s="8"/>
      <c r="I24" s="8"/>
      <c r="J24" s="8"/>
    </row>
    <row r="25" spans="1:10">
      <c r="A25" s="12"/>
      <c r="C25" s="8"/>
      <c r="I25" s="8"/>
      <c r="J25" s="8"/>
    </row>
    <row r="26" spans="1:10">
      <c r="A26" s="12"/>
      <c r="C26" s="8"/>
      <c r="I26" s="8"/>
      <c r="J26" s="8"/>
    </row>
    <row r="27" spans="1:10">
      <c r="A27" s="12"/>
      <c r="C27" s="8"/>
    </row>
    <row r="28" spans="1:10">
      <c r="A28" s="12"/>
      <c r="C28" s="8"/>
    </row>
    <row r="29" spans="1:10">
      <c r="A29" s="12"/>
      <c r="C29" s="8"/>
    </row>
    <row r="30" spans="1:10">
      <c r="A30" s="12"/>
      <c r="C30" s="8"/>
    </row>
    <row r="31" spans="1:10">
      <c r="A31" s="12"/>
      <c r="C31" s="8"/>
    </row>
    <row r="32" spans="1:10">
      <c r="A32" s="12"/>
      <c r="C32" s="8"/>
      <c r="I32" s="8"/>
      <c r="J32" s="8"/>
    </row>
    <row r="33" spans="1:10">
      <c r="A33" s="12"/>
      <c r="C33" s="8"/>
      <c r="I33" s="8"/>
      <c r="J33" s="8"/>
    </row>
    <row r="34" spans="1:10">
      <c r="A34" s="12"/>
      <c r="C34" s="8"/>
      <c r="I34" s="8"/>
      <c r="J34" s="8"/>
    </row>
    <row r="35" spans="1:10">
      <c r="A35" s="12"/>
      <c r="C35" s="8"/>
      <c r="I35" s="8"/>
      <c r="J35" s="8"/>
    </row>
    <row r="36" spans="1:10">
      <c r="A36" s="12"/>
      <c r="C36" s="8"/>
      <c r="I36" s="8"/>
      <c r="J36" s="8"/>
    </row>
    <row r="37" spans="1:10">
      <c r="A37" s="12"/>
      <c r="C37" s="8"/>
      <c r="I37" s="8"/>
      <c r="J37" s="8"/>
    </row>
    <row r="38" spans="1:10">
      <c r="A38" s="12"/>
      <c r="C38" s="8"/>
      <c r="I38" s="8"/>
      <c r="J38" s="8"/>
    </row>
    <row r="39" spans="1:10">
      <c r="A39" s="12"/>
      <c r="C39" s="8"/>
      <c r="I39" s="8"/>
      <c r="J39" s="8"/>
    </row>
    <row r="40" spans="1:10">
      <c r="A40" s="12"/>
      <c r="C40" s="8"/>
      <c r="I40" s="8"/>
      <c r="J40" s="8"/>
    </row>
    <row r="41" spans="1:10">
      <c r="A41" s="12"/>
      <c r="C41" s="8"/>
      <c r="I41" s="8"/>
      <c r="J41" s="8"/>
    </row>
    <row r="42" spans="1:10">
      <c r="A42" s="12"/>
      <c r="C42" s="8"/>
      <c r="I42" s="8"/>
      <c r="J42" s="8"/>
    </row>
    <row r="43" spans="1:10">
      <c r="A43" s="12"/>
      <c r="C43" s="8"/>
      <c r="I43" s="8"/>
      <c r="J43" s="8"/>
    </row>
    <row r="44" spans="1:10">
      <c r="A44" s="12"/>
      <c r="C44" s="8"/>
      <c r="I44" s="8"/>
      <c r="J44" s="8"/>
    </row>
    <row r="45" spans="1:10">
      <c r="A45" s="12"/>
      <c r="C45" s="8"/>
      <c r="I45" s="8"/>
      <c r="J45" s="8"/>
    </row>
    <row r="46" spans="1:10">
      <c r="A46" s="12"/>
      <c r="C46" s="8"/>
      <c r="I46" s="8"/>
      <c r="J46" s="8"/>
    </row>
    <row r="47" spans="1:10">
      <c r="A47" s="12"/>
      <c r="C47" s="8"/>
      <c r="I47" s="8"/>
      <c r="J47" s="8"/>
    </row>
    <row r="48" spans="1:10">
      <c r="A48" s="12"/>
      <c r="C48" s="8"/>
      <c r="I48" s="8"/>
      <c r="J48" s="8"/>
    </row>
    <row r="49" spans="1:10">
      <c r="A49" s="12"/>
      <c r="C49" s="8"/>
      <c r="I49" s="8"/>
      <c r="J49" s="8"/>
    </row>
    <row r="50" spans="1:10">
      <c r="A50" s="12"/>
      <c r="C50" s="8"/>
      <c r="I50" s="8"/>
      <c r="J50" s="8"/>
    </row>
    <row r="51" spans="1:10">
      <c r="A51" s="12"/>
      <c r="C51" s="8"/>
      <c r="I51" s="8"/>
      <c r="J51" s="8"/>
    </row>
    <row r="52" spans="1:10">
      <c r="A52" s="12"/>
      <c r="C52" s="8"/>
      <c r="I52" s="8"/>
      <c r="J52" s="8"/>
    </row>
    <row r="53" spans="1:10">
      <c r="A53" s="12"/>
      <c r="C53" s="8"/>
      <c r="I53" s="8"/>
      <c r="J53" s="8"/>
    </row>
    <row r="54" spans="1:10">
      <c r="A54" s="12"/>
      <c r="C54" s="8"/>
      <c r="I54" s="8"/>
      <c r="J54" s="8"/>
    </row>
    <row r="55" spans="1:10">
      <c r="A55" s="12"/>
      <c r="C55" s="8"/>
      <c r="I55" s="8"/>
      <c r="J55" s="8"/>
    </row>
    <row r="56" spans="1:10">
      <c r="A56" s="12"/>
      <c r="C56" s="8"/>
      <c r="I56" s="8"/>
      <c r="J56" s="8"/>
    </row>
    <row r="57" spans="1:10">
      <c r="A57" s="12"/>
      <c r="C57" s="8"/>
      <c r="I57" s="8"/>
      <c r="J57" s="8"/>
    </row>
    <row r="58" spans="1:10">
      <c r="A58" s="12"/>
      <c r="C58" s="8"/>
      <c r="I58" s="8"/>
      <c r="J58" s="8"/>
    </row>
    <row r="59" spans="1:10">
      <c r="A59" s="12"/>
      <c r="C59" s="8"/>
      <c r="I59" s="8"/>
      <c r="J59" s="8"/>
    </row>
    <row r="60" spans="1:10">
      <c r="A60" s="12"/>
      <c r="C60" s="8"/>
      <c r="I60" s="8"/>
      <c r="J60" s="8"/>
    </row>
    <row r="61" spans="1:10">
      <c r="A61" s="12"/>
      <c r="C61" s="8"/>
      <c r="I61" s="8"/>
      <c r="J61" s="8"/>
    </row>
    <row r="62" spans="1:10">
      <c r="A62" s="12"/>
      <c r="C62" s="8"/>
      <c r="I62" s="8"/>
      <c r="J62" s="8"/>
    </row>
    <row r="63" spans="1:10">
      <c r="A63" s="12"/>
      <c r="C63" s="8"/>
      <c r="I63" s="8"/>
      <c r="J63" s="8"/>
    </row>
    <row r="64" spans="1:10">
      <c r="A64" s="12"/>
      <c r="C64" s="8"/>
      <c r="I64" s="8"/>
      <c r="J64" s="8"/>
    </row>
    <row r="65" spans="1:10">
      <c r="A65" s="12"/>
      <c r="C65" s="8"/>
      <c r="I65" s="8"/>
      <c r="J65" s="8"/>
    </row>
    <row r="66" spans="1:10">
      <c r="A66" s="12"/>
      <c r="C66" s="8"/>
      <c r="I66" s="8"/>
      <c r="J66" s="8"/>
    </row>
    <row r="67" spans="1:10">
      <c r="A67" s="12"/>
      <c r="C67" s="8"/>
      <c r="I67" s="8"/>
      <c r="J67" s="8"/>
    </row>
    <row r="68" spans="1:10">
      <c r="A68" s="12"/>
      <c r="C68" s="8"/>
      <c r="I68" s="8"/>
      <c r="J68" s="8"/>
    </row>
    <row r="69" spans="1:10">
      <c r="A69" s="12"/>
      <c r="C69" s="8"/>
      <c r="I69" s="8"/>
      <c r="J69" s="8"/>
    </row>
    <row r="70" spans="1:10">
      <c r="A70" s="12"/>
      <c r="C70" s="8"/>
      <c r="I70" s="8"/>
      <c r="J70" s="8"/>
    </row>
    <row r="71" spans="1:10">
      <c r="A71" s="12"/>
      <c r="C71" s="8"/>
      <c r="I71" s="8"/>
      <c r="J71" s="8"/>
    </row>
    <row r="72" spans="1:10">
      <c r="A72" s="12"/>
      <c r="C72" s="8"/>
      <c r="I72" s="8"/>
      <c r="J72" s="8"/>
    </row>
    <row r="73" spans="1:10">
      <c r="A73" s="12"/>
      <c r="C73" s="8"/>
      <c r="I73" s="8"/>
      <c r="J73" s="8"/>
    </row>
    <row r="74" spans="1:10">
      <c r="A74" s="12"/>
      <c r="C74" s="8"/>
      <c r="I74" s="8"/>
      <c r="J74" s="8"/>
    </row>
    <row r="75" spans="1:10">
      <c r="A75" s="12"/>
      <c r="C75" s="8"/>
      <c r="I75" s="8"/>
      <c r="J75" s="8"/>
    </row>
    <row r="76" spans="1:10">
      <c r="A76" s="12"/>
      <c r="C76" s="8"/>
      <c r="I76" s="8"/>
      <c r="J76" s="8"/>
    </row>
    <row r="77" spans="1:10">
      <c r="A77" s="12"/>
      <c r="C77" s="8"/>
      <c r="I77" s="8"/>
      <c r="J77" s="8"/>
    </row>
    <row r="78" spans="1:10">
      <c r="A78" s="12"/>
      <c r="C78" s="8"/>
      <c r="I78" s="8"/>
      <c r="J78" s="8"/>
    </row>
    <row r="79" spans="1:10">
      <c r="A79" s="12"/>
      <c r="C79" s="8"/>
      <c r="I79" s="8"/>
      <c r="J79" s="8"/>
    </row>
    <row r="80" spans="1:10">
      <c r="A80" s="12"/>
      <c r="C80" s="8"/>
      <c r="I80" s="8"/>
      <c r="J80" s="8"/>
    </row>
    <row r="81" spans="1:10">
      <c r="A81" s="12"/>
      <c r="C81" s="8"/>
      <c r="I81" s="8"/>
      <c r="J81" s="8"/>
    </row>
    <row r="82" spans="1:10">
      <c r="A82" s="12"/>
      <c r="C82" s="8"/>
      <c r="I82" s="8"/>
      <c r="J82" s="8"/>
    </row>
    <row r="83" spans="1:10">
      <c r="A83" s="12"/>
      <c r="C83" s="8"/>
      <c r="I83" s="8"/>
      <c r="J83" s="8"/>
    </row>
    <row r="84" spans="1:10">
      <c r="A84" s="12"/>
      <c r="C84" s="8"/>
      <c r="I84" s="8"/>
      <c r="J84" s="8"/>
    </row>
    <row r="85" spans="1:10">
      <c r="A85" s="12"/>
      <c r="C85" s="8"/>
      <c r="I85" s="8"/>
      <c r="J85" s="8"/>
    </row>
    <row r="86" spans="1:10">
      <c r="A86" s="12"/>
      <c r="C86" s="8"/>
      <c r="I86" s="8"/>
      <c r="J86" s="8"/>
    </row>
    <row r="87" spans="1:10">
      <c r="A87" s="12"/>
      <c r="C87" s="8"/>
      <c r="I87" s="8"/>
      <c r="J87" s="8"/>
    </row>
    <row r="88" spans="1:10">
      <c r="A88" s="12"/>
      <c r="C88" s="8"/>
      <c r="I88" s="8"/>
      <c r="J88" s="8"/>
    </row>
    <row r="89" spans="1:10">
      <c r="A89" s="12"/>
      <c r="C89" s="8"/>
      <c r="I89" s="8"/>
      <c r="J89" s="8"/>
    </row>
    <row r="90" spans="1:10">
      <c r="A90" s="12"/>
      <c r="C90" s="8"/>
      <c r="I90" s="8"/>
      <c r="J90" s="8"/>
    </row>
    <row r="91" spans="1:10">
      <c r="A91" s="12"/>
      <c r="C91" s="8"/>
      <c r="I91" s="8"/>
      <c r="J91" s="8"/>
    </row>
    <row r="92" spans="1:10">
      <c r="A92" s="12"/>
      <c r="C92" s="8"/>
      <c r="I92" s="8"/>
      <c r="J92" s="8"/>
    </row>
    <row r="93" spans="1:10">
      <c r="A93" s="12"/>
      <c r="C93" s="8"/>
      <c r="I93" s="8"/>
      <c r="J93" s="8"/>
    </row>
    <row r="94" spans="1:10">
      <c r="A94" s="12"/>
      <c r="C94" s="8"/>
      <c r="I94" s="8"/>
      <c r="J94" s="8"/>
    </row>
    <row r="95" spans="1:10">
      <c r="A95" s="12"/>
      <c r="C95" s="8"/>
      <c r="I95" s="8"/>
      <c r="J95" s="8"/>
    </row>
    <row r="96" spans="1:10">
      <c r="A96" s="12"/>
      <c r="C96" s="8"/>
      <c r="I96" s="8"/>
      <c r="J96" s="8"/>
    </row>
    <row r="97" spans="1:10">
      <c r="A97" s="12"/>
      <c r="C97" s="8"/>
      <c r="I97" s="8"/>
      <c r="J97" s="8"/>
    </row>
    <row r="98" spans="1:10">
      <c r="A98" s="12"/>
      <c r="C98" s="8"/>
      <c r="I98" s="8"/>
      <c r="J98" s="8"/>
    </row>
    <row r="99" spans="1:10">
      <c r="A99" s="12"/>
      <c r="C99" s="8"/>
      <c r="I99" s="8"/>
      <c r="J99" s="8"/>
    </row>
    <row r="100" spans="1:10">
      <c r="A100" s="12"/>
      <c r="C100" s="8"/>
      <c r="I100" s="8"/>
      <c r="J100" s="8"/>
    </row>
    <row r="101" spans="1:10">
      <c r="A101" s="12"/>
      <c r="C101" s="8"/>
      <c r="I101" s="8"/>
      <c r="J101" s="8"/>
    </row>
    <row r="102" spans="1:10">
      <c r="A102" s="12"/>
      <c r="C102" s="8"/>
      <c r="I102" s="8"/>
      <c r="J102" s="8"/>
    </row>
    <row r="103" spans="1:10">
      <c r="A103" s="12"/>
      <c r="C103" s="8"/>
      <c r="I103" s="8"/>
      <c r="J103" s="8"/>
    </row>
    <row r="104" spans="1:10">
      <c r="A104" s="12"/>
      <c r="C104" s="8"/>
      <c r="I104" s="8"/>
      <c r="J104" s="8"/>
    </row>
    <row r="105" spans="1:10">
      <c r="A105" s="12"/>
      <c r="C105" s="8"/>
      <c r="I105" s="8"/>
      <c r="J105" s="8"/>
    </row>
    <row r="106" spans="1:10">
      <c r="A106" s="12"/>
      <c r="C106" s="8"/>
      <c r="I106" s="8"/>
      <c r="J106" s="8"/>
    </row>
    <row r="107" spans="1:10">
      <c r="A107" s="12"/>
      <c r="C107" s="8"/>
      <c r="I107" s="8"/>
      <c r="J107" s="8"/>
    </row>
    <row r="108" spans="1:10">
      <c r="A108" s="12"/>
      <c r="C108" s="8"/>
      <c r="I108" s="8"/>
      <c r="J108" s="8"/>
    </row>
    <row r="109" spans="1:10">
      <c r="A109" s="12"/>
      <c r="C109" s="8"/>
      <c r="I109" s="8"/>
      <c r="J109" s="8"/>
    </row>
    <row r="110" spans="1:10">
      <c r="A110" s="12"/>
      <c r="C110" s="8"/>
      <c r="I110" s="8"/>
      <c r="J110" s="8"/>
    </row>
    <row r="111" spans="1:10">
      <c r="A111" s="12"/>
      <c r="C111" s="8"/>
      <c r="I111" s="8"/>
      <c r="J111" s="8"/>
    </row>
    <row r="112" spans="1:10">
      <c r="A112" s="12"/>
      <c r="C112" s="8"/>
      <c r="I112" s="8"/>
      <c r="J112" s="8"/>
    </row>
    <row r="113" spans="1:10">
      <c r="A113" s="12"/>
      <c r="C113" s="8"/>
      <c r="I113" s="8"/>
      <c r="J113" s="8"/>
    </row>
    <row r="114" spans="1:10">
      <c r="A114" s="12"/>
      <c r="C114" s="8"/>
      <c r="I114" s="8"/>
      <c r="J114" s="8"/>
    </row>
    <row r="115" spans="1:10">
      <c r="A115" s="12"/>
      <c r="C115" s="8"/>
      <c r="I115" s="8"/>
      <c r="J115" s="8"/>
    </row>
    <row r="116" spans="1:10">
      <c r="A116" s="12"/>
      <c r="C116" s="8"/>
      <c r="I116" s="8"/>
      <c r="J116" s="8"/>
    </row>
    <row r="117" spans="1:10">
      <c r="A117" s="12"/>
      <c r="C117" s="8"/>
      <c r="I117" s="8"/>
      <c r="J117" s="8"/>
    </row>
    <row r="118" spans="1:10">
      <c r="A118" s="12"/>
      <c r="C118" s="8"/>
      <c r="I118" s="8"/>
      <c r="J118" s="8"/>
    </row>
    <row r="119" spans="1:10">
      <c r="A119" s="12"/>
      <c r="C119" s="8"/>
      <c r="I119" s="8"/>
      <c r="J119" s="8"/>
    </row>
    <row r="120" spans="1:10">
      <c r="A120" s="12"/>
      <c r="C120" s="8"/>
      <c r="I120" s="8"/>
      <c r="J120" s="8"/>
    </row>
    <row r="121" spans="1:10">
      <c r="A121" s="12"/>
      <c r="C121" s="8"/>
      <c r="I121" s="8"/>
      <c r="J121" s="8"/>
    </row>
    <row r="122" spans="1:10">
      <c r="A122" s="12"/>
      <c r="C122" s="8"/>
      <c r="I122" s="8"/>
      <c r="J122" s="8"/>
    </row>
    <row r="123" spans="1:10">
      <c r="A123" s="12"/>
      <c r="C123" s="8"/>
      <c r="I123" s="8"/>
      <c r="J123" s="8"/>
    </row>
    <row r="124" spans="1:10">
      <c r="A124" s="12"/>
      <c r="C124" s="8"/>
      <c r="I124" s="8"/>
      <c r="J124" s="8"/>
    </row>
    <row r="125" spans="1:10">
      <c r="A125" s="12"/>
      <c r="C125" s="8"/>
      <c r="I125" s="8"/>
      <c r="J125" s="8"/>
    </row>
    <row r="126" spans="1:10">
      <c r="A126" s="12"/>
      <c r="C126" s="8"/>
      <c r="I126" s="8"/>
      <c r="J126" s="8"/>
    </row>
    <row r="127" spans="1:10">
      <c r="A127" s="12"/>
      <c r="C127" s="8"/>
      <c r="I127" s="8"/>
      <c r="J127" s="8"/>
    </row>
    <row r="128" spans="1:10">
      <c r="A128" s="12"/>
      <c r="C128" s="8"/>
      <c r="I128" s="8"/>
      <c r="J128" s="8"/>
    </row>
    <row r="129" spans="1:10">
      <c r="A129" s="12"/>
      <c r="C129" s="8"/>
      <c r="I129" s="8"/>
      <c r="J129" s="8"/>
    </row>
    <row r="130" spans="1:10">
      <c r="A130" s="12"/>
      <c r="C130" s="8"/>
      <c r="I130" s="8"/>
      <c r="J130" s="8"/>
    </row>
    <row r="131" spans="1:10">
      <c r="A131" s="12"/>
      <c r="C131" s="8"/>
      <c r="I131" s="8"/>
      <c r="J131" s="8"/>
    </row>
    <row r="132" spans="1:10">
      <c r="A132" s="12"/>
      <c r="C132" s="8"/>
      <c r="I132" s="8"/>
      <c r="J132" s="8"/>
    </row>
    <row r="133" spans="1:10">
      <c r="A133" s="12"/>
      <c r="C133" s="8"/>
      <c r="I133" s="8"/>
      <c r="J133" s="8"/>
    </row>
    <row r="134" spans="1:10">
      <c r="A134" s="12"/>
      <c r="C134" s="8"/>
      <c r="I134" s="8"/>
      <c r="J134" s="8"/>
    </row>
    <row r="135" spans="1:10">
      <c r="A135" s="12"/>
      <c r="C135" s="8"/>
      <c r="I135" s="8"/>
      <c r="J135" s="8"/>
    </row>
    <row r="136" spans="1:10">
      <c r="A136" s="12"/>
      <c r="C136" s="8"/>
      <c r="I136" s="8"/>
      <c r="J136" s="8"/>
    </row>
    <row r="137" spans="1:10">
      <c r="A137" s="12"/>
      <c r="C137" s="8"/>
      <c r="I137" s="8"/>
      <c r="J137" s="8"/>
    </row>
    <row r="138" spans="1:10">
      <c r="A138" s="12"/>
      <c r="C138" s="8"/>
      <c r="I138" s="8"/>
      <c r="J138" s="8"/>
    </row>
    <row r="139" spans="1:10">
      <c r="A139" s="12"/>
      <c r="C139" s="8"/>
      <c r="I139" s="8"/>
      <c r="J139" s="8"/>
    </row>
    <row r="140" spans="1:10">
      <c r="A140" s="12"/>
      <c r="C140" s="8"/>
      <c r="I140" s="8"/>
      <c r="J140" s="8"/>
    </row>
    <row r="141" spans="1:10">
      <c r="A141" s="12"/>
      <c r="C141" s="8"/>
      <c r="I141" s="8"/>
      <c r="J141" s="8"/>
    </row>
    <row r="142" spans="1:10">
      <c r="A142" s="12"/>
      <c r="C142" s="8"/>
      <c r="I142" s="8"/>
      <c r="J142" s="8"/>
    </row>
    <row r="143" spans="1:10">
      <c r="A143" s="12"/>
      <c r="C143" s="8"/>
      <c r="I143" s="8"/>
      <c r="J143" s="8"/>
    </row>
    <row r="144" spans="1:10">
      <c r="A144" s="12"/>
      <c r="C144" s="8"/>
      <c r="I144" s="8"/>
      <c r="J144" s="8"/>
    </row>
    <row r="145" spans="1:10">
      <c r="A145" s="12"/>
      <c r="C145" s="8"/>
      <c r="I145" s="8"/>
      <c r="J145" s="8"/>
    </row>
    <row r="146" spans="1:10">
      <c r="A146" s="12"/>
      <c r="C146" s="8"/>
      <c r="I146" s="8"/>
      <c r="J146" s="8"/>
    </row>
    <row r="147" spans="1:10">
      <c r="A147" s="12"/>
      <c r="C147" s="8"/>
      <c r="I147" s="8"/>
      <c r="J147" s="8"/>
    </row>
    <row r="148" spans="1:10">
      <c r="A148" s="12"/>
      <c r="C148" s="8"/>
      <c r="I148" s="8"/>
      <c r="J148" s="8"/>
    </row>
    <row r="149" spans="1:10">
      <c r="A149" s="12"/>
      <c r="C149" s="8"/>
      <c r="I149" s="8"/>
      <c r="J149" s="8"/>
    </row>
    <row r="150" spans="1:10">
      <c r="A150" s="12"/>
      <c r="C150" s="8"/>
      <c r="I150" s="8"/>
      <c r="J150" s="8"/>
    </row>
    <row r="151" spans="1:10">
      <c r="A151" s="12"/>
      <c r="C151" s="8"/>
      <c r="I151" s="8"/>
      <c r="J151" s="8"/>
    </row>
    <row r="152" spans="1:10">
      <c r="A152" s="12"/>
      <c r="C152" s="8"/>
      <c r="I152" s="8"/>
      <c r="J152" s="8"/>
    </row>
    <row r="153" spans="1:10">
      <c r="A153" s="12"/>
      <c r="C153" s="8"/>
      <c r="I153" s="8"/>
      <c r="J153" s="8"/>
    </row>
    <row r="154" spans="1:10">
      <c r="A154" s="12"/>
      <c r="C154" s="8"/>
      <c r="I154" s="8"/>
      <c r="J154" s="8"/>
    </row>
    <row r="155" spans="1:10">
      <c r="A155" s="12"/>
      <c r="C155" s="8"/>
      <c r="I155" s="8"/>
      <c r="J155" s="8"/>
    </row>
    <row r="156" spans="1:10">
      <c r="A156" s="12"/>
      <c r="C156" s="8"/>
      <c r="I156" s="8"/>
      <c r="J156" s="8"/>
    </row>
    <row r="157" spans="1:10">
      <c r="A157" s="12"/>
      <c r="C157" s="8"/>
      <c r="I157" s="8"/>
      <c r="J157" s="8"/>
    </row>
    <row r="158" spans="1:10">
      <c r="A158" s="12"/>
      <c r="C158" s="8"/>
      <c r="I158" s="8"/>
      <c r="J158" s="8"/>
    </row>
    <row r="159" spans="1:10">
      <c r="A159" s="12"/>
      <c r="C159" s="8"/>
      <c r="I159" s="8"/>
      <c r="J159" s="8"/>
    </row>
    <row r="160" spans="1:10">
      <c r="A160" s="12"/>
      <c r="C160" s="8"/>
      <c r="I160" s="8"/>
      <c r="J160" s="8"/>
    </row>
    <row r="161" spans="1:10">
      <c r="A161" s="12"/>
      <c r="C161" s="8"/>
      <c r="I161" s="8"/>
      <c r="J161" s="8"/>
    </row>
    <row r="162" spans="1:10">
      <c r="A162" s="12"/>
      <c r="C162" s="8"/>
      <c r="I162" s="8"/>
      <c r="J162" s="8"/>
    </row>
    <row r="163" spans="1:10">
      <c r="A163" s="12"/>
      <c r="C163" s="8"/>
      <c r="I163" s="8"/>
      <c r="J163" s="8"/>
    </row>
    <row r="164" spans="1:10">
      <c r="A164" s="12"/>
      <c r="C164" s="8"/>
      <c r="I164" s="8"/>
      <c r="J164" s="8"/>
    </row>
  </sheetData>
  <mergeCells count="2">
    <mergeCell ref="A12:B12"/>
    <mergeCell ref="A9:K9"/>
  </mergeCells>
  <hyperlinks>
    <hyperlink ref="A1" location="Index!A1" display="zurück"/>
  </hyperlinks>
  <pageMargins left="0.79000000000000015" right="0.79000000000000015" top="0.98" bottom="0.98" header="0.51" footer="0.51"/>
  <pageSetup paperSize="9" scale="55" orientation="portrait" horizontalDpi="4294967292" verticalDpi="4294967292" r:id="rId1"/>
  <customProperties>
    <customPr name="_pios_id" r:id="rId2"/>
  </customPropertie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X15"/>
  <sheetViews>
    <sheetView showRuler="0" zoomScaleNormal="100" workbookViewId="0"/>
  </sheetViews>
  <sheetFormatPr baseColWidth="10" defaultColWidth="10.7109375" defaultRowHeight="12.75"/>
  <cols>
    <col min="1" max="1" width="41.7109375" style="5" customWidth="1"/>
    <col min="2" max="2" width="13.7109375" style="5" bestFit="1" customWidth="1"/>
    <col min="3" max="3" width="19" style="5" bestFit="1" customWidth="1"/>
    <col min="4" max="4" width="11.28515625" style="8" bestFit="1" customWidth="1"/>
    <col min="5" max="14" width="6.42578125" style="5" customWidth="1"/>
    <col min="15" max="20" width="7" style="5" customWidth="1"/>
    <col min="21" max="28" width="7" style="8" customWidth="1"/>
    <col min="29" max="30" width="6.85546875" customWidth="1"/>
    <col min="51" max="16384" width="10.7109375" style="5"/>
  </cols>
  <sheetData>
    <row r="1" spans="1:30">
      <c r="A1" s="90" t="s">
        <v>1917</v>
      </c>
      <c r="D1" s="5"/>
      <c r="U1" s="5"/>
      <c r="V1" s="5"/>
      <c r="W1" s="5"/>
      <c r="X1" s="5"/>
      <c r="Y1" s="5"/>
      <c r="Z1" s="5"/>
      <c r="AA1" s="5"/>
      <c r="AB1" s="5"/>
    </row>
    <row r="2" spans="1:30">
      <c r="A2" s="90"/>
      <c r="D2" s="5"/>
      <c r="U2" s="5"/>
      <c r="V2" s="5"/>
      <c r="W2" s="5"/>
      <c r="X2" s="5"/>
      <c r="Y2" s="5"/>
      <c r="Z2" s="5"/>
      <c r="AA2" s="5"/>
      <c r="AB2" s="5"/>
    </row>
    <row r="3" spans="1:30">
      <c r="A3" s="4" t="s">
        <v>1918</v>
      </c>
      <c r="C3" s="8" t="s">
        <v>1919</v>
      </c>
      <c r="D3" s="5" t="s">
        <v>1920</v>
      </c>
      <c r="E3" s="22">
        <v>2004</v>
      </c>
      <c r="F3" s="185" t="s">
        <v>2236</v>
      </c>
      <c r="G3" s="22">
        <v>2005</v>
      </c>
      <c r="H3" s="185" t="s">
        <v>2236</v>
      </c>
      <c r="I3" s="22">
        <v>2006</v>
      </c>
      <c r="J3" s="185" t="s">
        <v>2236</v>
      </c>
      <c r="K3" s="22">
        <v>2007</v>
      </c>
      <c r="L3" s="185" t="s">
        <v>2236</v>
      </c>
      <c r="M3" s="22">
        <v>2008</v>
      </c>
      <c r="N3" s="75" t="s">
        <v>2236</v>
      </c>
      <c r="O3" s="22">
        <v>2009</v>
      </c>
      <c r="P3" s="75" t="s">
        <v>2236</v>
      </c>
      <c r="Q3" s="22">
        <v>2010</v>
      </c>
      <c r="R3" s="75" t="s">
        <v>2236</v>
      </c>
      <c r="S3" s="22">
        <v>2011</v>
      </c>
      <c r="T3" s="75" t="s">
        <v>2236</v>
      </c>
      <c r="U3" s="22">
        <v>2012</v>
      </c>
      <c r="V3" s="75" t="s">
        <v>2236</v>
      </c>
      <c r="W3" s="22">
        <v>2013</v>
      </c>
      <c r="X3" s="75" t="s">
        <v>2236</v>
      </c>
      <c r="Y3" s="22">
        <v>2014</v>
      </c>
      <c r="Z3" s="75" t="s">
        <v>2236</v>
      </c>
      <c r="AA3" s="22">
        <v>2015</v>
      </c>
      <c r="AB3" s="75" t="s">
        <v>2236</v>
      </c>
      <c r="AC3" s="355">
        <v>2016</v>
      </c>
      <c r="AD3" s="376" t="s">
        <v>2236</v>
      </c>
    </row>
    <row r="4" spans="1:30">
      <c r="A4" s="4"/>
      <c r="D4" s="5"/>
      <c r="E4" s="75"/>
      <c r="F4" s="75"/>
      <c r="G4" s="75"/>
      <c r="H4" s="75"/>
      <c r="I4" s="75"/>
      <c r="J4" s="75"/>
      <c r="K4" s="75"/>
      <c r="L4" s="75"/>
      <c r="M4" s="75"/>
      <c r="N4" s="75"/>
      <c r="O4" s="75"/>
      <c r="P4" s="75"/>
      <c r="Q4" s="75"/>
      <c r="R4" s="75"/>
      <c r="S4" s="75"/>
      <c r="T4" s="75"/>
      <c r="U4" s="5"/>
      <c r="V4" s="5"/>
      <c r="W4" s="5"/>
      <c r="X4" s="5"/>
      <c r="Y4" s="5"/>
      <c r="Z4" s="5"/>
      <c r="AA4" s="5"/>
      <c r="AB4" s="5"/>
      <c r="AC4" s="354"/>
      <c r="AD4" s="354"/>
    </row>
    <row r="5" spans="1:30">
      <c r="A5" s="4" t="s">
        <v>1921</v>
      </c>
      <c r="B5" s="5" t="s">
        <v>1922</v>
      </c>
      <c r="D5" s="67" t="s">
        <v>1923</v>
      </c>
      <c r="E5" s="232">
        <v>16.690000000000001</v>
      </c>
      <c r="F5" s="230">
        <v>1</v>
      </c>
      <c r="G5" s="232">
        <v>17.849999999999998</v>
      </c>
      <c r="H5" s="230">
        <v>1</v>
      </c>
      <c r="I5" s="232">
        <v>16.68</v>
      </c>
      <c r="J5" s="230">
        <v>1</v>
      </c>
      <c r="K5" s="232">
        <v>17.830000000000002</v>
      </c>
      <c r="L5" s="230">
        <v>1</v>
      </c>
      <c r="M5" s="232">
        <v>20.14</v>
      </c>
      <c r="N5" s="230">
        <v>1</v>
      </c>
      <c r="O5" s="232">
        <v>20.7</v>
      </c>
      <c r="P5" s="230">
        <v>1</v>
      </c>
      <c r="Q5" s="232">
        <v>19</v>
      </c>
      <c r="R5" s="230">
        <v>1</v>
      </c>
      <c r="S5" s="232">
        <v>20.700000000000003</v>
      </c>
      <c r="T5" s="230">
        <v>1</v>
      </c>
      <c r="U5" s="424">
        <v>20.100000000000001</v>
      </c>
      <c r="V5" s="458">
        <v>1</v>
      </c>
      <c r="W5" s="67">
        <v>20.5</v>
      </c>
      <c r="X5" s="270">
        <v>1</v>
      </c>
      <c r="Y5" s="67">
        <v>19.7</v>
      </c>
      <c r="Z5" s="270">
        <v>1</v>
      </c>
      <c r="AA5" s="67">
        <v>19.8</v>
      </c>
      <c r="AB5" s="270">
        <v>1</v>
      </c>
      <c r="AC5" s="353">
        <v>19.7</v>
      </c>
      <c r="AD5" s="377">
        <v>1</v>
      </c>
    </row>
    <row r="6" spans="1:30">
      <c r="A6" s="15" t="s">
        <v>1924</v>
      </c>
      <c r="B6" s="5" t="s">
        <v>1925</v>
      </c>
      <c r="C6" s="5">
        <v>1</v>
      </c>
      <c r="D6" s="67" t="s">
        <v>1926</v>
      </c>
      <c r="E6" s="232" t="s">
        <v>2248</v>
      </c>
      <c r="F6" s="230" t="s">
        <v>2248</v>
      </c>
      <c r="G6" s="232" t="s">
        <v>2248</v>
      </c>
      <c r="H6" s="230" t="s">
        <v>2248</v>
      </c>
      <c r="I6" s="232" t="s">
        <v>2248</v>
      </c>
      <c r="J6" s="230" t="s">
        <v>2248</v>
      </c>
      <c r="K6" s="232" t="s">
        <v>2248</v>
      </c>
      <c r="L6" s="230" t="s">
        <v>2248</v>
      </c>
      <c r="M6" s="232" t="s">
        <v>2248</v>
      </c>
      <c r="N6" s="230" t="s">
        <v>2248</v>
      </c>
      <c r="O6" s="232" t="s">
        <v>2248</v>
      </c>
      <c r="P6" s="230" t="s">
        <v>2248</v>
      </c>
      <c r="Q6" s="232" t="s">
        <v>2248</v>
      </c>
      <c r="R6" s="230" t="s">
        <v>2248</v>
      </c>
      <c r="S6" s="232" t="s">
        <v>2248</v>
      </c>
      <c r="T6" s="230" t="s">
        <v>2248</v>
      </c>
      <c r="U6" s="232" t="s">
        <v>2248</v>
      </c>
      <c r="V6" s="230" t="s">
        <v>2248</v>
      </c>
      <c r="W6" s="232" t="s">
        <v>2248</v>
      </c>
      <c r="X6" s="230" t="s">
        <v>2248</v>
      </c>
      <c r="Y6" s="232" t="s">
        <v>2248</v>
      </c>
      <c r="Z6" s="230" t="s">
        <v>2248</v>
      </c>
      <c r="AA6" s="87">
        <v>1</v>
      </c>
      <c r="AB6" s="270">
        <v>0.05</v>
      </c>
      <c r="AC6" s="353">
        <v>1.5</v>
      </c>
      <c r="AD6" s="377">
        <v>0.08</v>
      </c>
    </row>
    <row r="7" spans="1:30">
      <c r="A7" s="15" t="s">
        <v>1927</v>
      </c>
      <c r="B7" s="5" t="s">
        <v>1928</v>
      </c>
      <c r="D7" s="67" t="s">
        <v>1929</v>
      </c>
      <c r="E7" s="231">
        <v>8.1300000000000008</v>
      </c>
      <c r="F7" s="230">
        <v>0.48711803475134813</v>
      </c>
      <c r="G7" s="231">
        <v>9.6</v>
      </c>
      <c r="H7" s="230">
        <v>0.53781512605042026</v>
      </c>
      <c r="I7" s="231">
        <v>9.65</v>
      </c>
      <c r="J7" s="230">
        <v>0.57853717026378904</v>
      </c>
      <c r="K7" s="231">
        <v>9.75</v>
      </c>
      <c r="L7" s="230">
        <v>0.54683118339876602</v>
      </c>
      <c r="M7" s="231">
        <v>12.65</v>
      </c>
      <c r="N7" s="230">
        <v>0.628103277060576</v>
      </c>
      <c r="O7" s="231">
        <v>11.7</v>
      </c>
      <c r="P7" s="230">
        <v>0.56521739130434778</v>
      </c>
      <c r="Q7" s="232">
        <v>11.8</v>
      </c>
      <c r="R7" s="230">
        <v>0.62105263157894741</v>
      </c>
      <c r="S7" s="232">
        <v>11.8</v>
      </c>
      <c r="T7" s="230">
        <v>0.57004830917874394</v>
      </c>
      <c r="U7" s="424">
        <v>11.9</v>
      </c>
      <c r="V7" s="458">
        <v>0.59</v>
      </c>
      <c r="W7" s="8">
        <v>10.3</v>
      </c>
      <c r="X7" s="270">
        <v>0.5024390243902439</v>
      </c>
      <c r="Y7" s="8">
        <v>10.7</v>
      </c>
      <c r="Z7" s="270">
        <v>0.54</v>
      </c>
      <c r="AA7" s="8">
        <v>9.9</v>
      </c>
      <c r="AB7" s="270">
        <v>0.5</v>
      </c>
      <c r="AC7" s="350">
        <v>10.3</v>
      </c>
      <c r="AD7" s="377">
        <v>0.52</v>
      </c>
    </row>
    <row r="8" spans="1:30">
      <c r="A8" s="15" t="s">
        <v>1930</v>
      </c>
      <c r="B8" s="5" t="s">
        <v>1931</v>
      </c>
      <c r="D8" s="67" t="s">
        <v>1932</v>
      </c>
      <c r="E8" s="231">
        <v>4.91</v>
      </c>
      <c r="F8" s="230">
        <v>0.29418813660874776</v>
      </c>
      <c r="G8" s="231">
        <v>5.14</v>
      </c>
      <c r="H8" s="230">
        <v>0.28795518207282916</v>
      </c>
      <c r="I8" s="231">
        <v>3.63</v>
      </c>
      <c r="J8" s="230">
        <v>0.21762589928057555</v>
      </c>
      <c r="K8" s="231">
        <v>4.6500000000000004</v>
      </c>
      <c r="L8" s="230">
        <v>0.26079641054402691</v>
      </c>
      <c r="M8" s="231">
        <v>4.2699999999999996</v>
      </c>
      <c r="N8" s="230">
        <v>0.21201588877855013</v>
      </c>
      <c r="O8" s="231">
        <v>4</v>
      </c>
      <c r="P8" s="230">
        <v>0.19323671497584541</v>
      </c>
      <c r="Q8" s="232">
        <v>2.6</v>
      </c>
      <c r="R8" s="230">
        <v>0.1368421052631579</v>
      </c>
      <c r="S8" s="232">
        <v>2.5</v>
      </c>
      <c r="T8" s="230">
        <v>0.12077294685990336</v>
      </c>
      <c r="U8" s="424">
        <v>2.2999999999999998</v>
      </c>
      <c r="V8" s="458">
        <v>0.12</v>
      </c>
      <c r="W8" s="8">
        <v>5.0999999999999996</v>
      </c>
      <c r="X8" s="270">
        <v>0.24878048780487802</v>
      </c>
      <c r="Y8" s="8">
        <v>4.4000000000000004</v>
      </c>
      <c r="Z8" s="270">
        <v>0.22</v>
      </c>
      <c r="AA8" s="8">
        <v>3.9</v>
      </c>
      <c r="AB8" s="270">
        <v>0.2</v>
      </c>
      <c r="AC8" s="350">
        <v>3.4</v>
      </c>
      <c r="AD8" s="377">
        <v>0.17</v>
      </c>
    </row>
    <row r="9" spans="1:30">
      <c r="A9" s="155" t="s">
        <v>1933</v>
      </c>
      <c r="B9" s="5" t="s">
        <v>1934</v>
      </c>
      <c r="D9" s="67" t="s">
        <v>1935</v>
      </c>
      <c r="E9" s="231">
        <v>3.65</v>
      </c>
      <c r="F9" s="230">
        <v>0.21869382863990411</v>
      </c>
      <c r="G9" s="231">
        <v>3.11</v>
      </c>
      <c r="H9" s="230">
        <v>0.17422969187675072</v>
      </c>
      <c r="I9" s="231">
        <v>3.4</v>
      </c>
      <c r="J9" s="230">
        <v>0.2038369304556355</v>
      </c>
      <c r="K9" s="231">
        <v>3.43</v>
      </c>
      <c r="L9" s="230">
        <v>0.19237240605720696</v>
      </c>
      <c r="M9" s="231">
        <v>3.22</v>
      </c>
      <c r="N9" s="230">
        <v>0.1598808341608739</v>
      </c>
      <c r="O9" s="231">
        <v>5</v>
      </c>
      <c r="P9" s="230">
        <v>0.24154589371980678</v>
      </c>
      <c r="Q9" s="232">
        <v>4.5999999999999996</v>
      </c>
      <c r="R9" s="230">
        <v>0.24210526315789471</v>
      </c>
      <c r="S9" s="232">
        <v>6.4</v>
      </c>
      <c r="T9" s="230">
        <v>0.30917874396135264</v>
      </c>
      <c r="U9" s="424">
        <v>5.9</v>
      </c>
      <c r="V9" s="458">
        <v>0.28999999999999998</v>
      </c>
      <c r="W9" s="8">
        <v>5.0999999999999996</v>
      </c>
      <c r="X9" s="270">
        <v>0.24878048780487802</v>
      </c>
      <c r="Y9" s="8">
        <v>4.5999999999999996</v>
      </c>
      <c r="Z9" s="270">
        <v>0.24</v>
      </c>
      <c r="AA9" s="25">
        <v>5</v>
      </c>
      <c r="AB9" s="270">
        <v>0.25</v>
      </c>
      <c r="AC9" s="352">
        <v>4.5</v>
      </c>
      <c r="AD9" s="377">
        <v>0.23</v>
      </c>
    </row>
    <row r="10" spans="1:30">
      <c r="A10" s="15" t="s">
        <v>1936</v>
      </c>
      <c r="B10" s="5" t="s">
        <v>1937</v>
      </c>
      <c r="D10" s="8" t="s">
        <v>1938</v>
      </c>
      <c r="E10" s="231">
        <v>0</v>
      </c>
      <c r="F10" s="230">
        <v>0</v>
      </c>
      <c r="G10" s="231">
        <v>0</v>
      </c>
      <c r="H10" s="230">
        <v>0</v>
      </c>
      <c r="I10" s="231">
        <v>0</v>
      </c>
      <c r="J10" s="230">
        <v>0</v>
      </c>
      <c r="K10" s="231">
        <v>0</v>
      </c>
      <c r="L10" s="230">
        <v>0</v>
      </c>
      <c r="M10" s="231">
        <v>0</v>
      </c>
      <c r="N10" s="230">
        <v>0</v>
      </c>
      <c r="O10" s="231">
        <v>0</v>
      </c>
      <c r="P10" s="230">
        <v>0</v>
      </c>
      <c r="Q10" s="232">
        <v>0</v>
      </c>
      <c r="R10" s="230">
        <v>0</v>
      </c>
      <c r="S10" s="232">
        <v>0</v>
      </c>
      <c r="T10" s="230">
        <v>0</v>
      </c>
      <c r="U10" s="424">
        <v>0</v>
      </c>
      <c r="V10" s="458">
        <v>0</v>
      </c>
      <c r="W10" s="8">
        <v>0</v>
      </c>
      <c r="X10" s="270">
        <v>0</v>
      </c>
      <c r="Y10" s="8">
        <v>0</v>
      </c>
      <c r="Z10" s="270">
        <v>0</v>
      </c>
      <c r="AA10" s="8">
        <v>0</v>
      </c>
      <c r="AB10" s="270">
        <v>0</v>
      </c>
      <c r="AC10" s="350">
        <v>0</v>
      </c>
      <c r="AD10" s="377">
        <v>0</v>
      </c>
    </row>
    <row r="11" spans="1:30">
      <c r="A11" s="15"/>
    </row>
    <row r="12" spans="1:30" ht="14.25">
      <c r="A12" s="483" t="s">
        <v>1939</v>
      </c>
      <c r="B12" s="483"/>
      <c r="C12" s="483"/>
      <c r="D12" s="483"/>
      <c r="E12" s="483"/>
      <c r="F12" s="483"/>
      <c r="G12" s="483"/>
      <c r="H12" s="483"/>
      <c r="I12" s="483"/>
      <c r="J12" s="483"/>
      <c r="K12" s="483"/>
      <c r="L12" s="483"/>
      <c r="M12" s="483"/>
      <c r="N12" s="483"/>
      <c r="O12" s="483"/>
      <c r="P12" s="483"/>
      <c r="Q12" s="483"/>
      <c r="R12" s="483"/>
      <c r="S12" s="483"/>
      <c r="T12" s="483"/>
      <c r="U12" s="483"/>
      <c r="V12" s="483"/>
      <c r="W12" s="483"/>
      <c r="X12" s="483"/>
      <c r="Y12" s="483"/>
      <c r="Z12" s="483"/>
      <c r="AA12" s="483"/>
      <c r="AB12" s="483"/>
      <c r="AC12" s="483"/>
      <c r="AD12" s="483"/>
    </row>
    <row r="14" spans="1:30">
      <c r="A14" s="27"/>
    </row>
    <row r="15" spans="1:30">
      <c r="A15" s="27"/>
    </row>
  </sheetData>
  <mergeCells count="1">
    <mergeCell ref="A12:AD12"/>
  </mergeCells>
  <phoneticPr fontId="16" type="noConversion"/>
  <conditionalFormatting sqref="G5:G6">
    <cfRule type="cellIs" dxfId="664" priority="104" stopIfTrue="1" operator="equal">
      <formula>"-"</formula>
    </cfRule>
    <cfRule type="containsText" dxfId="663" priority="105" stopIfTrue="1" operator="containsText" text="leer">
      <formula>NOT(ISERROR(SEARCH("leer",G5)))</formula>
    </cfRule>
  </conditionalFormatting>
  <conditionalFormatting sqref="E5:E6">
    <cfRule type="cellIs" dxfId="662" priority="102" stopIfTrue="1" operator="equal">
      <formula>"-"</formula>
    </cfRule>
    <cfRule type="containsText" dxfId="661" priority="103" stopIfTrue="1" operator="containsText" text="leer">
      <formula>NOT(ISERROR(SEARCH("leer",E5)))</formula>
    </cfRule>
  </conditionalFormatting>
  <conditionalFormatting sqref="E5:E6">
    <cfRule type="cellIs" dxfId="660" priority="100" stopIfTrue="1" operator="equal">
      <formula>"-"</formula>
    </cfRule>
    <cfRule type="containsText" dxfId="659" priority="101" stopIfTrue="1" operator="containsText" text="leer">
      <formula>NOT(ISERROR(SEARCH("leer",E5)))</formula>
    </cfRule>
  </conditionalFormatting>
  <conditionalFormatting sqref="T7">
    <cfRule type="cellIs" dxfId="658" priority="98" stopIfTrue="1" operator="equal">
      <formula>"-"</formula>
    </cfRule>
    <cfRule type="containsText" dxfId="657" priority="99" stopIfTrue="1" operator="containsText" text="leer">
      <formula>NOT(ISERROR(SEARCH("leer",T7)))</formula>
    </cfRule>
  </conditionalFormatting>
  <conditionalFormatting sqref="T7">
    <cfRule type="cellIs" dxfId="656" priority="96" stopIfTrue="1" operator="equal">
      <formula>"-"</formula>
    </cfRule>
    <cfRule type="containsText" dxfId="655" priority="97" stopIfTrue="1" operator="containsText" text="leer">
      <formula>NOT(ISERROR(SEARCH("leer",T7)))</formula>
    </cfRule>
  </conditionalFormatting>
  <conditionalFormatting sqref="T8">
    <cfRule type="cellIs" dxfId="654" priority="94" stopIfTrue="1" operator="equal">
      <formula>"-"</formula>
    </cfRule>
    <cfRule type="containsText" dxfId="653" priority="95" stopIfTrue="1" operator="containsText" text="leer">
      <formula>NOT(ISERROR(SEARCH("leer",T8)))</formula>
    </cfRule>
  </conditionalFormatting>
  <conditionalFormatting sqref="T8">
    <cfRule type="cellIs" dxfId="652" priority="92" stopIfTrue="1" operator="equal">
      <formula>"-"</formula>
    </cfRule>
    <cfRule type="containsText" dxfId="651" priority="93" stopIfTrue="1" operator="containsText" text="leer">
      <formula>NOT(ISERROR(SEARCH("leer",T8)))</formula>
    </cfRule>
  </conditionalFormatting>
  <conditionalFormatting sqref="T9">
    <cfRule type="cellIs" dxfId="650" priority="90" stopIfTrue="1" operator="equal">
      <formula>"-"</formula>
    </cfRule>
    <cfRule type="containsText" dxfId="649" priority="91" stopIfTrue="1" operator="containsText" text="leer">
      <formula>NOT(ISERROR(SEARCH("leer",T9)))</formula>
    </cfRule>
  </conditionalFormatting>
  <conditionalFormatting sqref="T9">
    <cfRule type="cellIs" dxfId="648" priority="88" stopIfTrue="1" operator="equal">
      <formula>"-"</formula>
    </cfRule>
    <cfRule type="containsText" dxfId="647" priority="89" stopIfTrue="1" operator="containsText" text="leer">
      <formula>NOT(ISERROR(SEARCH("leer",T9)))</formula>
    </cfRule>
  </conditionalFormatting>
  <conditionalFormatting sqref="T10">
    <cfRule type="cellIs" dxfId="646" priority="86" stopIfTrue="1" operator="equal">
      <formula>"-"</formula>
    </cfRule>
    <cfRule type="containsText" dxfId="645" priority="87" stopIfTrue="1" operator="containsText" text="leer">
      <formula>NOT(ISERROR(SEARCH("leer",T10)))</formula>
    </cfRule>
  </conditionalFormatting>
  <conditionalFormatting sqref="U5:V5 U7:V10">
    <cfRule type="cellIs" dxfId="644" priority="40" stopIfTrue="1" operator="equal">
      <formula>"-"</formula>
    </cfRule>
    <cfRule type="containsText" dxfId="643" priority="41" stopIfTrue="1" operator="containsText" text="leer">
      <formula>NOT(ISERROR(SEARCH("leer",U5)))</formula>
    </cfRule>
  </conditionalFormatting>
  <conditionalFormatting sqref="R6 V6 T6">
    <cfRule type="cellIs" dxfId="642" priority="23" stopIfTrue="1" operator="equal">
      <formula>"-"</formula>
    </cfRule>
    <cfRule type="containsText" dxfId="641" priority="24" stopIfTrue="1" operator="containsText" text="leer">
      <formula>NOT(ISERROR(SEARCH("leer",R6)))</formula>
    </cfRule>
  </conditionalFormatting>
  <conditionalFormatting sqref="U6">
    <cfRule type="cellIs" dxfId="640" priority="21" stopIfTrue="1" operator="equal">
      <formula>"-"</formula>
    </cfRule>
    <cfRule type="containsText" dxfId="639" priority="22" stopIfTrue="1" operator="containsText" text="leer">
      <formula>NOT(ISERROR(SEARCH("leer",U6)))</formula>
    </cfRule>
  </conditionalFormatting>
  <conditionalFormatting sqref="U6">
    <cfRule type="cellIs" dxfId="638" priority="19" stopIfTrue="1" operator="equal">
      <formula>"-"</formula>
    </cfRule>
    <cfRule type="containsText" dxfId="637" priority="20" stopIfTrue="1" operator="containsText" text="leer">
      <formula>NOT(ISERROR(SEARCH("leer",U6)))</formula>
    </cfRule>
  </conditionalFormatting>
  <conditionalFormatting sqref="S6">
    <cfRule type="cellIs" dxfId="636" priority="17" stopIfTrue="1" operator="equal">
      <formula>"-"</formula>
    </cfRule>
    <cfRule type="containsText" dxfId="635" priority="18" stopIfTrue="1" operator="containsText" text="leer">
      <formula>NOT(ISERROR(SEARCH("leer",S6)))</formula>
    </cfRule>
  </conditionalFormatting>
  <conditionalFormatting sqref="S6">
    <cfRule type="cellIs" dxfId="634" priority="15" stopIfTrue="1" operator="equal">
      <formula>"-"</formula>
    </cfRule>
    <cfRule type="containsText" dxfId="633" priority="16" stopIfTrue="1" operator="containsText" text="leer">
      <formula>NOT(ISERROR(SEARCH("leer",S6)))</formula>
    </cfRule>
  </conditionalFormatting>
  <conditionalFormatting sqref="Q6">
    <cfRule type="cellIs" dxfId="632" priority="13" stopIfTrue="1" operator="equal">
      <formula>"-"</formula>
    </cfRule>
    <cfRule type="containsText" dxfId="631" priority="14" stopIfTrue="1" operator="containsText" text="leer">
      <formula>NOT(ISERROR(SEARCH("leer",Q6)))</formula>
    </cfRule>
  </conditionalFormatting>
  <conditionalFormatting sqref="Q6">
    <cfRule type="cellIs" dxfId="630" priority="11" stopIfTrue="1" operator="equal">
      <formula>"-"</formula>
    </cfRule>
    <cfRule type="containsText" dxfId="629" priority="12" stopIfTrue="1" operator="containsText" text="leer">
      <formula>NOT(ISERROR(SEARCH("leer",Q6)))</formula>
    </cfRule>
  </conditionalFormatting>
  <conditionalFormatting sqref="Z6 X6">
    <cfRule type="cellIs" dxfId="628" priority="9" stopIfTrue="1" operator="equal">
      <formula>"-"</formula>
    </cfRule>
    <cfRule type="containsText" dxfId="627" priority="10" stopIfTrue="1" operator="containsText" text="leer">
      <formula>NOT(ISERROR(SEARCH("leer",X6)))</formula>
    </cfRule>
  </conditionalFormatting>
  <conditionalFormatting sqref="Y6">
    <cfRule type="cellIs" dxfId="626" priority="7" stopIfTrue="1" operator="equal">
      <formula>"-"</formula>
    </cfRule>
    <cfRule type="containsText" dxfId="625" priority="8" stopIfTrue="1" operator="containsText" text="leer">
      <formula>NOT(ISERROR(SEARCH("leer",Y6)))</formula>
    </cfRule>
  </conditionalFormatting>
  <conditionalFormatting sqref="Y6">
    <cfRule type="cellIs" dxfId="624" priority="5" stopIfTrue="1" operator="equal">
      <formula>"-"</formula>
    </cfRule>
    <cfRule type="containsText" dxfId="623" priority="6" stopIfTrue="1" operator="containsText" text="leer">
      <formula>NOT(ISERROR(SEARCH("leer",Y6)))</formula>
    </cfRule>
  </conditionalFormatting>
  <conditionalFormatting sqref="O7:O10">
    <cfRule type="cellIs" dxfId="622" priority="122" operator="equal">
      <formula>"-"</formula>
    </cfRule>
  </conditionalFormatting>
  <conditionalFormatting sqref="F5:F10 N5 L5 J5:J10 H5:H10 P5:T5 P7:T10 L7:L10 N7:N10">
    <cfRule type="cellIs" dxfId="621" priority="120" stopIfTrue="1" operator="equal">
      <formula>"-"</formula>
    </cfRule>
    <cfRule type="containsText" dxfId="620" priority="121" stopIfTrue="1" operator="containsText" text="leer">
      <formula>NOT(ISERROR(SEARCH("leer",F5)))</formula>
    </cfRule>
  </conditionalFormatting>
  <conditionalFormatting sqref="M5 O5">
    <cfRule type="cellIs" dxfId="619" priority="118" stopIfTrue="1" operator="equal">
      <formula>"-"</formula>
    </cfRule>
    <cfRule type="containsText" dxfId="618" priority="119" stopIfTrue="1" operator="containsText" text="leer">
      <formula>NOT(ISERROR(SEARCH("leer",M5)))</formula>
    </cfRule>
  </conditionalFormatting>
  <conditionalFormatting sqref="M5 O5">
    <cfRule type="cellIs" dxfId="617" priority="116" stopIfTrue="1" operator="equal">
      <formula>"-"</formula>
    </cfRule>
    <cfRule type="containsText" dxfId="616" priority="117" stopIfTrue="1" operator="containsText" text="leer">
      <formula>NOT(ISERROR(SEARCH("leer",M5)))</formula>
    </cfRule>
  </conditionalFormatting>
  <conditionalFormatting sqref="K5">
    <cfRule type="cellIs" dxfId="615" priority="114" stopIfTrue="1" operator="equal">
      <formula>"-"</formula>
    </cfRule>
    <cfRule type="containsText" dxfId="614" priority="115" stopIfTrue="1" operator="containsText" text="leer">
      <formula>NOT(ISERROR(SEARCH("leer",K5)))</formula>
    </cfRule>
  </conditionalFormatting>
  <conditionalFormatting sqref="K5">
    <cfRule type="cellIs" dxfId="613" priority="112" stopIfTrue="1" operator="equal">
      <formula>"-"</formula>
    </cfRule>
    <cfRule type="containsText" dxfId="612" priority="113" stopIfTrue="1" operator="containsText" text="leer">
      <formula>NOT(ISERROR(SEARCH("leer",K5)))</formula>
    </cfRule>
  </conditionalFormatting>
  <conditionalFormatting sqref="I5:I6">
    <cfRule type="cellIs" dxfId="611" priority="110" stopIfTrue="1" operator="equal">
      <formula>"-"</formula>
    </cfRule>
    <cfRule type="containsText" dxfId="610" priority="111" stopIfTrue="1" operator="containsText" text="leer">
      <formula>NOT(ISERROR(SEARCH("leer",I5)))</formula>
    </cfRule>
  </conditionalFormatting>
  <conditionalFormatting sqref="I5:I6">
    <cfRule type="cellIs" dxfId="609" priority="108" stopIfTrue="1" operator="equal">
      <formula>"-"</formula>
    </cfRule>
    <cfRule type="containsText" dxfId="608" priority="109" stopIfTrue="1" operator="containsText" text="leer">
      <formula>NOT(ISERROR(SEARCH("leer",I5)))</formula>
    </cfRule>
  </conditionalFormatting>
  <conditionalFormatting sqref="G5:G6">
    <cfRule type="cellIs" dxfId="607" priority="106" stopIfTrue="1" operator="equal">
      <formula>"-"</formula>
    </cfRule>
    <cfRule type="containsText" dxfId="606" priority="107" stopIfTrue="1" operator="containsText" text="leer">
      <formula>NOT(ISERROR(SEARCH("leer",G5)))</formula>
    </cfRule>
  </conditionalFormatting>
  <conditionalFormatting sqref="T10">
    <cfRule type="cellIs" dxfId="605" priority="84" stopIfTrue="1" operator="equal">
      <formula>"-"</formula>
    </cfRule>
    <cfRule type="containsText" dxfId="604" priority="85" stopIfTrue="1" operator="containsText" text="leer">
      <formula>NOT(ISERROR(SEARCH("leer",T10)))</formula>
    </cfRule>
  </conditionalFormatting>
  <conditionalFormatting sqref="T10">
    <cfRule type="cellIs" dxfId="603" priority="82" stopIfTrue="1" operator="equal">
      <formula>"-"</formula>
    </cfRule>
    <cfRule type="containsText" dxfId="602" priority="83" stopIfTrue="1" operator="containsText" text="leer">
      <formula>NOT(ISERROR(SEARCH("leer",T10)))</formula>
    </cfRule>
  </conditionalFormatting>
  <conditionalFormatting sqref="T10">
    <cfRule type="cellIs" dxfId="601" priority="80" stopIfTrue="1" operator="equal">
      <formula>"-"</formula>
    </cfRule>
    <cfRule type="containsText" dxfId="600" priority="81" stopIfTrue="1" operator="containsText" text="leer">
      <formula>NOT(ISERROR(SEARCH("leer",T10)))</formula>
    </cfRule>
  </conditionalFormatting>
  <conditionalFormatting sqref="T5">
    <cfRule type="cellIs" dxfId="599" priority="78" stopIfTrue="1" operator="equal">
      <formula>"-"</formula>
    </cfRule>
    <cfRule type="containsText" dxfId="598" priority="79" stopIfTrue="1" operator="containsText" text="leer">
      <formula>NOT(ISERROR(SEARCH("leer",T5)))</formula>
    </cfRule>
  </conditionalFormatting>
  <conditionalFormatting sqref="T5">
    <cfRule type="cellIs" dxfId="597" priority="76" stopIfTrue="1" operator="equal">
      <formula>"-"</formula>
    </cfRule>
    <cfRule type="containsText" dxfId="596" priority="77" stopIfTrue="1" operator="containsText" text="leer">
      <formula>NOT(ISERROR(SEARCH("leer",T5)))</formula>
    </cfRule>
  </conditionalFormatting>
  <conditionalFormatting sqref="T5">
    <cfRule type="cellIs" dxfId="595" priority="74" stopIfTrue="1" operator="equal">
      <formula>"-"</formula>
    </cfRule>
    <cfRule type="containsText" dxfId="594" priority="75" stopIfTrue="1" operator="containsText" text="leer">
      <formula>NOT(ISERROR(SEARCH("leer",T5)))</formula>
    </cfRule>
  </conditionalFormatting>
  <conditionalFormatting sqref="T5">
    <cfRule type="cellIs" dxfId="593" priority="72" stopIfTrue="1" operator="equal">
      <formula>"-"</formula>
    </cfRule>
    <cfRule type="containsText" dxfId="592" priority="73" stopIfTrue="1" operator="containsText" text="leer">
      <formula>NOT(ISERROR(SEARCH("leer",T5)))</formula>
    </cfRule>
  </conditionalFormatting>
  <conditionalFormatting sqref="S7:S10">
    <cfRule type="cellIs" dxfId="591" priority="70" stopIfTrue="1" operator="equal">
      <formula>"-"</formula>
    </cfRule>
    <cfRule type="containsText" dxfId="590" priority="71" stopIfTrue="1" operator="containsText" text="leer">
      <formula>NOT(ISERROR(SEARCH("leer",S7)))</formula>
    </cfRule>
  </conditionalFormatting>
  <conditionalFormatting sqref="S7:S10">
    <cfRule type="cellIs" dxfId="589" priority="68" stopIfTrue="1" operator="equal">
      <formula>"-"</formula>
    </cfRule>
    <cfRule type="containsText" dxfId="588" priority="69" stopIfTrue="1" operator="containsText" text="leer">
      <formula>NOT(ISERROR(SEARCH("leer",S7)))</formula>
    </cfRule>
  </conditionalFormatting>
  <conditionalFormatting sqref="S7:S10">
    <cfRule type="cellIs" dxfId="587" priority="66" stopIfTrue="1" operator="equal">
      <formula>"-"</formula>
    </cfRule>
    <cfRule type="containsText" dxfId="586" priority="67" stopIfTrue="1" operator="containsText" text="leer">
      <formula>NOT(ISERROR(SEARCH("leer",S7)))</formula>
    </cfRule>
  </conditionalFormatting>
  <conditionalFormatting sqref="S7:S10">
    <cfRule type="cellIs" dxfId="585" priority="64" stopIfTrue="1" operator="equal">
      <formula>"-"</formula>
    </cfRule>
    <cfRule type="containsText" dxfId="584" priority="65" stopIfTrue="1" operator="containsText" text="leer">
      <formula>NOT(ISERROR(SEARCH("leer",S7)))</formula>
    </cfRule>
  </conditionalFormatting>
  <conditionalFormatting sqref="S7:S10">
    <cfRule type="cellIs" dxfId="583" priority="63" stopIfTrue="1" operator="equal">
      <formula>"-"</formula>
    </cfRule>
  </conditionalFormatting>
  <conditionalFormatting sqref="S7:S10">
    <cfRule type="cellIs" dxfId="582" priority="61" stopIfTrue="1" operator="equal">
      <formula>"-"</formula>
    </cfRule>
    <cfRule type="containsText" dxfId="581" priority="62" stopIfTrue="1" operator="containsText" text="leer">
      <formula>NOT(ISERROR(SEARCH("leer",S7)))</formula>
    </cfRule>
  </conditionalFormatting>
  <conditionalFormatting sqref="S7:S10">
    <cfRule type="cellIs" dxfId="580" priority="59" stopIfTrue="1" operator="equal">
      <formula>"-"</formula>
    </cfRule>
    <cfRule type="containsText" dxfId="579" priority="60" stopIfTrue="1" operator="containsText" text="leer">
      <formula>NOT(ISERROR(SEARCH("leer",S7)))</formula>
    </cfRule>
  </conditionalFormatting>
  <conditionalFormatting sqref="S7:S10">
    <cfRule type="cellIs" dxfId="578" priority="57" stopIfTrue="1" operator="equal">
      <formula>"-"</formula>
    </cfRule>
    <cfRule type="containsText" dxfId="577" priority="58" stopIfTrue="1" operator="containsText" text="leer">
      <formula>NOT(ISERROR(SEARCH("leer",S7)))</formula>
    </cfRule>
  </conditionalFormatting>
  <conditionalFormatting sqref="S7:S10">
    <cfRule type="cellIs" dxfId="576" priority="55" stopIfTrue="1" operator="equal">
      <formula>"-"</formula>
    </cfRule>
    <cfRule type="containsText" dxfId="575" priority="56" stopIfTrue="1" operator="containsText" text="leer">
      <formula>NOT(ISERROR(SEARCH("leer",S7)))</formula>
    </cfRule>
  </conditionalFormatting>
  <conditionalFormatting sqref="S7:S10">
    <cfRule type="cellIs" dxfId="574" priority="53" stopIfTrue="1" operator="equal">
      <formula>"-"</formula>
    </cfRule>
    <cfRule type="containsText" dxfId="573" priority="54" stopIfTrue="1" operator="containsText" text="leer">
      <formula>NOT(ISERROR(SEARCH("leer",S7)))</formula>
    </cfRule>
  </conditionalFormatting>
  <conditionalFormatting sqref="S7:S10">
    <cfRule type="cellIs" dxfId="572" priority="51" stopIfTrue="1" operator="equal">
      <formula>"-"</formula>
    </cfRule>
    <cfRule type="containsText" dxfId="571" priority="52" stopIfTrue="1" operator="containsText" text="leer">
      <formula>NOT(ISERROR(SEARCH("leer",S7)))</formula>
    </cfRule>
  </conditionalFormatting>
  <conditionalFormatting sqref="S7:S10">
    <cfRule type="cellIs" dxfId="570" priority="49" stopIfTrue="1" operator="equal">
      <formula>"-"</formula>
    </cfRule>
    <cfRule type="containsText" dxfId="569" priority="50" stopIfTrue="1" operator="containsText" text="leer">
      <formula>NOT(ISERROR(SEARCH("leer",S7)))</formula>
    </cfRule>
  </conditionalFormatting>
  <conditionalFormatting sqref="S7:S10">
    <cfRule type="cellIs" dxfId="568" priority="47" stopIfTrue="1" operator="equal">
      <formula>"-"</formula>
    </cfRule>
    <cfRule type="containsText" dxfId="567" priority="48" stopIfTrue="1" operator="containsText" text="leer">
      <formula>NOT(ISERROR(SEARCH("leer",S7)))</formula>
    </cfRule>
  </conditionalFormatting>
  <conditionalFormatting sqref="S7:S10">
    <cfRule type="cellIs" dxfId="566" priority="45" stopIfTrue="1" operator="equal">
      <formula>"-"</formula>
    </cfRule>
    <cfRule type="containsText" dxfId="565" priority="46" stopIfTrue="1" operator="containsText" text="leer">
      <formula>NOT(ISERROR(SEARCH("leer",S7)))</formula>
    </cfRule>
  </conditionalFormatting>
  <conditionalFormatting sqref="U5:V5 U7:V10">
    <cfRule type="cellIs" dxfId="564" priority="43" stopIfTrue="1" operator="equal">
      <formula>"-"</formula>
    </cfRule>
    <cfRule type="containsText" dxfId="563" priority="44" stopIfTrue="1" operator="containsText" text="leer">
      <formula>NOT(ISERROR(SEARCH("leer",U5)))</formula>
    </cfRule>
  </conditionalFormatting>
  <conditionalFormatting sqref="U5:V5 U7:V10">
    <cfRule type="cellIs" dxfId="562" priority="42" stopIfTrue="1" operator="equal">
      <formula>"-"</formula>
    </cfRule>
  </conditionalFormatting>
  <conditionalFormatting sqref="U5:V5 U7:V10">
    <cfRule type="cellIs" dxfId="561" priority="39" stopIfTrue="1" operator="equal">
      <formula>"-"</formula>
    </cfRule>
  </conditionalFormatting>
  <conditionalFormatting sqref="L6 P6 N6">
    <cfRule type="cellIs" dxfId="560" priority="37" stopIfTrue="1" operator="equal">
      <formula>"-"</formula>
    </cfRule>
    <cfRule type="containsText" dxfId="559" priority="38" stopIfTrue="1" operator="containsText" text="leer">
      <formula>NOT(ISERROR(SEARCH("leer",L6)))</formula>
    </cfRule>
  </conditionalFormatting>
  <conditionalFormatting sqref="O6">
    <cfRule type="cellIs" dxfId="558" priority="35" stopIfTrue="1" operator="equal">
      <formula>"-"</formula>
    </cfRule>
    <cfRule type="containsText" dxfId="557" priority="36" stopIfTrue="1" operator="containsText" text="leer">
      <formula>NOT(ISERROR(SEARCH("leer",O6)))</formula>
    </cfRule>
  </conditionalFormatting>
  <conditionalFormatting sqref="O6">
    <cfRule type="cellIs" dxfId="556" priority="33" stopIfTrue="1" operator="equal">
      <formula>"-"</formula>
    </cfRule>
    <cfRule type="containsText" dxfId="555" priority="34" stopIfTrue="1" operator="containsText" text="leer">
      <formula>NOT(ISERROR(SEARCH("leer",O6)))</formula>
    </cfRule>
  </conditionalFormatting>
  <conditionalFormatting sqref="M6">
    <cfRule type="cellIs" dxfId="554" priority="31" stopIfTrue="1" operator="equal">
      <formula>"-"</formula>
    </cfRule>
    <cfRule type="containsText" dxfId="553" priority="32" stopIfTrue="1" operator="containsText" text="leer">
      <formula>NOT(ISERROR(SEARCH("leer",M6)))</formula>
    </cfRule>
  </conditionalFormatting>
  <conditionalFormatting sqref="M6">
    <cfRule type="cellIs" dxfId="552" priority="29" stopIfTrue="1" operator="equal">
      <formula>"-"</formula>
    </cfRule>
    <cfRule type="containsText" dxfId="551" priority="30" stopIfTrue="1" operator="containsText" text="leer">
      <formula>NOT(ISERROR(SEARCH("leer",M6)))</formula>
    </cfRule>
  </conditionalFormatting>
  <conditionalFormatting sqref="K6">
    <cfRule type="cellIs" dxfId="550" priority="27" stopIfTrue="1" operator="equal">
      <formula>"-"</formula>
    </cfRule>
    <cfRule type="containsText" dxfId="549" priority="28" stopIfTrue="1" operator="containsText" text="leer">
      <formula>NOT(ISERROR(SEARCH("leer",K6)))</formula>
    </cfRule>
  </conditionalFormatting>
  <conditionalFormatting sqref="K6">
    <cfRule type="cellIs" dxfId="548" priority="25" stopIfTrue="1" operator="equal">
      <formula>"-"</formula>
    </cfRule>
    <cfRule type="containsText" dxfId="547" priority="26" stopIfTrue="1" operator="containsText" text="leer">
      <formula>NOT(ISERROR(SEARCH("leer",K6)))</formula>
    </cfRule>
  </conditionalFormatting>
  <conditionalFormatting sqref="W6">
    <cfRule type="cellIs" dxfId="546" priority="3" stopIfTrue="1" operator="equal">
      <formula>"-"</formula>
    </cfRule>
    <cfRule type="containsText" dxfId="545" priority="4" stopIfTrue="1" operator="containsText" text="leer">
      <formula>NOT(ISERROR(SEARCH("leer",W6)))</formula>
    </cfRule>
  </conditionalFormatting>
  <conditionalFormatting sqref="W6">
    <cfRule type="cellIs" dxfId="544" priority="1" stopIfTrue="1" operator="equal">
      <formula>"-"</formula>
    </cfRule>
    <cfRule type="containsText" dxfId="543" priority="2" stopIfTrue="1" operator="containsText" text="leer">
      <formula>NOT(ISERROR(SEARCH("leer",W6)))</formula>
    </cfRule>
  </conditionalFormatting>
  <hyperlinks>
    <hyperlink ref="A1" location="Index!A1" display="zurück"/>
  </hyperlinks>
  <pageMargins left="0.79000000000000015" right="0.79000000000000015" top="0.98" bottom="0.98" header="0.51" footer="0.51"/>
  <pageSetup paperSize="9" scale="41" orientation="portrait" r:id="rId1"/>
  <customProperties>
    <customPr name="_pios_id" r:id="rId2"/>
  </customProperties>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201"/>
  <sheetViews>
    <sheetView showRuler="0" zoomScaleNormal="100" workbookViewId="0"/>
  </sheetViews>
  <sheetFormatPr baseColWidth="10" defaultColWidth="10.7109375" defaultRowHeight="12.75"/>
  <cols>
    <col min="1" max="1" width="45.140625" style="12" customWidth="1"/>
    <col min="2" max="2" width="13.28515625" style="5" bestFit="1" customWidth="1"/>
    <col min="3" max="3" width="19" style="8" bestFit="1" customWidth="1"/>
    <col min="4" max="7" width="12.28515625" style="8" customWidth="1"/>
    <col min="8" max="13" width="11.42578125" style="8" customWidth="1"/>
    <col min="14" max="16384" width="10.7109375" style="5"/>
  </cols>
  <sheetData>
    <row r="1" spans="1:14">
      <c r="A1" s="90" t="s">
        <v>1940</v>
      </c>
      <c r="C1" s="5"/>
      <c r="D1" s="5"/>
      <c r="E1" s="5"/>
      <c r="F1" s="5"/>
      <c r="G1" s="5"/>
      <c r="H1" s="5"/>
      <c r="I1" s="5"/>
      <c r="J1" s="5"/>
      <c r="K1" s="5"/>
      <c r="L1" s="5"/>
      <c r="M1" s="5"/>
    </row>
    <row r="2" spans="1:14">
      <c r="A2" s="90"/>
      <c r="C2" s="5"/>
      <c r="D2" s="5"/>
      <c r="E2" s="5"/>
      <c r="F2" s="5"/>
      <c r="G2" s="5"/>
      <c r="H2" s="5"/>
      <c r="I2" s="5"/>
      <c r="J2" s="5"/>
      <c r="K2" s="5"/>
      <c r="L2" s="5"/>
      <c r="M2" s="5"/>
    </row>
    <row r="3" spans="1:14" s="4" customFormat="1">
      <c r="A3" s="84" t="s">
        <v>1941</v>
      </c>
      <c r="C3" s="5" t="s">
        <v>1942</v>
      </c>
      <c r="D3" s="5" t="s">
        <v>1943</v>
      </c>
      <c r="E3" s="22">
        <v>2007</v>
      </c>
      <c r="F3" s="22">
        <v>2008</v>
      </c>
      <c r="G3" s="22">
        <v>2009</v>
      </c>
      <c r="H3" s="22">
        <v>2010</v>
      </c>
      <c r="I3" s="22">
        <v>2011</v>
      </c>
      <c r="J3" s="22">
        <v>2012</v>
      </c>
      <c r="K3" s="22">
        <v>2013</v>
      </c>
      <c r="L3" s="4">
        <v>2014</v>
      </c>
      <c r="M3" s="4">
        <v>2015</v>
      </c>
      <c r="N3" s="356">
        <v>2016</v>
      </c>
    </row>
    <row r="4" spans="1:14">
      <c r="A4" s="84"/>
      <c r="N4" s="354"/>
    </row>
    <row r="5" spans="1:14" ht="25.5">
      <c r="A5" s="12" t="s">
        <v>1944</v>
      </c>
      <c r="B5" s="5" t="s">
        <v>1945</v>
      </c>
      <c r="C5" s="8">
        <v>1</v>
      </c>
      <c r="D5" s="8" t="s">
        <v>1946</v>
      </c>
      <c r="E5" s="8" t="s">
        <v>2280</v>
      </c>
      <c r="F5" s="8" t="s">
        <v>2248</v>
      </c>
      <c r="G5" s="87" t="s">
        <v>2281</v>
      </c>
      <c r="H5" s="67" t="s">
        <v>2248</v>
      </c>
      <c r="I5" s="67" t="s">
        <v>2248</v>
      </c>
      <c r="J5" s="67" t="s">
        <v>2248</v>
      </c>
      <c r="K5" s="67" t="s">
        <v>2248</v>
      </c>
      <c r="L5" s="67" t="s">
        <v>2248</v>
      </c>
      <c r="M5" s="8" t="s">
        <v>2248</v>
      </c>
      <c r="N5" s="350" t="s">
        <v>2248</v>
      </c>
    </row>
    <row r="6" spans="1:14">
      <c r="M6" s="5"/>
    </row>
    <row r="7" spans="1:14">
      <c r="A7" s="84"/>
    </row>
    <row r="8" spans="1:14">
      <c r="A8" s="207" t="s">
        <v>1947</v>
      </c>
      <c r="B8" s="211"/>
      <c r="C8" s="211"/>
    </row>
    <row r="9" spans="1:14">
      <c r="D9" s="22"/>
      <c r="E9" s="22"/>
      <c r="F9" s="22"/>
      <c r="G9" s="22"/>
      <c r="H9" s="22"/>
    </row>
    <row r="10" spans="1:14">
      <c r="A10" s="175"/>
    </row>
    <row r="11" spans="1:14">
      <c r="M11" s="5"/>
    </row>
    <row r="12" spans="1:14">
      <c r="A12" s="175"/>
    </row>
    <row r="13" spans="1:14" s="4" customFormat="1">
      <c r="A13" s="84"/>
      <c r="C13" s="22"/>
      <c r="D13" s="8"/>
      <c r="E13" s="8"/>
      <c r="F13" s="8"/>
      <c r="G13" s="8"/>
      <c r="H13" s="8"/>
      <c r="I13" s="22"/>
      <c r="J13" s="22"/>
      <c r="K13" s="22"/>
      <c r="L13" s="22"/>
      <c r="M13" s="22"/>
    </row>
    <row r="14" spans="1:14">
      <c r="A14" s="84"/>
      <c r="M14" s="7"/>
    </row>
    <row r="15" spans="1:14">
      <c r="M15" s="5"/>
    </row>
    <row r="16" spans="1:14">
      <c r="L16" s="46"/>
      <c r="M16" s="5"/>
    </row>
    <row r="17" spans="5:13">
      <c r="M17" s="5"/>
    </row>
    <row r="18" spans="5:13">
      <c r="E18" s="22"/>
      <c r="M18" s="5"/>
    </row>
    <row r="19" spans="5:13">
      <c r="E19" s="22"/>
      <c r="M19" s="5"/>
    </row>
    <row r="20" spans="5:13">
      <c r="E20" s="22"/>
      <c r="G20" s="87"/>
      <c r="M20" s="5"/>
    </row>
    <row r="21" spans="5:13">
      <c r="E21" s="22"/>
      <c r="G21" s="67"/>
      <c r="M21" s="5"/>
    </row>
    <row r="22" spans="5:13">
      <c r="E22" s="22"/>
      <c r="G22" s="67"/>
      <c r="M22" s="5"/>
    </row>
    <row r="23" spans="5:13">
      <c r="E23" s="22"/>
      <c r="G23" s="67"/>
      <c r="M23" s="5"/>
    </row>
    <row r="24" spans="5:13">
      <c r="E24" s="22"/>
      <c r="G24" s="67"/>
      <c r="M24" s="5"/>
    </row>
    <row r="25" spans="5:13">
      <c r="E25" s="4"/>
      <c r="G25" s="67"/>
      <c r="M25" s="5"/>
    </row>
    <row r="26" spans="5:13">
      <c r="E26" s="4"/>
      <c r="M26" s="5"/>
    </row>
    <row r="27" spans="5:13">
      <c r="M27" s="5"/>
    </row>
    <row r="28" spans="5:13">
      <c r="M28" s="5"/>
    </row>
    <row r="29" spans="5:13">
      <c r="M29" s="5"/>
    </row>
    <row r="33" spans="13:13">
      <c r="M33" s="5"/>
    </row>
    <row r="34" spans="13:13">
      <c r="M34" s="5"/>
    </row>
    <row r="35" spans="13:13">
      <c r="M35" s="5"/>
    </row>
    <row r="36" spans="13:13">
      <c r="M36" s="5"/>
    </row>
    <row r="37" spans="13:13">
      <c r="M37" s="5"/>
    </row>
    <row r="38" spans="13:13">
      <c r="M38" s="5"/>
    </row>
    <row r="39" spans="13:13">
      <c r="M39" s="5"/>
    </row>
    <row r="40" spans="13:13">
      <c r="M40" s="5"/>
    </row>
    <row r="41" spans="13:13">
      <c r="M41" s="5"/>
    </row>
    <row r="42" spans="13:13">
      <c r="M42" s="5"/>
    </row>
    <row r="43" spans="13:13">
      <c r="M43" s="5"/>
    </row>
    <row r="44" spans="13:13">
      <c r="M44" s="5"/>
    </row>
    <row r="45" spans="13:13">
      <c r="M45" s="5"/>
    </row>
    <row r="46" spans="13:13">
      <c r="M46" s="5"/>
    </row>
    <row r="47" spans="13:13">
      <c r="M47" s="5"/>
    </row>
    <row r="48" spans="13:13">
      <c r="M48" s="5"/>
    </row>
    <row r="49" spans="13:13">
      <c r="M49" s="5"/>
    </row>
    <row r="50" spans="13:13">
      <c r="M50" s="5"/>
    </row>
    <row r="51" spans="13:13">
      <c r="M51" s="5"/>
    </row>
    <row r="52" spans="13:13">
      <c r="M52" s="5"/>
    </row>
    <row r="53" spans="13:13">
      <c r="M53" s="5"/>
    </row>
    <row r="54" spans="13:13">
      <c r="M54" s="5"/>
    </row>
    <row r="55" spans="13:13">
      <c r="M55" s="5"/>
    </row>
    <row r="56" spans="13:13">
      <c r="M56" s="5"/>
    </row>
    <row r="57" spans="13:13">
      <c r="M57" s="5"/>
    </row>
    <row r="58" spans="13:13">
      <c r="M58" s="5"/>
    </row>
    <row r="59" spans="13:13">
      <c r="M59" s="5"/>
    </row>
    <row r="60" spans="13:13">
      <c r="M60" s="5"/>
    </row>
    <row r="61" spans="13:13">
      <c r="M61" s="5"/>
    </row>
    <row r="62" spans="13:13">
      <c r="M62" s="5"/>
    </row>
    <row r="63" spans="13:13">
      <c r="M63" s="5"/>
    </row>
    <row r="64" spans="13:13">
      <c r="M64" s="5"/>
    </row>
    <row r="65" spans="13:13">
      <c r="M65" s="5"/>
    </row>
    <row r="66" spans="13:13">
      <c r="M66" s="5"/>
    </row>
    <row r="67" spans="13:13">
      <c r="M67" s="5"/>
    </row>
    <row r="68" spans="13:13">
      <c r="M68" s="5"/>
    </row>
    <row r="69" spans="13:13">
      <c r="M69" s="5"/>
    </row>
    <row r="70" spans="13:13">
      <c r="M70" s="5"/>
    </row>
    <row r="71" spans="13:13">
      <c r="M71" s="5"/>
    </row>
    <row r="72" spans="13:13">
      <c r="M72" s="5"/>
    </row>
    <row r="73" spans="13:13">
      <c r="M73" s="5"/>
    </row>
    <row r="74" spans="13:13">
      <c r="M74" s="5"/>
    </row>
    <row r="75" spans="13:13">
      <c r="M75" s="5"/>
    </row>
    <row r="76" spans="13:13">
      <c r="M76" s="5"/>
    </row>
    <row r="77" spans="13:13">
      <c r="M77" s="5"/>
    </row>
    <row r="78" spans="13:13">
      <c r="M78" s="5"/>
    </row>
    <row r="79" spans="13:13">
      <c r="M79" s="5"/>
    </row>
    <row r="80" spans="13:13">
      <c r="M80" s="5"/>
    </row>
    <row r="81" spans="13:13">
      <c r="M81" s="5"/>
    </row>
    <row r="82" spans="13:13">
      <c r="M82" s="5"/>
    </row>
    <row r="83" spans="13:13">
      <c r="M83" s="5"/>
    </row>
    <row r="84" spans="13:13">
      <c r="M84" s="5"/>
    </row>
    <row r="85" spans="13:13">
      <c r="M85" s="5"/>
    </row>
    <row r="86" spans="13:13">
      <c r="M86" s="5"/>
    </row>
    <row r="87" spans="13:13">
      <c r="M87" s="5"/>
    </row>
    <row r="88" spans="13:13">
      <c r="M88" s="5"/>
    </row>
    <row r="89" spans="13:13">
      <c r="M89" s="5"/>
    </row>
    <row r="90" spans="13:13">
      <c r="M90" s="5"/>
    </row>
    <row r="91" spans="13:13">
      <c r="M91" s="5"/>
    </row>
    <row r="92" spans="13:13">
      <c r="M92" s="5"/>
    </row>
    <row r="93" spans="13:13">
      <c r="M93" s="5"/>
    </row>
    <row r="94" spans="13:13">
      <c r="M94" s="5"/>
    </row>
    <row r="95" spans="13:13">
      <c r="M95" s="5"/>
    </row>
    <row r="96" spans="13:13">
      <c r="M96" s="5"/>
    </row>
    <row r="97" spans="13:13">
      <c r="M97" s="5"/>
    </row>
    <row r="98" spans="13:13">
      <c r="M98" s="5"/>
    </row>
    <row r="99" spans="13:13">
      <c r="M99" s="5"/>
    </row>
    <row r="100" spans="13:13">
      <c r="M100" s="5"/>
    </row>
    <row r="101" spans="13:13">
      <c r="M101" s="5"/>
    </row>
    <row r="102" spans="13:13">
      <c r="M102" s="5"/>
    </row>
    <row r="103" spans="13:13">
      <c r="M103" s="5"/>
    </row>
    <row r="104" spans="13:13">
      <c r="M104" s="5"/>
    </row>
    <row r="105" spans="13:13">
      <c r="M105" s="5"/>
    </row>
    <row r="106" spans="13:13">
      <c r="M106" s="5"/>
    </row>
    <row r="107" spans="13:13">
      <c r="M107" s="5"/>
    </row>
    <row r="108" spans="13:13">
      <c r="M108" s="5"/>
    </row>
    <row r="109" spans="13:13">
      <c r="M109" s="5"/>
    </row>
    <row r="110" spans="13:13">
      <c r="M110" s="5"/>
    </row>
    <row r="111" spans="13:13">
      <c r="M111" s="5"/>
    </row>
    <row r="112" spans="13:13">
      <c r="M112" s="5"/>
    </row>
    <row r="113" spans="13:13">
      <c r="M113" s="5"/>
    </row>
    <row r="114" spans="13:13">
      <c r="M114" s="5"/>
    </row>
    <row r="115" spans="13:13">
      <c r="M115" s="5"/>
    </row>
    <row r="116" spans="13:13">
      <c r="M116" s="5"/>
    </row>
    <row r="117" spans="13:13">
      <c r="M117" s="5"/>
    </row>
    <row r="118" spans="13:13">
      <c r="M118" s="5"/>
    </row>
    <row r="119" spans="13:13">
      <c r="M119" s="5"/>
    </row>
    <row r="120" spans="13:13">
      <c r="M120" s="5"/>
    </row>
    <row r="121" spans="13:13">
      <c r="M121" s="5"/>
    </row>
    <row r="122" spans="13:13">
      <c r="M122" s="5"/>
    </row>
    <row r="123" spans="13:13">
      <c r="M123" s="5"/>
    </row>
    <row r="124" spans="13:13">
      <c r="M124" s="5"/>
    </row>
    <row r="125" spans="13:13">
      <c r="M125" s="5"/>
    </row>
    <row r="126" spans="13:13">
      <c r="M126" s="5"/>
    </row>
    <row r="127" spans="13:13">
      <c r="M127" s="5"/>
    </row>
    <row r="128" spans="13:13">
      <c r="M128" s="5"/>
    </row>
    <row r="129" spans="13:13">
      <c r="M129" s="5"/>
    </row>
    <row r="130" spans="13:13">
      <c r="M130" s="5"/>
    </row>
    <row r="131" spans="13:13">
      <c r="M131" s="5"/>
    </row>
    <row r="132" spans="13:13">
      <c r="M132" s="5"/>
    </row>
    <row r="133" spans="13:13">
      <c r="M133" s="5"/>
    </row>
    <row r="134" spans="13:13">
      <c r="M134" s="5"/>
    </row>
    <row r="135" spans="13:13">
      <c r="M135" s="5"/>
    </row>
    <row r="136" spans="13:13">
      <c r="M136" s="5"/>
    </row>
    <row r="137" spans="13:13">
      <c r="M137" s="5"/>
    </row>
    <row r="138" spans="13:13">
      <c r="M138" s="5"/>
    </row>
    <row r="139" spans="13:13">
      <c r="M139" s="5"/>
    </row>
    <row r="140" spans="13:13">
      <c r="M140" s="5"/>
    </row>
    <row r="141" spans="13:13">
      <c r="M141" s="5"/>
    </row>
    <row r="142" spans="13:13">
      <c r="M142" s="5"/>
    </row>
    <row r="143" spans="13:13">
      <c r="M143" s="5"/>
    </row>
    <row r="144" spans="13:13">
      <c r="M144" s="5"/>
    </row>
    <row r="145" spans="13:13">
      <c r="M145" s="5"/>
    </row>
    <row r="146" spans="13:13">
      <c r="M146" s="5"/>
    </row>
    <row r="147" spans="13:13">
      <c r="M147" s="5"/>
    </row>
    <row r="148" spans="13:13">
      <c r="M148" s="5"/>
    </row>
    <row r="149" spans="13:13">
      <c r="M149" s="5"/>
    </row>
    <row r="150" spans="13:13">
      <c r="M150" s="5"/>
    </row>
    <row r="151" spans="13:13">
      <c r="M151" s="5"/>
    </row>
    <row r="152" spans="13:13">
      <c r="M152" s="5"/>
    </row>
    <row r="153" spans="13:13">
      <c r="M153" s="5"/>
    </row>
    <row r="154" spans="13:13">
      <c r="M154" s="5"/>
    </row>
    <row r="155" spans="13:13">
      <c r="M155" s="5"/>
    </row>
    <row r="156" spans="13:13">
      <c r="M156" s="5"/>
    </row>
    <row r="157" spans="13:13">
      <c r="M157" s="5"/>
    </row>
    <row r="158" spans="13:13">
      <c r="M158" s="5"/>
    </row>
    <row r="159" spans="13:13">
      <c r="M159" s="5"/>
    </row>
    <row r="160" spans="13:13">
      <c r="M160" s="5"/>
    </row>
    <row r="161" spans="13:13">
      <c r="M161" s="5"/>
    </row>
    <row r="162" spans="13:13">
      <c r="M162" s="5"/>
    </row>
    <row r="163" spans="13:13">
      <c r="M163" s="5"/>
    </row>
    <row r="164" spans="13:13">
      <c r="M164" s="5"/>
    </row>
    <row r="165" spans="13:13">
      <c r="M165" s="5"/>
    </row>
    <row r="166" spans="13:13">
      <c r="M166" s="5"/>
    </row>
    <row r="167" spans="13:13">
      <c r="M167" s="5"/>
    </row>
    <row r="168" spans="13:13">
      <c r="M168" s="5"/>
    </row>
    <row r="169" spans="13:13">
      <c r="M169" s="5"/>
    </row>
    <row r="170" spans="13:13">
      <c r="M170" s="5"/>
    </row>
    <row r="171" spans="13:13">
      <c r="M171" s="5"/>
    </row>
    <row r="172" spans="13:13">
      <c r="M172" s="5"/>
    </row>
    <row r="173" spans="13:13">
      <c r="M173" s="5"/>
    </row>
    <row r="174" spans="13:13">
      <c r="M174" s="5"/>
    </row>
    <row r="175" spans="13:13">
      <c r="M175" s="5"/>
    </row>
    <row r="176" spans="13:13">
      <c r="M176" s="5"/>
    </row>
    <row r="177" spans="13:13">
      <c r="M177" s="5"/>
    </row>
    <row r="178" spans="13:13">
      <c r="M178" s="5"/>
    </row>
    <row r="179" spans="13:13">
      <c r="M179" s="5"/>
    </row>
    <row r="180" spans="13:13">
      <c r="M180" s="5"/>
    </row>
    <row r="181" spans="13:13">
      <c r="M181" s="5"/>
    </row>
    <row r="182" spans="13:13">
      <c r="M182" s="5"/>
    </row>
    <row r="183" spans="13:13">
      <c r="M183" s="5"/>
    </row>
    <row r="184" spans="13:13">
      <c r="M184" s="5"/>
    </row>
    <row r="185" spans="13:13">
      <c r="M185" s="5"/>
    </row>
    <row r="186" spans="13:13">
      <c r="M186" s="5"/>
    </row>
    <row r="187" spans="13:13">
      <c r="M187" s="5"/>
    </row>
    <row r="188" spans="13:13">
      <c r="M188" s="5"/>
    </row>
    <row r="189" spans="13:13">
      <c r="M189" s="5"/>
    </row>
    <row r="190" spans="13:13">
      <c r="M190" s="5"/>
    </row>
    <row r="191" spans="13:13">
      <c r="M191" s="5"/>
    </row>
    <row r="192" spans="13:13">
      <c r="M192" s="5"/>
    </row>
    <row r="193" spans="13:13">
      <c r="M193" s="5"/>
    </row>
    <row r="194" spans="13:13">
      <c r="M194" s="5"/>
    </row>
    <row r="195" spans="13:13">
      <c r="M195" s="5"/>
    </row>
    <row r="196" spans="13:13">
      <c r="M196" s="5"/>
    </row>
    <row r="197" spans="13:13">
      <c r="M197" s="5"/>
    </row>
    <row r="198" spans="13:13">
      <c r="M198" s="5"/>
    </row>
    <row r="199" spans="13:13">
      <c r="M199" s="5"/>
    </row>
    <row r="200" spans="13:13">
      <c r="M200" s="5"/>
    </row>
    <row r="201" spans="13:13">
      <c r="M201" s="5"/>
    </row>
  </sheetData>
  <phoneticPr fontId="16" type="noConversion"/>
  <conditionalFormatting sqref="G24">
    <cfRule type="cellIs" dxfId="542" priority="144" operator="equal">
      <formula>"-"</formula>
    </cfRule>
  </conditionalFormatting>
  <conditionalFormatting sqref="G21:G23">
    <cfRule type="cellIs" dxfId="541" priority="142" stopIfTrue="1" operator="equal">
      <formula>"-"</formula>
    </cfRule>
    <cfRule type="containsText" dxfId="540" priority="143" stopIfTrue="1" operator="containsText" text="leer">
      <formula>NOT(ISERROR(SEARCH("leer",G21)))</formula>
    </cfRule>
  </conditionalFormatting>
  <conditionalFormatting sqref="G21">
    <cfRule type="cellIs" dxfId="539" priority="141" stopIfTrue="1" operator="equal">
      <formula>"-"</formula>
    </cfRule>
  </conditionalFormatting>
  <conditionalFormatting sqref="G21">
    <cfRule type="cellIs" dxfId="538" priority="139" stopIfTrue="1" operator="equal">
      <formula>"-"</formula>
    </cfRule>
    <cfRule type="containsText" dxfId="537" priority="140" stopIfTrue="1" operator="containsText" text="leer">
      <formula>NOT(ISERROR(SEARCH("leer",G21)))</formula>
    </cfRule>
  </conditionalFormatting>
  <conditionalFormatting sqref="G21">
    <cfRule type="cellIs" dxfId="536" priority="137" stopIfTrue="1" operator="equal">
      <formula>"-"</formula>
    </cfRule>
    <cfRule type="containsText" dxfId="535" priority="138" stopIfTrue="1" operator="containsText" text="leer">
      <formula>NOT(ISERROR(SEARCH("leer",G21)))</formula>
    </cfRule>
  </conditionalFormatting>
  <conditionalFormatting sqref="G21">
    <cfRule type="cellIs" dxfId="534" priority="135" stopIfTrue="1" operator="equal">
      <formula>"-"</formula>
    </cfRule>
    <cfRule type="containsText" dxfId="533" priority="136" stopIfTrue="1" operator="containsText" text="leer">
      <formula>NOT(ISERROR(SEARCH("leer",G21)))</formula>
    </cfRule>
  </conditionalFormatting>
  <conditionalFormatting sqref="G21">
    <cfRule type="cellIs" dxfId="532" priority="133" stopIfTrue="1" operator="equal">
      <formula>"-"</formula>
    </cfRule>
    <cfRule type="containsText" dxfId="531" priority="134" stopIfTrue="1" operator="containsText" text="leer">
      <formula>NOT(ISERROR(SEARCH("leer",G21)))</formula>
    </cfRule>
  </conditionalFormatting>
  <conditionalFormatting sqref="G21">
    <cfRule type="cellIs" dxfId="530" priority="131" stopIfTrue="1" operator="equal">
      <formula>"-"</formula>
    </cfRule>
    <cfRule type="containsText" dxfId="529" priority="132" stopIfTrue="1" operator="containsText" text="leer">
      <formula>NOT(ISERROR(SEARCH("leer",G21)))</formula>
    </cfRule>
  </conditionalFormatting>
  <conditionalFormatting sqref="G21">
    <cfRule type="cellIs" dxfId="528" priority="129" stopIfTrue="1" operator="equal">
      <formula>"-"</formula>
    </cfRule>
    <cfRule type="containsText" dxfId="527" priority="130" stopIfTrue="1" operator="containsText" text="leer">
      <formula>NOT(ISERROR(SEARCH("leer",G21)))</formula>
    </cfRule>
  </conditionalFormatting>
  <conditionalFormatting sqref="G21">
    <cfRule type="cellIs" dxfId="526" priority="127" stopIfTrue="1" operator="equal">
      <formula>"-"</formula>
    </cfRule>
    <cfRule type="containsText" dxfId="525" priority="128" stopIfTrue="1" operator="containsText" text="leer">
      <formula>NOT(ISERROR(SEARCH("leer",G21)))</formula>
    </cfRule>
  </conditionalFormatting>
  <conditionalFormatting sqref="G21">
    <cfRule type="cellIs" dxfId="524" priority="125" stopIfTrue="1" operator="equal">
      <formula>"-"</formula>
    </cfRule>
    <cfRule type="containsText" dxfId="523" priority="126" stopIfTrue="1" operator="containsText" text="leer">
      <formula>NOT(ISERROR(SEARCH("leer",G21)))</formula>
    </cfRule>
  </conditionalFormatting>
  <conditionalFormatting sqref="G21">
    <cfRule type="cellIs" dxfId="522" priority="123" stopIfTrue="1" operator="equal">
      <formula>"-"</formula>
    </cfRule>
    <cfRule type="containsText" dxfId="521" priority="124" stopIfTrue="1" operator="containsText" text="leer">
      <formula>NOT(ISERROR(SEARCH("leer",G21)))</formula>
    </cfRule>
  </conditionalFormatting>
  <conditionalFormatting sqref="G21">
    <cfRule type="cellIs" dxfId="520" priority="121" stopIfTrue="1" operator="equal">
      <formula>"-"</formula>
    </cfRule>
    <cfRule type="containsText" dxfId="519" priority="122" stopIfTrue="1" operator="containsText" text="leer">
      <formula>NOT(ISERROR(SEARCH("leer",G21)))</formula>
    </cfRule>
  </conditionalFormatting>
  <conditionalFormatting sqref="G21">
    <cfRule type="cellIs" dxfId="518" priority="119" stopIfTrue="1" operator="equal">
      <formula>"-"</formula>
    </cfRule>
    <cfRule type="containsText" dxfId="517" priority="120" stopIfTrue="1" operator="containsText" text="leer">
      <formula>NOT(ISERROR(SEARCH("leer",G21)))</formula>
    </cfRule>
  </conditionalFormatting>
  <conditionalFormatting sqref="G21">
    <cfRule type="cellIs" dxfId="516" priority="117" stopIfTrue="1" operator="equal">
      <formula>"-"</formula>
    </cfRule>
    <cfRule type="containsText" dxfId="515" priority="118" stopIfTrue="1" operator="containsText" text="leer">
      <formula>NOT(ISERROR(SEARCH("leer",G21)))</formula>
    </cfRule>
  </conditionalFormatting>
  <conditionalFormatting sqref="G21">
    <cfRule type="cellIs" dxfId="514" priority="115" stopIfTrue="1" operator="equal">
      <formula>"-"</formula>
    </cfRule>
    <cfRule type="containsText" dxfId="513" priority="116" stopIfTrue="1" operator="containsText" text="leer">
      <formula>NOT(ISERROR(SEARCH("leer",G21)))</formula>
    </cfRule>
  </conditionalFormatting>
  <conditionalFormatting sqref="G21">
    <cfRule type="cellIs" dxfId="512" priority="113" stopIfTrue="1" operator="equal">
      <formula>"-"</formula>
    </cfRule>
    <cfRule type="containsText" dxfId="511" priority="114" stopIfTrue="1" operator="containsText" text="leer">
      <formula>NOT(ISERROR(SEARCH("leer",G21)))</formula>
    </cfRule>
  </conditionalFormatting>
  <conditionalFormatting sqref="G21">
    <cfRule type="cellIs" dxfId="510" priority="111" stopIfTrue="1" operator="equal">
      <formula>"-"</formula>
    </cfRule>
    <cfRule type="containsText" dxfId="509" priority="112" stopIfTrue="1" operator="containsText" text="leer">
      <formula>NOT(ISERROR(SEARCH("leer",G21)))</formula>
    </cfRule>
  </conditionalFormatting>
  <conditionalFormatting sqref="G21">
    <cfRule type="cellIs" dxfId="508" priority="109" stopIfTrue="1" operator="equal">
      <formula>"-"</formula>
    </cfRule>
    <cfRule type="containsText" dxfId="507" priority="110" stopIfTrue="1" operator="containsText" text="leer">
      <formula>NOT(ISERROR(SEARCH("leer",G21)))</formula>
    </cfRule>
  </conditionalFormatting>
  <conditionalFormatting sqref="G21">
    <cfRule type="cellIs" dxfId="506" priority="107" stopIfTrue="1" operator="equal">
      <formula>"-"</formula>
    </cfRule>
    <cfRule type="containsText" dxfId="505" priority="108" stopIfTrue="1" operator="containsText" text="leer">
      <formula>NOT(ISERROR(SEARCH("leer",G21)))</formula>
    </cfRule>
  </conditionalFormatting>
  <conditionalFormatting sqref="G21">
    <cfRule type="cellIs" dxfId="504" priority="105" stopIfTrue="1" operator="equal">
      <formula>"-"</formula>
    </cfRule>
    <cfRule type="containsText" dxfId="503" priority="106" stopIfTrue="1" operator="containsText" text="leer">
      <formula>NOT(ISERROR(SEARCH("leer",G21)))</formula>
    </cfRule>
  </conditionalFormatting>
  <conditionalFormatting sqref="G21">
    <cfRule type="cellIs" dxfId="502" priority="103" stopIfTrue="1" operator="equal">
      <formula>"-"</formula>
    </cfRule>
    <cfRule type="containsText" dxfId="501" priority="104" stopIfTrue="1" operator="containsText" text="leer">
      <formula>NOT(ISERROR(SEARCH("leer",G21)))</formula>
    </cfRule>
  </conditionalFormatting>
  <conditionalFormatting sqref="G21">
    <cfRule type="cellIs" dxfId="500" priority="101" stopIfTrue="1" operator="equal">
      <formula>"-"</formula>
    </cfRule>
    <cfRule type="containsText" dxfId="499" priority="102" stopIfTrue="1" operator="containsText" text="leer">
      <formula>NOT(ISERROR(SEARCH("leer",G21)))</formula>
    </cfRule>
  </conditionalFormatting>
  <conditionalFormatting sqref="G21">
    <cfRule type="cellIs" dxfId="498" priority="99" stopIfTrue="1" operator="equal">
      <formula>"-"</formula>
    </cfRule>
    <cfRule type="containsText" dxfId="497" priority="100" stopIfTrue="1" operator="containsText" text="leer">
      <formula>NOT(ISERROR(SEARCH("leer",G21)))</formula>
    </cfRule>
  </conditionalFormatting>
  <conditionalFormatting sqref="G21">
    <cfRule type="cellIs" dxfId="496" priority="97" stopIfTrue="1" operator="equal">
      <formula>"-"</formula>
    </cfRule>
    <cfRule type="containsText" dxfId="495" priority="98" stopIfTrue="1" operator="containsText" text="leer">
      <formula>NOT(ISERROR(SEARCH("leer",G21)))</formula>
    </cfRule>
  </conditionalFormatting>
  <conditionalFormatting sqref="K5">
    <cfRule type="cellIs" dxfId="494" priority="48" operator="equal">
      <formula>"-"</formula>
    </cfRule>
  </conditionalFormatting>
  <conditionalFormatting sqref="H5:J5">
    <cfRule type="cellIs" dxfId="493" priority="46" stopIfTrue="1" operator="equal">
      <formula>"-"</formula>
    </cfRule>
    <cfRule type="containsText" dxfId="492" priority="47" stopIfTrue="1" operator="containsText" text="leer">
      <formula>NOT(ISERROR(SEARCH("leer",H5)))</formula>
    </cfRule>
  </conditionalFormatting>
  <conditionalFormatting sqref="H5">
    <cfRule type="cellIs" dxfId="491" priority="45" stopIfTrue="1" operator="equal">
      <formula>"-"</formula>
    </cfRule>
  </conditionalFormatting>
  <conditionalFormatting sqref="H5">
    <cfRule type="cellIs" dxfId="490" priority="43" stopIfTrue="1" operator="equal">
      <formula>"-"</formula>
    </cfRule>
    <cfRule type="containsText" dxfId="489" priority="44" stopIfTrue="1" operator="containsText" text="leer">
      <formula>NOT(ISERROR(SEARCH("leer",H5)))</formula>
    </cfRule>
  </conditionalFormatting>
  <conditionalFormatting sqref="H5">
    <cfRule type="cellIs" dxfId="488" priority="41" stopIfTrue="1" operator="equal">
      <formula>"-"</formula>
    </cfRule>
    <cfRule type="containsText" dxfId="487" priority="42" stopIfTrue="1" operator="containsText" text="leer">
      <formula>NOT(ISERROR(SEARCH("leer",H5)))</formula>
    </cfRule>
  </conditionalFormatting>
  <conditionalFormatting sqref="H5">
    <cfRule type="cellIs" dxfId="486" priority="39" stopIfTrue="1" operator="equal">
      <formula>"-"</formula>
    </cfRule>
    <cfRule type="containsText" dxfId="485" priority="40" stopIfTrue="1" operator="containsText" text="leer">
      <formula>NOT(ISERROR(SEARCH("leer",H5)))</formula>
    </cfRule>
  </conditionalFormatting>
  <conditionalFormatting sqref="H5">
    <cfRule type="cellIs" dxfId="484" priority="37" stopIfTrue="1" operator="equal">
      <formula>"-"</formula>
    </cfRule>
    <cfRule type="containsText" dxfId="483" priority="38" stopIfTrue="1" operator="containsText" text="leer">
      <formula>NOT(ISERROR(SEARCH("leer",H5)))</formula>
    </cfRule>
  </conditionalFormatting>
  <conditionalFormatting sqref="H5">
    <cfRule type="cellIs" dxfId="482" priority="35" stopIfTrue="1" operator="equal">
      <formula>"-"</formula>
    </cfRule>
    <cfRule type="containsText" dxfId="481" priority="36" stopIfTrue="1" operator="containsText" text="leer">
      <formula>NOT(ISERROR(SEARCH("leer",H5)))</formula>
    </cfRule>
  </conditionalFormatting>
  <conditionalFormatting sqref="H5">
    <cfRule type="cellIs" dxfId="480" priority="33" stopIfTrue="1" operator="equal">
      <formula>"-"</formula>
    </cfRule>
    <cfRule type="containsText" dxfId="479" priority="34" stopIfTrue="1" operator="containsText" text="leer">
      <formula>NOT(ISERROR(SEARCH("leer",H5)))</formula>
    </cfRule>
  </conditionalFormatting>
  <conditionalFormatting sqref="H5">
    <cfRule type="cellIs" dxfId="478" priority="31" stopIfTrue="1" operator="equal">
      <formula>"-"</formula>
    </cfRule>
    <cfRule type="containsText" dxfId="477" priority="32" stopIfTrue="1" operator="containsText" text="leer">
      <formula>NOT(ISERROR(SEARCH("leer",H5)))</formula>
    </cfRule>
  </conditionalFormatting>
  <conditionalFormatting sqref="H5">
    <cfRule type="cellIs" dxfId="476" priority="29" stopIfTrue="1" operator="equal">
      <formula>"-"</formula>
    </cfRule>
    <cfRule type="containsText" dxfId="475" priority="30" stopIfTrue="1" operator="containsText" text="leer">
      <formula>NOT(ISERROR(SEARCH("leer",H5)))</formula>
    </cfRule>
  </conditionalFormatting>
  <conditionalFormatting sqref="H5">
    <cfRule type="cellIs" dxfId="474" priority="27" stopIfTrue="1" operator="equal">
      <formula>"-"</formula>
    </cfRule>
    <cfRule type="containsText" dxfId="473" priority="28" stopIfTrue="1" operator="containsText" text="leer">
      <formula>NOT(ISERROR(SEARCH("leer",H5)))</formula>
    </cfRule>
  </conditionalFormatting>
  <conditionalFormatting sqref="H5">
    <cfRule type="cellIs" dxfId="472" priority="25" stopIfTrue="1" operator="equal">
      <formula>"-"</formula>
    </cfRule>
    <cfRule type="containsText" dxfId="471" priority="26" stopIfTrue="1" operator="containsText" text="leer">
      <formula>NOT(ISERROR(SEARCH("leer",H5)))</formula>
    </cfRule>
  </conditionalFormatting>
  <conditionalFormatting sqref="H5">
    <cfRule type="cellIs" dxfId="470" priority="23" stopIfTrue="1" operator="equal">
      <formula>"-"</formula>
    </cfRule>
    <cfRule type="containsText" dxfId="469" priority="24" stopIfTrue="1" operator="containsText" text="leer">
      <formula>NOT(ISERROR(SEARCH("leer",H5)))</formula>
    </cfRule>
  </conditionalFormatting>
  <conditionalFormatting sqref="H5">
    <cfRule type="cellIs" dxfId="468" priority="21" stopIfTrue="1" operator="equal">
      <formula>"-"</formula>
    </cfRule>
    <cfRule type="containsText" dxfId="467" priority="22" stopIfTrue="1" operator="containsText" text="leer">
      <formula>NOT(ISERROR(SEARCH("leer",H5)))</formula>
    </cfRule>
  </conditionalFormatting>
  <conditionalFormatting sqref="H5">
    <cfRule type="cellIs" dxfId="466" priority="19" stopIfTrue="1" operator="equal">
      <formula>"-"</formula>
    </cfRule>
    <cfRule type="containsText" dxfId="465" priority="20" stopIfTrue="1" operator="containsText" text="leer">
      <formula>NOT(ISERROR(SEARCH("leer",H5)))</formula>
    </cfRule>
  </conditionalFormatting>
  <conditionalFormatting sqref="H5">
    <cfRule type="cellIs" dxfId="464" priority="17" stopIfTrue="1" operator="equal">
      <formula>"-"</formula>
    </cfRule>
    <cfRule type="containsText" dxfId="463" priority="18" stopIfTrue="1" operator="containsText" text="leer">
      <formula>NOT(ISERROR(SEARCH("leer",H5)))</formula>
    </cfRule>
  </conditionalFormatting>
  <conditionalFormatting sqref="H5">
    <cfRule type="cellIs" dxfId="462" priority="15" stopIfTrue="1" operator="equal">
      <formula>"-"</formula>
    </cfRule>
    <cfRule type="containsText" dxfId="461" priority="16" stopIfTrue="1" operator="containsText" text="leer">
      <formula>NOT(ISERROR(SEARCH("leer",H5)))</formula>
    </cfRule>
  </conditionalFormatting>
  <conditionalFormatting sqref="H5">
    <cfRule type="cellIs" dxfId="460" priority="13" stopIfTrue="1" operator="equal">
      <formula>"-"</formula>
    </cfRule>
    <cfRule type="containsText" dxfId="459" priority="14" stopIfTrue="1" operator="containsText" text="leer">
      <formula>NOT(ISERROR(SEARCH("leer",H5)))</formula>
    </cfRule>
  </conditionalFormatting>
  <conditionalFormatting sqref="H5">
    <cfRule type="cellIs" dxfId="458" priority="11" stopIfTrue="1" operator="equal">
      <formula>"-"</formula>
    </cfRule>
    <cfRule type="containsText" dxfId="457" priority="12" stopIfTrue="1" operator="containsText" text="leer">
      <formula>NOT(ISERROR(SEARCH("leer",H5)))</formula>
    </cfRule>
  </conditionalFormatting>
  <conditionalFormatting sqref="H5">
    <cfRule type="cellIs" dxfId="456" priority="9" stopIfTrue="1" operator="equal">
      <formula>"-"</formula>
    </cfRule>
    <cfRule type="containsText" dxfId="455" priority="10" stopIfTrue="1" operator="containsText" text="leer">
      <formula>NOT(ISERROR(SEARCH("leer",H5)))</formula>
    </cfRule>
  </conditionalFormatting>
  <conditionalFormatting sqref="H5">
    <cfRule type="cellIs" dxfId="454" priority="7" stopIfTrue="1" operator="equal">
      <formula>"-"</formula>
    </cfRule>
    <cfRule type="containsText" dxfId="453" priority="8" stopIfTrue="1" operator="containsText" text="leer">
      <formula>NOT(ISERROR(SEARCH("leer",H5)))</formula>
    </cfRule>
  </conditionalFormatting>
  <conditionalFormatting sqref="H5">
    <cfRule type="cellIs" dxfId="452" priority="5" stopIfTrue="1" operator="equal">
      <formula>"-"</formula>
    </cfRule>
    <cfRule type="containsText" dxfId="451" priority="6" stopIfTrue="1" operator="containsText" text="leer">
      <formula>NOT(ISERROR(SEARCH("leer",H5)))</formula>
    </cfRule>
  </conditionalFormatting>
  <conditionalFormatting sqref="H5">
    <cfRule type="cellIs" dxfId="450" priority="3" stopIfTrue="1" operator="equal">
      <formula>"-"</formula>
    </cfRule>
    <cfRule type="containsText" dxfId="449" priority="4" stopIfTrue="1" operator="containsText" text="leer">
      <formula>NOT(ISERROR(SEARCH("leer",H5)))</formula>
    </cfRule>
  </conditionalFormatting>
  <conditionalFormatting sqref="H5">
    <cfRule type="cellIs" dxfId="448" priority="1" stopIfTrue="1" operator="equal">
      <formula>"-"</formula>
    </cfRule>
    <cfRule type="containsText" dxfId="447" priority="2" stopIfTrue="1" operator="containsText" text="leer">
      <formula>NOT(ISERROR(SEARCH("leer",H5)))</formula>
    </cfRule>
  </conditionalFormatting>
  <hyperlinks>
    <hyperlink ref="A1" location="Index!A1" display="zurück"/>
  </hyperlinks>
  <pageMargins left="0.79000000000000015" right="0.79000000000000015" top="0.98" bottom="0.98" header="0.51" footer="0.51"/>
  <pageSetup paperSize="9" orientation="portrait" horizontalDpi="4294967292" verticalDpi="4294967292" r:id="rId1"/>
  <customProperties>
    <customPr name="_pios_id" r:id="rId2"/>
  </customProperties>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V202"/>
  <sheetViews>
    <sheetView showRuler="0" zoomScaleNormal="100" workbookViewId="0"/>
  </sheetViews>
  <sheetFormatPr baseColWidth="10" defaultColWidth="10.7109375" defaultRowHeight="12.75"/>
  <cols>
    <col min="1" max="1" width="23.28515625" style="5" customWidth="1"/>
    <col min="2" max="2" width="29.140625" style="5" bestFit="1" customWidth="1"/>
    <col min="3" max="3" width="19" style="8" bestFit="1" customWidth="1"/>
    <col min="4" max="5" width="12.28515625" style="8" customWidth="1"/>
    <col min="6" max="16" width="11.42578125" style="8" customWidth="1"/>
    <col min="17" max="16384" width="10.7109375" style="5"/>
  </cols>
  <sheetData>
    <row r="1" spans="1:18">
      <c r="A1" s="90" t="s">
        <v>1948</v>
      </c>
      <c r="C1" s="5"/>
      <c r="D1" s="5"/>
      <c r="E1" s="5"/>
      <c r="F1" s="5"/>
      <c r="G1" s="5"/>
      <c r="H1" s="5"/>
      <c r="L1" s="131"/>
      <c r="M1" s="131"/>
      <c r="N1" s="131"/>
      <c r="O1" s="131"/>
      <c r="P1" s="130"/>
    </row>
    <row r="2" spans="1:18">
      <c r="A2" s="90"/>
      <c r="C2" s="5"/>
      <c r="D2" s="5"/>
      <c r="E2" s="5"/>
      <c r="F2" s="5"/>
      <c r="G2" s="5"/>
      <c r="H2" s="5"/>
      <c r="I2" s="5"/>
      <c r="J2" s="5"/>
      <c r="K2" s="5"/>
      <c r="L2" s="5"/>
      <c r="M2" s="5"/>
      <c r="N2" s="5"/>
      <c r="O2" s="5"/>
      <c r="P2" s="5"/>
    </row>
    <row r="3" spans="1:18">
      <c r="A3" s="4" t="s">
        <v>1949</v>
      </c>
      <c r="B3" s="4"/>
      <c r="C3" s="5" t="s">
        <v>1950</v>
      </c>
      <c r="D3" s="5" t="s">
        <v>1951</v>
      </c>
      <c r="E3" s="22">
        <v>2004</v>
      </c>
      <c r="F3" s="22">
        <v>2005</v>
      </c>
      <c r="G3" s="22">
        <v>2006</v>
      </c>
      <c r="H3" s="22">
        <v>2007</v>
      </c>
      <c r="I3" s="22">
        <v>2008</v>
      </c>
      <c r="J3" s="22">
        <v>2009</v>
      </c>
      <c r="K3" s="22">
        <v>2010</v>
      </c>
      <c r="L3" s="22">
        <v>2011</v>
      </c>
      <c r="M3" s="22">
        <v>2012</v>
      </c>
      <c r="N3" s="22">
        <v>2013</v>
      </c>
      <c r="O3" s="4">
        <v>2014</v>
      </c>
      <c r="P3" s="4">
        <v>2015</v>
      </c>
      <c r="Q3" s="355">
        <v>2016</v>
      </c>
    </row>
    <row r="4" spans="1:18">
      <c r="A4" s="4"/>
      <c r="B4" s="4"/>
      <c r="C4" s="115"/>
      <c r="E4" s="22"/>
      <c r="F4" s="22"/>
      <c r="G4" s="22"/>
      <c r="H4" s="22"/>
      <c r="I4" s="22"/>
      <c r="J4" s="22"/>
      <c r="K4" s="22"/>
      <c r="L4" s="22"/>
      <c r="Q4" s="354"/>
    </row>
    <row r="5" spans="1:18" s="4" customFormat="1">
      <c r="A5" s="4" t="s">
        <v>1952</v>
      </c>
      <c r="B5" s="5"/>
      <c r="C5" s="8"/>
      <c r="D5" s="8"/>
      <c r="E5" s="7"/>
      <c r="F5" s="7"/>
      <c r="G5" s="7"/>
      <c r="H5" s="7"/>
      <c r="I5" s="8"/>
      <c r="J5" s="8"/>
      <c r="K5" s="8"/>
      <c r="L5" s="8"/>
      <c r="M5" s="8"/>
      <c r="N5" s="8"/>
      <c r="O5" s="8"/>
      <c r="P5" s="8"/>
      <c r="Q5" s="356"/>
    </row>
    <row r="6" spans="1:18">
      <c r="A6" s="27" t="s">
        <v>1953</v>
      </c>
      <c r="B6" s="27" t="s">
        <v>1954</v>
      </c>
      <c r="C6" s="185" t="s">
        <v>1955</v>
      </c>
      <c r="D6" s="8" t="s">
        <v>1956</v>
      </c>
      <c r="E6" s="162">
        <v>2575</v>
      </c>
      <c r="F6" s="162">
        <v>2546</v>
      </c>
      <c r="G6" s="162">
        <v>2452</v>
      </c>
      <c r="H6" s="162">
        <v>2354</v>
      </c>
      <c r="I6" s="162">
        <v>2570</v>
      </c>
      <c r="J6" s="162">
        <v>2557.2199999999998</v>
      </c>
      <c r="K6" s="162">
        <v>2505.5350000000003</v>
      </c>
      <c r="L6" s="162">
        <v>2504</v>
      </c>
      <c r="M6" s="202">
        <v>2406</v>
      </c>
      <c r="N6" s="19">
        <v>2228.5073333333335</v>
      </c>
      <c r="O6" s="19">
        <v>2103.5278333333335</v>
      </c>
      <c r="P6" s="196">
        <v>2008</v>
      </c>
      <c r="Q6" s="393">
        <v>1983</v>
      </c>
      <c r="R6" s="39"/>
    </row>
    <row r="7" spans="1:18">
      <c r="A7" s="27" t="s">
        <v>1957</v>
      </c>
      <c r="B7" s="27" t="s">
        <v>1958</v>
      </c>
      <c r="C7" s="185" t="s">
        <v>1959</v>
      </c>
      <c r="D7" s="8" t="s">
        <v>1960</v>
      </c>
      <c r="E7" s="162">
        <v>39</v>
      </c>
      <c r="F7" s="162">
        <v>40</v>
      </c>
      <c r="G7" s="162">
        <v>41</v>
      </c>
      <c r="H7" s="162">
        <v>40</v>
      </c>
      <c r="I7" s="162">
        <v>40</v>
      </c>
      <c r="J7" s="162">
        <v>41.997999999999998</v>
      </c>
      <c r="K7" s="162">
        <v>39.446666666666673</v>
      </c>
      <c r="L7" s="162">
        <v>39</v>
      </c>
      <c r="M7" s="202">
        <v>37</v>
      </c>
      <c r="N7" s="19">
        <v>39.22291666666667</v>
      </c>
      <c r="O7" s="19">
        <v>40.095416666666665</v>
      </c>
      <c r="P7" s="8">
        <v>37</v>
      </c>
      <c r="Q7" s="393">
        <v>40</v>
      </c>
      <c r="R7" s="39"/>
    </row>
    <row r="8" spans="1:18">
      <c r="A8" s="27" t="s">
        <v>1961</v>
      </c>
      <c r="B8" s="27" t="s">
        <v>1962</v>
      </c>
      <c r="C8" s="185" t="s">
        <v>1963</v>
      </c>
      <c r="D8" s="8" t="s">
        <v>1964</v>
      </c>
      <c r="E8" s="162">
        <v>200</v>
      </c>
      <c r="F8" s="162">
        <v>192</v>
      </c>
      <c r="G8" s="162">
        <v>186</v>
      </c>
      <c r="H8" s="162">
        <v>174</v>
      </c>
      <c r="I8" s="162">
        <v>170</v>
      </c>
      <c r="J8" s="162">
        <v>169.29000000000002</v>
      </c>
      <c r="K8" s="162">
        <v>147.40916666666666</v>
      </c>
      <c r="L8" s="162">
        <v>142</v>
      </c>
      <c r="M8" s="202">
        <v>137</v>
      </c>
      <c r="N8" s="19">
        <v>132.54058333333333</v>
      </c>
      <c r="O8" s="19">
        <v>129.78966666666668</v>
      </c>
      <c r="P8" s="8">
        <v>124</v>
      </c>
      <c r="Q8" s="393">
        <v>121</v>
      </c>
      <c r="R8" s="39"/>
    </row>
    <row r="9" spans="1:18">
      <c r="A9" s="27" t="s">
        <v>1965</v>
      </c>
      <c r="B9" s="27" t="s">
        <v>1966</v>
      </c>
      <c r="C9" s="185" t="s">
        <v>1967</v>
      </c>
      <c r="D9" s="8" t="s">
        <v>1968</v>
      </c>
      <c r="E9" s="162">
        <v>8405</v>
      </c>
      <c r="F9" s="162">
        <v>8277</v>
      </c>
      <c r="G9" s="162">
        <v>8240</v>
      </c>
      <c r="H9" s="162">
        <v>8349</v>
      </c>
      <c r="I9" s="162">
        <v>8269</v>
      </c>
      <c r="J9" s="162">
        <v>7938.2110000000002</v>
      </c>
      <c r="K9" s="162">
        <v>7973.0468378380756</v>
      </c>
      <c r="L9" s="162">
        <v>7929</v>
      </c>
      <c r="M9" s="202">
        <v>8080</v>
      </c>
      <c r="N9" s="19">
        <v>7981.5377499999995</v>
      </c>
      <c r="O9" s="19">
        <v>7975.4466666666667</v>
      </c>
      <c r="P9" s="196">
        <v>8048</v>
      </c>
      <c r="Q9" s="393">
        <v>8037</v>
      </c>
      <c r="R9" s="39"/>
    </row>
    <row r="10" spans="1:18">
      <c r="A10" s="27" t="s">
        <v>1969</v>
      </c>
      <c r="B10" s="27" t="s">
        <v>1970</v>
      </c>
      <c r="C10" s="185" t="s">
        <v>1971</v>
      </c>
      <c r="D10" s="8" t="s">
        <v>1972</v>
      </c>
      <c r="E10" s="162">
        <v>1116</v>
      </c>
      <c r="F10" s="162">
        <v>1013</v>
      </c>
      <c r="G10" s="162">
        <v>972</v>
      </c>
      <c r="H10" s="162">
        <v>983</v>
      </c>
      <c r="I10" s="162">
        <v>1054</v>
      </c>
      <c r="J10" s="162">
        <v>1100.6089999999999</v>
      </c>
      <c r="K10" s="162">
        <v>954.14249999999993</v>
      </c>
      <c r="L10" s="162">
        <v>931</v>
      </c>
      <c r="M10" s="202">
        <v>906</v>
      </c>
      <c r="N10" s="19">
        <v>874.64083333333338</v>
      </c>
      <c r="O10" s="19">
        <v>813.07783333333339</v>
      </c>
      <c r="P10" s="8">
        <v>784</v>
      </c>
      <c r="Q10" s="393">
        <v>756</v>
      </c>
      <c r="R10" s="39"/>
    </row>
    <row r="11" spans="1:18">
      <c r="A11" s="27" t="s">
        <v>1973</v>
      </c>
      <c r="B11" s="27" t="s">
        <v>1974</v>
      </c>
      <c r="C11" s="185" t="s">
        <v>1975</v>
      </c>
      <c r="D11" s="8" t="s">
        <v>1976</v>
      </c>
      <c r="E11" s="162">
        <v>1692</v>
      </c>
      <c r="F11" s="162">
        <v>1573</v>
      </c>
      <c r="G11" s="162">
        <v>1527</v>
      </c>
      <c r="H11" s="162">
        <v>1495</v>
      </c>
      <c r="I11" s="162">
        <v>1426</v>
      </c>
      <c r="J11" s="162">
        <v>1264.5559999999998</v>
      </c>
      <c r="K11" s="162">
        <v>1287.9200056752909</v>
      </c>
      <c r="L11" s="162">
        <v>1198</v>
      </c>
      <c r="M11" s="202">
        <v>1501</v>
      </c>
      <c r="N11" s="19">
        <v>1511.6490833333332</v>
      </c>
      <c r="O11" s="19">
        <v>1551.9482500000001</v>
      </c>
      <c r="P11" s="196">
        <v>1404</v>
      </c>
      <c r="Q11" s="393">
        <v>1408</v>
      </c>
      <c r="R11" s="39"/>
    </row>
    <row r="12" spans="1:18">
      <c r="A12" s="27" t="s">
        <v>1977</v>
      </c>
      <c r="B12" s="27" t="s">
        <v>1978</v>
      </c>
      <c r="C12" s="185" t="s">
        <v>1979</v>
      </c>
      <c r="D12" s="8" t="s">
        <v>1980</v>
      </c>
      <c r="E12" s="162">
        <v>1150</v>
      </c>
      <c r="F12" s="162">
        <v>1187</v>
      </c>
      <c r="G12" s="162">
        <v>1164</v>
      </c>
      <c r="H12" s="162">
        <v>1136</v>
      </c>
      <c r="I12" s="162">
        <v>1117</v>
      </c>
      <c r="J12" s="162">
        <v>1092.145</v>
      </c>
      <c r="K12" s="162">
        <v>1078.5083333333332</v>
      </c>
      <c r="L12" s="162">
        <v>1083</v>
      </c>
      <c r="M12" s="202">
        <v>1096</v>
      </c>
      <c r="N12" s="19">
        <v>1116.1558333333332</v>
      </c>
      <c r="O12" s="19">
        <v>1138.31925</v>
      </c>
      <c r="P12" s="196">
        <v>1132</v>
      </c>
      <c r="Q12" s="393">
        <v>1098</v>
      </c>
      <c r="R12" s="39"/>
    </row>
    <row r="13" spans="1:18">
      <c r="A13" s="27" t="s">
        <v>1981</v>
      </c>
      <c r="B13" s="27" t="s">
        <v>1982</v>
      </c>
      <c r="C13" s="185" t="s">
        <v>1983</v>
      </c>
      <c r="D13" s="8" t="s">
        <v>1984</v>
      </c>
      <c r="E13" s="162">
        <v>2187</v>
      </c>
      <c r="F13" s="162">
        <v>2169</v>
      </c>
      <c r="G13" s="162">
        <v>2097</v>
      </c>
      <c r="H13" s="162">
        <v>1979</v>
      </c>
      <c r="I13" s="162">
        <v>1806</v>
      </c>
      <c r="J13" s="162">
        <v>1612.6959999999999</v>
      </c>
      <c r="K13" s="162">
        <v>1570.3766666666666</v>
      </c>
      <c r="L13" s="162">
        <v>1575</v>
      </c>
      <c r="M13" s="202">
        <v>1504</v>
      </c>
      <c r="N13" s="19">
        <v>1465.8400833333335</v>
      </c>
      <c r="O13" s="19">
        <v>1431.9389999999999</v>
      </c>
      <c r="P13" s="196">
        <v>1392</v>
      </c>
      <c r="Q13" s="393">
        <v>1357</v>
      </c>
      <c r="R13" s="39"/>
    </row>
    <row r="14" spans="1:18">
      <c r="A14" s="27" t="s">
        <v>1985</v>
      </c>
      <c r="B14" s="27" t="s">
        <v>1986</v>
      </c>
      <c r="C14" s="185" t="s">
        <v>1987</v>
      </c>
      <c r="D14" s="8" t="s">
        <v>1988</v>
      </c>
      <c r="E14" s="162">
        <v>259</v>
      </c>
      <c r="F14" s="162">
        <v>269</v>
      </c>
      <c r="G14" s="162">
        <v>256</v>
      </c>
      <c r="H14" s="162">
        <v>246</v>
      </c>
      <c r="I14" s="162">
        <v>261</v>
      </c>
      <c r="J14" s="162">
        <v>270.69299999999998</v>
      </c>
      <c r="K14" s="162">
        <v>269.86</v>
      </c>
      <c r="L14" s="162">
        <v>268</v>
      </c>
      <c r="M14" s="202">
        <v>260</v>
      </c>
      <c r="N14" s="19">
        <v>249.26050000000001</v>
      </c>
      <c r="O14" s="19">
        <v>239.46583333333334</v>
      </c>
      <c r="P14" s="8">
        <v>241</v>
      </c>
      <c r="Q14" s="393">
        <v>239</v>
      </c>
      <c r="R14" s="39"/>
    </row>
    <row r="15" spans="1:18">
      <c r="A15" s="27" t="s">
        <v>1989</v>
      </c>
      <c r="B15" s="27" t="s">
        <v>1990</v>
      </c>
      <c r="C15" s="185" t="s">
        <v>1991</v>
      </c>
      <c r="D15" s="8" t="s">
        <v>1992</v>
      </c>
      <c r="E15" s="162">
        <v>1120</v>
      </c>
      <c r="F15" s="162">
        <v>1053</v>
      </c>
      <c r="G15" s="162">
        <v>1005</v>
      </c>
      <c r="H15" s="162">
        <v>966</v>
      </c>
      <c r="I15" s="162">
        <v>946</v>
      </c>
      <c r="J15" s="162">
        <v>944.60699999999997</v>
      </c>
      <c r="K15" s="162">
        <v>934.55416666666645</v>
      </c>
      <c r="L15" s="162">
        <v>930</v>
      </c>
      <c r="M15" s="202">
        <v>911</v>
      </c>
      <c r="N15" s="19">
        <v>899.74924999999996</v>
      </c>
      <c r="O15" s="19">
        <v>920.70725000000004</v>
      </c>
      <c r="P15" s="8">
        <v>901</v>
      </c>
      <c r="Q15" s="393">
        <v>875</v>
      </c>
      <c r="R15" s="39"/>
    </row>
    <row r="16" spans="1:18">
      <c r="A16" s="27" t="s">
        <v>1993</v>
      </c>
      <c r="B16" s="27" t="s">
        <v>1994</v>
      </c>
      <c r="C16" s="185" t="s">
        <v>1995</v>
      </c>
      <c r="D16" s="8" t="s">
        <v>1996</v>
      </c>
      <c r="E16" s="162">
        <v>338</v>
      </c>
      <c r="F16" s="162">
        <v>329</v>
      </c>
      <c r="G16" s="162">
        <v>318</v>
      </c>
      <c r="H16" s="162">
        <v>311</v>
      </c>
      <c r="I16" s="162">
        <v>317</v>
      </c>
      <c r="J16" s="162">
        <v>315.41800000000001</v>
      </c>
      <c r="K16" s="162">
        <v>305.7</v>
      </c>
      <c r="L16" s="162">
        <v>297</v>
      </c>
      <c r="M16" s="202">
        <v>286</v>
      </c>
      <c r="N16" s="19">
        <v>279.67633333333333</v>
      </c>
      <c r="O16" s="19">
        <v>289.53483333333332</v>
      </c>
      <c r="P16" s="8">
        <v>317</v>
      </c>
      <c r="Q16" s="393">
        <v>334</v>
      </c>
      <c r="R16" s="39"/>
    </row>
    <row r="17" spans="1:21">
      <c r="A17" s="27" t="s">
        <v>1997</v>
      </c>
      <c r="B17" s="27" t="s">
        <v>1998</v>
      </c>
      <c r="C17" s="185" t="s">
        <v>1999</v>
      </c>
      <c r="D17" s="8" t="s">
        <v>2000</v>
      </c>
      <c r="E17" s="162">
        <v>1832</v>
      </c>
      <c r="F17" s="162">
        <v>1759</v>
      </c>
      <c r="G17" s="162">
        <v>1753</v>
      </c>
      <c r="H17" s="162">
        <v>1738</v>
      </c>
      <c r="I17" s="162">
        <v>1647</v>
      </c>
      <c r="J17" s="162">
        <v>1531.7330000000002</v>
      </c>
      <c r="K17" s="162">
        <v>1696.4962445402036</v>
      </c>
      <c r="L17" s="162">
        <v>1672</v>
      </c>
      <c r="M17" s="202">
        <v>1656</v>
      </c>
      <c r="N17" s="19">
        <v>1631.0616666666667</v>
      </c>
      <c r="O17" s="19">
        <v>1574.9935833333334</v>
      </c>
      <c r="P17" s="196">
        <v>1644</v>
      </c>
      <c r="Q17" s="393">
        <v>1612</v>
      </c>
      <c r="R17" s="39"/>
    </row>
    <row r="18" spans="1:21">
      <c r="A18" s="27" t="s">
        <v>2001</v>
      </c>
      <c r="B18" s="27" t="s">
        <v>2002</v>
      </c>
      <c r="C18" s="185" t="s">
        <v>2003</v>
      </c>
      <c r="D18" s="8" t="s">
        <v>2004</v>
      </c>
      <c r="E18" s="162">
        <v>743</v>
      </c>
      <c r="F18" s="162">
        <v>709</v>
      </c>
      <c r="G18" s="162">
        <v>680</v>
      </c>
      <c r="H18" s="162">
        <v>655</v>
      </c>
      <c r="I18" s="162">
        <v>645</v>
      </c>
      <c r="J18" s="162">
        <v>644.33799999999997</v>
      </c>
      <c r="K18" s="162">
        <v>632.70416666666654</v>
      </c>
      <c r="L18" s="162">
        <v>626</v>
      </c>
      <c r="M18" s="202">
        <v>597</v>
      </c>
      <c r="N18" s="19">
        <v>590.3054166666667</v>
      </c>
      <c r="O18" s="19">
        <v>580.35141666666664</v>
      </c>
      <c r="P18" s="8">
        <v>567</v>
      </c>
      <c r="Q18" s="393">
        <v>546</v>
      </c>
      <c r="R18" s="39"/>
    </row>
    <row r="19" spans="1:21">
      <c r="A19" s="27" t="s">
        <v>2005</v>
      </c>
      <c r="B19" s="27" t="s">
        <v>2006</v>
      </c>
      <c r="C19" s="185" t="s">
        <v>2007</v>
      </c>
      <c r="D19" s="8" t="s">
        <v>2008</v>
      </c>
      <c r="E19" s="162">
        <v>110</v>
      </c>
      <c r="F19" s="162">
        <v>108</v>
      </c>
      <c r="G19" s="162">
        <v>112</v>
      </c>
      <c r="H19" s="162">
        <v>110</v>
      </c>
      <c r="I19" s="162">
        <v>110</v>
      </c>
      <c r="J19" s="162">
        <v>109.753</v>
      </c>
      <c r="K19" s="162">
        <v>100.94333333333333</v>
      </c>
      <c r="L19" s="162">
        <v>97</v>
      </c>
      <c r="M19" s="202">
        <v>84</v>
      </c>
      <c r="N19" s="19">
        <v>81.878500000000003</v>
      </c>
      <c r="O19" s="19">
        <v>82.684583333333336</v>
      </c>
      <c r="P19" s="8">
        <v>79</v>
      </c>
      <c r="Q19" s="393">
        <v>75</v>
      </c>
      <c r="R19" s="39"/>
    </row>
    <row r="20" spans="1:21">
      <c r="A20" s="27" t="s">
        <v>2009</v>
      </c>
      <c r="B20" s="27" t="s">
        <v>2010</v>
      </c>
      <c r="C20" s="185" t="s">
        <v>2011</v>
      </c>
      <c r="D20" s="8" t="s">
        <v>2012</v>
      </c>
      <c r="E20" s="162">
        <v>91</v>
      </c>
      <c r="F20" s="162">
        <v>86</v>
      </c>
      <c r="G20" s="162">
        <v>86</v>
      </c>
      <c r="H20" s="162">
        <v>86</v>
      </c>
      <c r="I20" s="162">
        <v>87</v>
      </c>
      <c r="J20" s="162">
        <v>89.718000000000004</v>
      </c>
      <c r="K20" s="162">
        <v>84.689166666666679</v>
      </c>
      <c r="L20" s="162">
        <v>85</v>
      </c>
      <c r="M20" s="202">
        <v>79</v>
      </c>
      <c r="N20" s="19">
        <v>79.333749999999995</v>
      </c>
      <c r="O20" s="19">
        <v>76.456583333333327</v>
      </c>
      <c r="P20" s="8">
        <v>76</v>
      </c>
      <c r="Q20" s="393">
        <v>70</v>
      </c>
      <c r="R20" s="39"/>
    </row>
    <row r="21" spans="1:21">
      <c r="A21" s="27" t="s">
        <v>2013</v>
      </c>
      <c r="B21" s="27" t="s">
        <v>2014</v>
      </c>
      <c r="C21" s="185" t="s">
        <v>2015</v>
      </c>
      <c r="D21" s="8" t="s">
        <v>2016</v>
      </c>
      <c r="E21" s="162">
        <v>2001</v>
      </c>
      <c r="F21" s="162">
        <v>1922</v>
      </c>
      <c r="G21" s="162">
        <v>1901</v>
      </c>
      <c r="H21" s="162">
        <v>1854</v>
      </c>
      <c r="I21" s="162">
        <v>1803</v>
      </c>
      <c r="J21" s="162">
        <v>1818.3240000000001</v>
      </c>
      <c r="K21" s="162">
        <v>1912.5952319625715</v>
      </c>
      <c r="L21" s="162">
        <v>1945</v>
      </c>
      <c r="M21" s="202">
        <v>1929</v>
      </c>
      <c r="N21" s="19">
        <v>1947.7953333333332</v>
      </c>
      <c r="O21" s="19">
        <v>2056.2443333333331</v>
      </c>
      <c r="P21" s="196">
        <v>2026</v>
      </c>
      <c r="Q21" s="393">
        <v>1976</v>
      </c>
      <c r="R21" s="39"/>
    </row>
    <row r="22" spans="1:21">
      <c r="A22" s="27" t="s">
        <v>2017</v>
      </c>
      <c r="B22" s="27" t="s">
        <v>2018</v>
      </c>
      <c r="C22" s="185" t="s">
        <v>2019</v>
      </c>
      <c r="D22" s="8" t="s">
        <v>2020</v>
      </c>
      <c r="E22" s="162">
        <v>250</v>
      </c>
      <c r="F22" s="162">
        <v>263</v>
      </c>
      <c r="G22" s="162">
        <v>272</v>
      </c>
      <c r="H22" s="162">
        <v>257</v>
      </c>
      <c r="I22" s="162">
        <v>258</v>
      </c>
      <c r="J22" s="162">
        <v>270.46499999999997</v>
      </c>
      <c r="K22" s="162">
        <v>274.57583333333332</v>
      </c>
      <c r="L22" s="162">
        <v>300</v>
      </c>
      <c r="M22" s="202">
        <v>298</v>
      </c>
      <c r="N22" s="19">
        <v>301.18891666666667</v>
      </c>
      <c r="O22" s="19">
        <v>293.68608333333333</v>
      </c>
      <c r="P22" s="8">
        <v>307</v>
      </c>
      <c r="Q22" s="393">
        <v>280</v>
      </c>
      <c r="R22" s="39"/>
    </row>
    <row r="23" spans="1:21">
      <c r="A23" s="27" t="s">
        <v>2021</v>
      </c>
      <c r="B23" s="27" t="s">
        <v>2022</v>
      </c>
      <c r="C23" s="185" t="s">
        <v>2023</v>
      </c>
      <c r="D23" s="8" t="s">
        <v>2024</v>
      </c>
      <c r="E23" s="162">
        <v>1512</v>
      </c>
      <c r="F23" s="162">
        <v>1374</v>
      </c>
      <c r="G23" s="162">
        <v>1310</v>
      </c>
      <c r="H23" s="162">
        <v>1334</v>
      </c>
      <c r="I23" s="162">
        <v>1539</v>
      </c>
      <c r="J23" s="162">
        <v>2059.9280000000003</v>
      </c>
      <c r="K23" s="162">
        <v>2099.9425000000001</v>
      </c>
      <c r="L23" s="162">
        <v>2134</v>
      </c>
      <c r="M23" s="202">
        <v>2228</v>
      </c>
      <c r="N23" s="19">
        <v>2162.4022500000001</v>
      </c>
      <c r="O23" s="19">
        <v>2154.30375</v>
      </c>
      <c r="P23" s="196">
        <v>2176</v>
      </c>
      <c r="Q23" s="393">
        <v>2136</v>
      </c>
      <c r="R23" s="39"/>
    </row>
    <row r="24" spans="1:21">
      <c r="A24" s="27" t="s">
        <v>2025</v>
      </c>
      <c r="B24" s="27" t="s">
        <v>2026</v>
      </c>
      <c r="C24" s="185" t="s">
        <v>2027</v>
      </c>
      <c r="D24" s="8" t="s">
        <v>2028</v>
      </c>
      <c r="E24" s="162">
        <v>371</v>
      </c>
      <c r="F24" s="162">
        <v>365</v>
      </c>
      <c r="G24" s="162">
        <v>361</v>
      </c>
      <c r="H24" s="162">
        <v>345</v>
      </c>
      <c r="I24" s="162">
        <v>390</v>
      </c>
      <c r="J24" s="162">
        <v>386.738</v>
      </c>
      <c r="K24" s="162">
        <v>347.43000000000006</v>
      </c>
      <c r="L24" s="162">
        <v>346</v>
      </c>
      <c r="M24" s="202">
        <v>328</v>
      </c>
      <c r="N24" s="19">
        <v>314.661</v>
      </c>
      <c r="O24" s="19">
        <v>305.14208333333335</v>
      </c>
      <c r="P24" s="8">
        <v>292</v>
      </c>
      <c r="Q24" s="393">
        <v>286</v>
      </c>
      <c r="R24" s="39"/>
    </row>
    <row r="25" spans="1:21">
      <c r="A25" s="27" t="s">
        <v>2029</v>
      </c>
      <c r="B25" s="27" t="s">
        <v>2030</v>
      </c>
      <c r="C25" s="185" t="s">
        <v>2031</v>
      </c>
      <c r="D25" s="8" t="s">
        <v>2032</v>
      </c>
      <c r="E25" s="162">
        <v>1103</v>
      </c>
      <c r="F25" s="162">
        <v>1051</v>
      </c>
      <c r="G25" s="162">
        <v>1028</v>
      </c>
      <c r="H25" s="162">
        <v>1017</v>
      </c>
      <c r="I25" s="162">
        <v>1054</v>
      </c>
      <c r="J25" s="162">
        <v>1053.6889999999999</v>
      </c>
      <c r="K25" s="162">
        <v>998.76166666666666</v>
      </c>
      <c r="L25" s="162">
        <v>1014</v>
      </c>
      <c r="M25" s="202">
        <v>1018</v>
      </c>
      <c r="N25" s="19">
        <v>1028.6684166666666</v>
      </c>
      <c r="O25" s="19">
        <v>995.8000833333333</v>
      </c>
      <c r="P25" s="8">
        <v>993</v>
      </c>
      <c r="Q25" s="393">
        <v>973</v>
      </c>
      <c r="R25" s="39"/>
    </row>
    <row r="26" spans="1:21">
      <c r="A26" s="27" t="s">
        <v>2033</v>
      </c>
      <c r="B26" s="27" t="s">
        <v>2034</v>
      </c>
      <c r="C26" s="185" t="s">
        <v>2035</v>
      </c>
      <c r="D26" s="8" t="s">
        <v>2036</v>
      </c>
      <c r="E26" s="162">
        <v>1845</v>
      </c>
      <c r="F26" s="162">
        <v>1768</v>
      </c>
      <c r="G26" s="162">
        <v>1703</v>
      </c>
      <c r="H26" s="162">
        <v>1640</v>
      </c>
      <c r="I26" s="162">
        <v>1603</v>
      </c>
      <c r="J26" s="162">
        <v>1572.279</v>
      </c>
      <c r="K26" s="162">
        <v>1560.2808333333335</v>
      </c>
      <c r="L26" s="162">
        <v>1545</v>
      </c>
      <c r="M26" s="202">
        <v>1575</v>
      </c>
      <c r="N26" s="19">
        <v>1547.4628333333333</v>
      </c>
      <c r="O26" s="19">
        <v>1523.1366666666665</v>
      </c>
      <c r="P26" s="196">
        <v>1512</v>
      </c>
      <c r="Q26" s="393">
        <v>1482</v>
      </c>
      <c r="R26" s="39"/>
    </row>
    <row r="27" spans="1:21">
      <c r="A27" s="27" t="s">
        <v>2037</v>
      </c>
      <c r="B27" s="27" t="s">
        <v>2038</v>
      </c>
      <c r="C27" s="185" t="s">
        <v>2039</v>
      </c>
      <c r="D27" s="8" t="s">
        <v>2040</v>
      </c>
      <c r="E27" s="162">
        <v>103</v>
      </c>
      <c r="F27" s="162">
        <v>98</v>
      </c>
      <c r="G27" s="162">
        <v>99</v>
      </c>
      <c r="H27" s="162">
        <v>97</v>
      </c>
      <c r="I27" s="162">
        <v>95</v>
      </c>
      <c r="J27" s="162">
        <v>96.533999999999992</v>
      </c>
      <c r="K27" s="162">
        <v>92.973333333333343</v>
      </c>
      <c r="L27" s="162">
        <v>93</v>
      </c>
      <c r="M27" s="202">
        <v>91</v>
      </c>
      <c r="N27" s="19">
        <v>86.510083333333327</v>
      </c>
      <c r="O27" s="19">
        <v>85.333749999999995</v>
      </c>
      <c r="P27" s="8">
        <v>83</v>
      </c>
      <c r="Q27" s="393">
        <v>80</v>
      </c>
      <c r="R27" s="39"/>
    </row>
    <row r="28" spans="1:21" s="4" customFormat="1">
      <c r="A28" s="27" t="s">
        <v>2041</v>
      </c>
      <c r="B28" s="27" t="s">
        <v>2042</v>
      </c>
      <c r="C28" s="185" t="s">
        <v>2043</v>
      </c>
      <c r="D28" s="8" t="s">
        <v>2044</v>
      </c>
      <c r="E28" s="162">
        <v>3764</v>
      </c>
      <c r="F28" s="162">
        <v>3637</v>
      </c>
      <c r="G28" s="162">
        <v>3477</v>
      </c>
      <c r="H28" s="162">
        <v>3348</v>
      </c>
      <c r="I28" s="162">
        <v>3367</v>
      </c>
      <c r="J28" s="162">
        <v>3392.8409999999999</v>
      </c>
      <c r="K28" s="162">
        <v>3303.060833333333</v>
      </c>
      <c r="L28" s="162">
        <v>3316</v>
      </c>
      <c r="M28" s="202">
        <v>3177</v>
      </c>
      <c r="N28" s="19">
        <v>3084.159916666667</v>
      </c>
      <c r="O28" s="19">
        <v>3059.771666666667</v>
      </c>
      <c r="P28" s="196">
        <v>3038</v>
      </c>
      <c r="Q28" s="392">
        <v>2982</v>
      </c>
      <c r="R28" s="39"/>
      <c r="S28" s="22"/>
      <c r="T28" s="22"/>
      <c r="U28" s="22"/>
    </row>
    <row r="29" spans="1:21">
      <c r="A29" s="27" t="s">
        <v>2045</v>
      </c>
      <c r="B29" s="27" t="s">
        <v>2046</v>
      </c>
      <c r="C29" s="185" t="s">
        <v>2047</v>
      </c>
      <c r="D29" s="8" t="s">
        <v>2048</v>
      </c>
      <c r="E29" s="162">
        <v>1142</v>
      </c>
      <c r="F29" s="162">
        <v>1109</v>
      </c>
      <c r="G29" s="162">
        <v>1074</v>
      </c>
      <c r="H29" s="162">
        <v>1038</v>
      </c>
      <c r="I29" s="162">
        <v>1047</v>
      </c>
      <c r="J29" s="162">
        <v>1047.3909999999998</v>
      </c>
      <c r="K29" s="162">
        <v>1042.2274999999997</v>
      </c>
      <c r="L29" s="162">
        <v>1059</v>
      </c>
      <c r="M29" s="202">
        <v>1062</v>
      </c>
      <c r="N29" s="19">
        <v>1062.9904166666668</v>
      </c>
      <c r="O29" s="19">
        <v>1086.8663333333334</v>
      </c>
      <c r="P29" s="196">
        <v>1082</v>
      </c>
      <c r="Q29" s="393">
        <v>1071</v>
      </c>
      <c r="R29" s="39"/>
    </row>
    <row r="30" spans="1:21">
      <c r="A30" s="27" t="s">
        <v>2049</v>
      </c>
      <c r="B30" s="27" t="s">
        <v>2050</v>
      </c>
      <c r="C30" s="185" t="s">
        <v>2051</v>
      </c>
      <c r="D30" s="8" t="s">
        <v>2052</v>
      </c>
      <c r="E30" s="162">
        <v>393</v>
      </c>
      <c r="F30" s="162">
        <v>378</v>
      </c>
      <c r="G30" s="162">
        <v>375</v>
      </c>
      <c r="H30" s="162">
        <v>367</v>
      </c>
      <c r="I30" s="162">
        <v>343</v>
      </c>
      <c r="J30" s="162">
        <v>351.76799999999997</v>
      </c>
      <c r="K30" s="162">
        <v>328.64416666666665</v>
      </c>
      <c r="L30" s="162">
        <v>327</v>
      </c>
      <c r="M30" s="202">
        <v>387</v>
      </c>
      <c r="N30" s="19">
        <v>384.39941666666664</v>
      </c>
      <c r="O30" s="19">
        <v>367.84800000000001</v>
      </c>
      <c r="P30" s="8">
        <v>358</v>
      </c>
      <c r="Q30" s="393">
        <v>344</v>
      </c>
      <c r="R30" s="39"/>
      <c r="S30" s="38"/>
      <c r="T30" s="34"/>
      <c r="U30" s="38"/>
    </row>
    <row r="31" spans="1:21">
      <c r="A31" s="27" t="s">
        <v>2053</v>
      </c>
      <c r="B31" s="27" t="s">
        <v>2054</v>
      </c>
      <c r="C31" s="185" t="s">
        <v>2055</v>
      </c>
      <c r="D31" s="8" t="s">
        <v>2056</v>
      </c>
      <c r="E31" s="162">
        <v>6784</v>
      </c>
      <c r="F31" s="162">
        <v>6451</v>
      </c>
      <c r="G31" s="162">
        <v>6310</v>
      </c>
      <c r="H31" s="162">
        <v>6016</v>
      </c>
      <c r="I31" s="162">
        <v>5938</v>
      </c>
      <c r="J31" s="162">
        <v>6084.2270000000008</v>
      </c>
      <c r="K31" s="162">
        <v>6331.5433466505292</v>
      </c>
      <c r="L31" s="162">
        <v>6248</v>
      </c>
      <c r="M31" s="202">
        <v>6351</v>
      </c>
      <c r="N31" s="19">
        <v>6244.6764999999996</v>
      </c>
      <c r="O31" s="19">
        <v>6178.0165000000006</v>
      </c>
      <c r="P31" s="196">
        <v>6059</v>
      </c>
      <c r="Q31" s="393">
        <v>6063</v>
      </c>
      <c r="R31" s="39"/>
      <c r="S31" s="38"/>
      <c r="T31" s="34"/>
      <c r="U31" s="38"/>
    </row>
    <row r="32" spans="1:21">
      <c r="A32" s="27" t="s">
        <v>2057</v>
      </c>
      <c r="B32" s="27" t="s">
        <v>2058</v>
      </c>
      <c r="C32" s="185" t="s">
        <v>2059</v>
      </c>
      <c r="D32" s="8" t="s">
        <v>2060</v>
      </c>
      <c r="E32" s="162">
        <v>41125</v>
      </c>
      <c r="F32" s="162">
        <v>39727</v>
      </c>
      <c r="G32" s="162">
        <v>38799</v>
      </c>
      <c r="H32" s="162">
        <v>37935</v>
      </c>
      <c r="I32" s="162">
        <v>37902</v>
      </c>
      <c r="J32" s="162">
        <v>37817</v>
      </c>
      <c r="K32" s="162">
        <v>37873</v>
      </c>
      <c r="L32" s="162">
        <v>37703</v>
      </c>
      <c r="M32" s="202">
        <v>37984</v>
      </c>
      <c r="N32" s="19">
        <v>37326</v>
      </c>
      <c r="O32" s="19">
        <v>37054.487249999998</v>
      </c>
      <c r="P32" s="196">
        <v>36681</v>
      </c>
      <c r="Q32" s="393">
        <v>36223</v>
      </c>
      <c r="R32" s="39"/>
      <c r="S32" s="38"/>
      <c r="T32" s="34"/>
      <c r="U32" s="38"/>
    </row>
    <row r="33" spans="1:21">
      <c r="A33" s="27" t="s">
        <v>2061</v>
      </c>
      <c r="B33" s="27" t="s">
        <v>2062</v>
      </c>
      <c r="C33" s="185" t="s">
        <v>2063</v>
      </c>
      <c r="D33" s="8" t="s">
        <v>2064</v>
      </c>
      <c r="E33" s="162">
        <v>56671</v>
      </c>
      <c r="F33" s="162">
        <v>55286</v>
      </c>
      <c r="G33" s="162">
        <v>53658</v>
      </c>
      <c r="H33" s="162">
        <v>51919</v>
      </c>
      <c r="I33" s="162">
        <v>52324</v>
      </c>
      <c r="J33" s="162">
        <v>53276</v>
      </c>
      <c r="K33" s="162">
        <v>53669</v>
      </c>
      <c r="L33" s="162">
        <v>52558</v>
      </c>
      <c r="M33" s="202">
        <v>54957</v>
      </c>
      <c r="N33" s="19">
        <v>54412</v>
      </c>
      <c r="O33" s="19">
        <v>54974</v>
      </c>
      <c r="P33" s="196">
        <v>54420</v>
      </c>
      <c r="Q33" s="393">
        <v>53545</v>
      </c>
      <c r="R33" s="34"/>
      <c r="S33" s="38"/>
      <c r="T33" s="34"/>
      <c r="U33" s="38"/>
    </row>
    <row r="34" spans="1:21">
      <c r="C34" s="5"/>
      <c r="E34" s="5"/>
      <c r="F34" s="5"/>
      <c r="G34" s="5"/>
      <c r="H34" s="5"/>
      <c r="I34" s="5"/>
      <c r="J34" s="33"/>
      <c r="K34" s="33"/>
      <c r="L34" s="33"/>
      <c r="O34" s="19"/>
      <c r="Q34" s="389"/>
      <c r="R34" s="81"/>
      <c r="S34" s="38"/>
      <c r="T34" s="81"/>
      <c r="U34" s="38"/>
    </row>
    <row r="35" spans="1:21">
      <c r="A35" s="127"/>
      <c r="B35" s="127"/>
      <c r="C35" s="127"/>
      <c r="E35" s="127"/>
      <c r="F35" s="127"/>
      <c r="G35" s="127"/>
      <c r="H35" s="127"/>
      <c r="I35" s="127"/>
      <c r="J35" s="127"/>
      <c r="K35" s="127"/>
      <c r="L35" s="127"/>
      <c r="O35" s="19"/>
      <c r="Q35" s="354"/>
      <c r="R35" s="34"/>
      <c r="T35" s="34"/>
    </row>
    <row r="36" spans="1:21">
      <c r="A36" s="4" t="s">
        <v>2065</v>
      </c>
      <c r="B36" s="27"/>
      <c r="C36" s="67"/>
      <c r="E36" s="128"/>
      <c r="F36" s="99"/>
      <c r="G36" s="99"/>
      <c r="H36" s="99"/>
      <c r="I36" s="67"/>
      <c r="J36" s="67"/>
      <c r="K36" s="67"/>
      <c r="L36" s="67"/>
      <c r="O36" s="19"/>
      <c r="Q36" s="354"/>
    </row>
    <row r="37" spans="1:21">
      <c r="A37" s="27" t="s">
        <v>2066</v>
      </c>
      <c r="B37" s="27" t="s">
        <v>2067</v>
      </c>
      <c r="C37" s="185" t="s">
        <v>2068</v>
      </c>
      <c r="D37" s="8" t="s">
        <v>2069</v>
      </c>
      <c r="E37" s="459">
        <v>1.309817049549385</v>
      </c>
      <c r="F37" s="459">
        <v>1.3080356761751266</v>
      </c>
      <c r="G37" s="459">
        <v>1.2523431029207071</v>
      </c>
      <c r="H37" s="459">
        <v>1.206391205514096</v>
      </c>
      <c r="I37" s="459">
        <v>1.2970258674248791</v>
      </c>
      <c r="J37" s="459">
        <v>1.2784483199695935</v>
      </c>
      <c r="K37" s="459">
        <v>1.179590633443703</v>
      </c>
      <c r="L37" s="99">
        <v>1.1588067898031134</v>
      </c>
      <c r="M37" s="232">
        <v>0.98</v>
      </c>
      <c r="N37" s="232">
        <v>0.91</v>
      </c>
      <c r="O37" s="283">
        <v>0.86</v>
      </c>
      <c r="P37" s="283">
        <v>0.81</v>
      </c>
      <c r="Q37" s="400">
        <v>0.79</v>
      </c>
    </row>
    <row r="38" spans="1:21">
      <c r="A38" s="27" t="s">
        <v>2070</v>
      </c>
      <c r="B38" s="27" t="s">
        <v>2071</v>
      </c>
      <c r="C38" s="185" t="s">
        <v>2072</v>
      </c>
      <c r="D38" s="8" t="s">
        <v>2073</v>
      </c>
      <c r="E38" s="459">
        <v>0.99901735997379626</v>
      </c>
      <c r="F38" s="459">
        <v>1.009935582487171</v>
      </c>
      <c r="G38" s="459">
        <v>1.0426902500272954</v>
      </c>
      <c r="H38" s="459">
        <v>1.0317720275139208</v>
      </c>
      <c r="I38" s="459">
        <v>1.0645266950540453</v>
      </c>
      <c r="J38" s="459">
        <v>1.151867016049787</v>
      </c>
      <c r="K38" s="459">
        <v>0.94579102522109415</v>
      </c>
      <c r="L38" s="99">
        <v>0.91849546893765699</v>
      </c>
      <c r="M38" s="232">
        <v>0.74</v>
      </c>
      <c r="N38" s="232">
        <v>0.77</v>
      </c>
      <c r="O38" s="283">
        <v>0.79</v>
      </c>
      <c r="P38" s="283">
        <v>0.74</v>
      </c>
      <c r="Q38" s="400">
        <v>0.79</v>
      </c>
    </row>
    <row r="39" spans="1:21">
      <c r="A39" s="27" t="s">
        <v>2074</v>
      </c>
      <c r="B39" s="27" t="s">
        <v>2075</v>
      </c>
      <c r="C39" s="185" t="s">
        <v>2076</v>
      </c>
      <c r="D39" s="8" t="s">
        <v>2077</v>
      </c>
      <c r="E39" s="459">
        <v>1.3698630136986301</v>
      </c>
      <c r="F39" s="459">
        <v>1.3588029893665765</v>
      </c>
      <c r="G39" s="459">
        <v>1.2975778546712802</v>
      </c>
      <c r="H39" s="459">
        <v>1.1850026070057353</v>
      </c>
      <c r="I39" s="459">
        <v>1.1707825757216666</v>
      </c>
      <c r="J39" s="459">
        <v>1.275456226003697</v>
      </c>
      <c r="K39" s="459">
        <v>0.94444707778357107</v>
      </c>
      <c r="L39" s="99">
        <v>0.89230696307531865</v>
      </c>
      <c r="M39" s="232">
        <v>0.77</v>
      </c>
      <c r="N39" s="232">
        <v>0.76</v>
      </c>
      <c r="O39" s="283">
        <v>0.73</v>
      </c>
      <c r="P39" s="283">
        <v>0.67</v>
      </c>
      <c r="Q39" s="400">
        <v>0.66</v>
      </c>
    </row>
    <row r="40" spans="1:21">
      <c r="A40" s="27" t="s">
        <v>2078</v>
      </c>
      <c r="B40" s="27" t="s">
        <v>2079</v>
      </c>
      <c r="C40" s="185" t="s">
        <v>2080</v>
      </c>
      <c r="D40" s="8" t="s">
        <v>2081</v>
      </c>
      <c r="E40" s="459">
        <v>2.4419239472726408</v>
      </c>
      <c r="F40" s="459">
        <v>2.4137907550425872</v>
      </c>
      <c r="G40" s="459">
        <v>2.3593339786042642</v>
      </c>
      <c r="H40" s="459">
        <v>2.2824917316791415</v>
      </c>
      <c r="I40" s="459">
        <v>2.2168363848316535</v>
      </c>
      <c r="J40" s="459">
        <v>2.1918632206098776</v>
      </c>
      <c r="K40" s="459">
        <v>2.1615220517799179</v>
      </c>
      <c r="L40" s="99">
        <v>2.1316871858169946</v>
      </c>
      <c r="M40" s="232">
        <v>1.93</v>
      </c>
      <c r="N40" s="232">
        <v>1.91</v>
      </c>
      <c r="O40" s="283">
        <v>1.91</v>
      </c>
      <c r="P40" s="283">
        <v>0.7</v>
      </c>
      <c r="Q40" s="400">
        <v>1.91</v>
      </c>
    </row>
    <row r="41" spans="1:21">
      <c r="A41" s="27" t="s">
        <v>2082</v>
      </c>
      <c r="B41" s="27" t="s">
        <v>2083</v>
      </c>
      <c r="C41" s="185" t="s">
        <v>2084</v>
      </c>
      <c r="D41" s="8" t="s">
        <v>2085</v>
      </c>
      <c r="E41" s="459">
        <v>1.1903326662326492</v>
      </c>
      <c r="F41" s="459">
        <v>1.0989166034653897</v>
      </c>
      <c r="G41" s="459">
        <v>1.0472556222744078</v>
      </c>
      <c r="H41" s="459">
        <v>1.0488751717985194</v>
      </c>
      <c r="I41" s="459">
        <v>1.2795473360178107</v>
      </c>
      <c r="J41" s="459">
        <v>1.4396249768925968</v>
      </c>
      <c r="K41" s="459">
        <v>0.97787851266017789</v>
      </c>
      <c r="L41" s="99">
        <v>0.95249385811920462</v>
      </c>
      <c r="M41" s="232">
        <v>0.83</v>
      </c>
      <c r="N41" s="232">
        <v>0.8</v>
      </c>
      <c r="O41" s="283">
        <v>0.75</v>
      </c>
      <c r="P41" s="283">
        <v>1.26</v>
      </c>
      <c r="Q41" s="400">
        <v>0.67</v>
      </c>
    </row>
    <row r="42" spans="1:21">
      <c r="A42" s="27" t="s">
        <v>2086</v>
      </c>
      <c r="B42" s="27" t="s">
        <v>2087</v>
      </c>
      <c r="C42" s="185" t="s">
        <v>2088</v>
      </c>
      <c r="D42" s="8" t="s">
        <v>2089</v>
      </c>
      <c r="E42" s="459">
        <v>1.3629080398378837</v>
      </c>
      <c r="F42" s="459">
        <v>1.272476881669756</v>
      </c>
      <c r="G42" s="459">
        <v>1.2224932515918825</v>
      </c>
      <c r="H42" s="459">
        <v>1.1794275660561122</v>
      </c>
      <c r="I42" s="459">
        <v>1.2391215558138804</v>
      </c>
      <c r="J42" s="459">
        <v>1.0637575795658047</v>
      </c>
      <c r="K42" s="459">
        <v>1.2916051254477872</v>
      </c>
      <c r="L42" s="99">
        <v>1.2049807827243497</v>
      </c>
      <c r="M42" s="232">
        <v>1.48</v>
      </c>
      <c r="N42" s="232">
        <v>1.53</v>
      </c>
      <c r="O42" s="283">
        <v>1.64</v>
      </c>
      <c r="P42" s="283">
        <v>1.92</v>
      </c>
      <c r="Q42" s="400">
        <v>1.25</v>
      </c>
    </row>
    <row r="43" spans="1:21">
      <c r="A43" s="27" t="s">
        <v>2090</v>
      </c>
      <c r="B43" s="27" t="s">
        <v>2091</v>
      </c>
      <c r="C43" s="185" t="s">
        <v>2092</v>
      </c>
      <c r="D43" s="8" t="s">
        <v>2093</v>
      </c>
      <c r="E43" s="459">
        <v>1.5774245599718086</v>
      </c>
      <c r="F43" s="459">
        <v>1.6629277548375423</v>
      </c>
      <c r="G43" s="459">
        <v>1.6472077452380509</v>
      </c>
      <c r="H43" s="459">
        <v>1.6302835840273013</v>
      </c>
      <c r="I43" s="459">
        <v>1.6183432501391302</v>
      </c>
      <c r="J43" s="459">
        <v>1.5040868371756588</v>
      </c>
      <c r="K43" s="459">
        <v>1.4054781732415873</v>
      </c>
      <c r="L43" s="99">
        <v>1.3810579223621491</v>
      </c>
      <c r="M43" s="232">
        <v>1.1200000000000001</v>
      </c>
      <c r="N43" s="232">
        <v>1.1399999999999999</v>
      </c>
      <c r="O43" s="283">
        <v>1.1499999999999999</v>
      </c>
      <c r="P43" s="283">
        <v>1.1299999999999999</v>
      </c>
      <c r="Q43" s="400">
        <v>1.0900000000000001</v>
      </c>
    </row>
    <row r="44" spans="1:21">
      <c r="A44" s="27" t="s">
        <v>2094</v>
      </c>
      <c r="B44" s="27" t="s">
        <v>2095</v>
      </c>
      <c r="C44" s="185" t="s">
        <v>2096</v>
      </c>
      <c r="D44" s="8" t="s">
        <v>2097</v>
      </c>
      <c r="E44" s="459">
        <v>1.0265724612674139</v>
      </c>
      <c r="F44" s="459">
        <v>1.0448868142712704</v>
      </c>
      <c r="G44" s="459">
        <v>1.0070472419492527</v>
      </c>
      <c r="H44" s="459">
        <v>0.93067184917449197</v>
      </c>
      <c r="I44" s="459">
        <v>0.83065285863504756</v>
      </c>
      <c r="J44" s="459">
        <v>0.75197813175436368</v>
      </c>
      <c r="K44" s="459">
        <v>0.72600517039916201</v>
      </c>
      <c r="L44" s="99">
        <v>0.72821621228908218</v>
      </c>
      <c r="M44" s="232">
        <v>0.59</v>
      </c>
      <c r="N44" s="232">
        <v>0.57999999999999996</v>
      </c>
      <c r="O44" s="283">
        <v>0.56999999999999995</v>
      </c>
      <c r="P44" s="283">
        <v>0.54</v>
      </c>
      <c r="Q44" s="400">
        <v>0.53</v>
      </c>
    </row>
    <row r="45" spans="1:21">
      <c r="A45" s="27" t="s">
        <v>2098</v>
      </c>
      <c r="B45" s="27" t="s">
        <v>2099</v>
      </c>
      <c r="C45" s="185" t="s">
        <v>2100</v>
      </c>
      <c r="D45" s="8" t="s">
        <v>2101</v>
      </c>
      <c r="E45" s="459">
        <v>1.9809162435131966</v>
      </c>
      <c r="F45" s="459">
        <v>2.0980972043970763</v>
      </c>
      <c r="G45" s="459">
        <v>2.005561445603854</v>
      </c>
      <c r="H45" s="459">
        <v>1.9362758774621951</v>
      </c>
      <c r="I45" s="459">
        <v>2.0032364265386975</v>
      </c>
      <c r="J45" s="459">
        <v>2.0339266781987613</v>
      </c>
      <c r="K45" s="459">
        <v>1.9511559994791958</v>
      </c>
      <c r="L45" s="99">
        <v>1.9107006677454756</v>
      </c>
      <c r="M45" s="232">
        <v>1.61</v>
      </c>
      <c r="N45" s="232">
        <v>1.55</v>
      </c>
      <c r="O45" s="283">
        <v>1.46</v>
      </c>
      <c r="P45" s="283">
        <v>1.46</v>
      </c>
      <c r="Q45" s="400">
        <v>1.42</v>
      </c>
    </row>
    <row r="46" spans="1:21">
      <c r="A46" s="27" t="s">
        <v>2102</v>
      </c>
      <c r="B46" s="27" t="s">
        <v>2103</v>
      </c>
      <c r="C46" s="185" t="s">
        <v>2104</v>
      </c>
      <c r="D46" s="8" t="s">
        <v>2105</v>
      </c>
      <c r="E46" s="459">
        <v>1.7506620150477072</v>
      </c>
      <c r="F46" s="459">
        <v>1.6917286649012935</v>
      </c>
      <c r="G46" s="459">
        <v>1.6386623793311195</v>
      </c>
      <c r="H46" s="459">
        <v>1.5867344794249925</v>
      </c>
      <c r="I46" s="459">
        <v>1.6266655457946282</v>
      </c>
      <c r="J46" s="459">
        <v>1.5851582531209281</v>
      </c>
      <c r="K46" s="459">
        <v>1.3943473022011126</v>
      </c>
      <c r="L46" s="99">
        <v>1.3599330278957029</v>
      </c>
      <c r="M46" s="232">
        <v>1.07</v>
      </c>
      <c r="N46" s="232">
        <v>1.05</v>
      </c>
      <c r="O46" s="283">
        <v>1.06</v>
      </c>
      <c r="P46" s="283">
        <v>1.03</v>
      </c>
      <c r="Q46" s="400">
        <v>1</v>
      </c>
    </row>
    <row r="47" spans="1:21">
      <c r="A47" s="27" t="s">
        <v>2106</v>
      </c>
      <c r="B47" s="27" t="s">
        <v>2107</v>
      </c>
      <c r="C47" s="185" t="s">
        <v>2108</v>
      </c>
      <c r="D47" s="8" t="s">
        <v>2109</v>
      </c>
      <c r="E47" s="459">
        <v>1.4999107196000239</v>
      </c>
      <c r="F47" s="459">
        <v>1.4547745173898379</v>
      </c>
      <c r="G47" s="459">
        <v>1.4014542785151678</v>
      </c>
      <c r="H47" s="459">
        <v>1.4255103862865306</v>
      </c>
      <c r="I47" s="459">
        <v>1.4582465329444676</v>
      </c>
      <c r="J47" s="459">
        <v>1.38781322540325</v>
      </c>
      <c r="K47" s="459">
        <v>1.2397575541138424</v>
      </c>
      <c r="L47" s="99">
        <v>1.179245283018868</v>
      </c>
      <c r="M47" s="232">
        <v>0.98</v>
      </c>
      <c r="N47" s="232">
        <v>0.97</v>
      </c>
      <c r="O47" s="283">
        <v>1.01</v>
      </c>
      <c r="P47" s="283">
        <v>1.07</v>
      </c>
      <c r="Q47" s="400">
        <v>1.1100000000000001</v>
      </c>
    </row>
    <row r="48" spans="1:21">
      <c r="A48" s="27" t="s">
        <v>2110</v>
      </c>
      <c r="B48" s="27" t="s">
        <v>2111</v>
      </c>
      <c r="C48" s="185" t="s">
        <v>2112</v>
      </c>
      <c r="D48" s="8" t="s">
        <v>2113</v>
      </c>
      <c r="E48" s="459">
        <v>1.3643902949750102</v>
      </c>
      <c r="F48" s="459">
        <v>1.3095296744252047</v>
      </c>
      <c r="G48" s="459">
        <v>1.2952407453242287</v>
      </c>
      <c r="H48" s="459">
        <v>1.276222909193103</v>
      </c>
      <c r="I48" s="459">
        <v>1.2420580472026141</v>
      </c>
      <c r="J48" s="459">
        <v>1.2223124101105949</v>
      </c>
      <c r="K48" s="459">
        <v>1.6291948436424248</v>
      </c>
      <c r="L48" s="99">
        <v>1.6048760237978468</v>
      </c>
      <c r="M48" s="232">
        <v>1.31</v>
      </c>
      <c r="N48" s="232">
        <v>1.3</v>
      </c>
      <c r="O48" s="283">
        <v>1.25</v>
      </c>
      <c r="P48" s="283">
        <v>1.43</v>
      </c>
      <c r="Q48" s="400">
        <v>1.42</v>
      </c>
    </row>
    <row r="49" spans="1:17">
      <c r="A49" s="27" t="s">
        <v>2114</v>
      </c>
      <c r="B49" s="27" t="s">
        <v>2115</v>
      </c>
      <c r="C49" s="185" t="s">
        <v>2116</v>
      </c>
      <c r="D49" s="8" t="s">
        <v>2117</v>
      </c>
      <c r="E49" s="459">
        <v>1.1246145474333396</v>
      </c>
      <c r="F49" s="459">
        <v>1.0840853437329947</v>
      </c>
      <c r="G49" s="459">
        <v>1.0398716669689823</v>
      </c>
      <c r="H49" s="459">
        <v>0.98970614910212218</v>
      </c>
      <c r="I49" s="459">
        <v>1.0051014439243662</v>
      </c>
      <c r="J49" s="459">
        <v>1.0235273444585524</v>
      </c>
      <c r="K49" s="459">
        <v>0.94596484067960585</v>
      </c>
      <c r="L49" s="99">
        <v>0.92943194872725088</v>
      </c>
      <c r="M49" s="232">
        <v>0.77</v>
      </c>
      <c r="N49" s="232">
        <v>0.75</v>
      </c>
      <c r="O49" s="283">
        <v>0.73</v>
      </c>
      <c r="P49" s="283">
        <v>0.71</v>
      </c>
      <c r="Q49" s="400">
        <v>0.68</v>
      </c>
    </row>
    <row r="50" spans="1:17">
      <c r="A50" s="27" t="s">
        <v>2118</v>
      </c>
      <c r="B50" s="27" t="s">
        <v>2119</v>
      </c>
      <c r="C50" s="185" t="s">
        <v>2120</v>
      </c>
      <c r="D50" s="8" t="s">
        <v>2121</v>
      </c>
      <c r="E50" s="459">
        <v>0.91697508700215435</v>
      </c>
      <c r="F50" s="459">
        <v>0.87186285882634562</v>
      </c>
      <c r="G50" s="459">
        <v>0.8704818722495351</v>
      </c>
      <c r="H50" s="459">
        <v>0.86725957023697731</v>
      </c>
      <c r="I50" s="459">
        <v>0.88935535546594491</v>
      </c>
      <c r="J50" s="459">
        <v>0.9648511296470198</v>
      </c>
      <c r="K50" s="459">
        <v>0.79867057025539057</v>
      </c>
      <c r="L50" s="99">
        <v>0.76138393268150772</v>
      </c>
      <c r="M50" s="232">
        <v>0.57999999999999996</v>
      </c>
      <c r="N50" s="232">
        <v>0.55000000000000004</v>
      </c>
      <c r="O50" s="283">
        <v>0.55000000000000004</v>
      </c>
      <c r="P50" s="283">
        <v>0.51</v>
      </c>
      <c r="Q50" s="400">
        <v>0.48</v>
      </c>
    </row>
    <row r="51" spans="1:17">
      <c r="A51" s="27" t="s">
        <v>2122</v>
      </c>
      <c r="B51" s="27" t="s">
        <v>2123</v>
      </c>
      <c r="C51" s="185" t="s">
        <v>2124</v>
      </c>
      <c r="D51" s="8" t="s">
        <v>2125</v>
      </c>
      <c r="E51" s="459">
        <v>0.77406869859700045</v>
      </c>
      <c r="F51" s="459">
        <v>0.72770520883728429</v>
      </c>
      <c r="G51" s="459">
        <v>0.73022496371552981</v>
      </c>
      <c r="H51" s="459">
        <v>0.74383164005805513</v>
      </c>
      <c r="I51" s="459">
        <v>0.78011611030478956</v>
      </c>
      <c r="J51" s="459">
        <v>0.89451499758103536</v>
      </c>
      <c r="K51" s="459">
        <v>0.77205289469440408</v>
      </c>
      <c r="L51" s="99">
        <v>0.76701338493791316</v>
      </c>
      <c r="M51" s="232">
        <v>0.61</v>
      </c>
      <c r="N51" s="232">
        <v>0.61</v>
      </c>
      <c r="O51" s="283">
        <v>0.59</v>
      </c>
      <c r="P51" s="283">
        <v>0.56000000000000005</v>
      </c>
      <c r="Q51" s="400">
        <v>0.52</v>
      </c>
    </row>
    <row r="52" spans="1:17">
      <c r="A52" s="27" t="s">
        <v>2126</v>
      </c>
      <c r="B52" s="27" t="s">
        <v>2127</v>
      </c>
      <c r="C52" s="185" t="s">
        <v>2128</v>
      </c>
      <c r="D52" s="8" t="s">
        <v>2129</v>
      </c>
      <c r="E52" s="459">
        <v>1.1738766005062162</v>
      </c>
      <c r="F52" s="459">
        <v>1.13272416721376</v>
      </c>
      <c r="G52" s="459">
        <v>1.1278878143017375</v>
      </c>
      <c r="H52" s="459">
        <v>1.1107027982278304</v>
      </c>
      <c r="I52" s="459">
        <v>1.0958383741623277</v>
      </c>
      <c r="J52" s="459">
        <v>1.1529908459921796</v>
      </c>
      <c r="K52" s="459">
        <v>1.3034404351429221</v>
      </c>
      <c r="L52" s="99">
        <v>1.3400347111828641</v>
      </c>
      <c r="M52" s="232">
        <v>1.17</v>
      </c>
      <c r="N52" s="232">
        <v>1.3</v>
      </c>
      <c r="O52" s="283">
        <v>1.55</v>
      </c>
      <c r="P52" s="283">
        <v>0.99</v>
      </c>
      <c r="Q52" s="400">
        <v>1.45</v>
      </c>
    </row>
    <row r="53" spans="1:17">
      <c r="A53" s="27" t="s">
        <v>2130</v>
      </c>
      <c r="B53" s="27" t="s">
        <v>2131</v>
      </c>
      <c r="C53" s="185" t="s">
        <v>2132</v>
      </c>
      <c r="D53" s="8" t="s">
        <v>2133</v>
      </c>
      <c r="E53" s="459">
        <v>0.9880641846494348</v>
      </c>
      <c r="F53" s="459">
        <v>1.0240736349344364</v>
      </c>
      <c r="G53" s="459">
        <v>1.030880299317577</v>
      </c>
      <c r="H53" s="459">
        <v>0.98279450899797127</v>
      </c>
      <c r="I53" s="459">
        <v>0.9880641846494348</v>
      </c>
      <c r="J53" s="459">
        <v>1.0159486733591547</v>
      </c>
      <c r="K53" s="459">
        <v>0.96918118023168998</v>
      </c>
      <c r="L53" s="99">
        <v>1.0319781484116319</v>
      </c>
      <c r="M53" s="232">
        <v>0.89</v>
      </c>
      <c r="N53" s="232">
        <v>0.87</v>
      </c>
      <c r="O53" s="283">
        <v>0.85</v>
      </c>
      <c r="P53" s="283">
        <v>0.53</v>
      </c>
      <c r="Q53" s="400">
        <v>0.8</v>
      </c>
    </row>
    <row r="54" spans="1:17">
      <c r="A54" s="27" t="s">
        <v>2134</v>
      </c>
      <c r="B54" s="27" t="s">
        <v>2135</v>
      </c>
      <c r="C54" s="185" t="s">
        <v>2136</v>
      </c>
      <c r="D54" s="8" t="s">
        <v>2137</v>
      </c>
      <c r="E54" s="459">
        <v>1.8399741399843479</v>
      </c>
      <c r="F54" s="459">
        <v>1.7046672037910258</v>
      </c>
      <c r="G54" s="459">
        <v>1.5919677021271295</v>
      </c>
      <c r="H54" s="459">
        <v>1.5805233250535913</v>
      </c>
      <c r="I54" s="459">
        <v>1.8901629861512812</v>
      </c>
      <c r="J54" s="459">
        <v>2.2489281704038926</v>
      </c>
      <c r="K54" s="459">
        <v>2.1691080563022438</v>
      </c>
      <c r="L54" s="99">
        <v>2.1770475347919289</v>
      </c>
      <c r="M54" s="232">
        <v>2.2400000000000002</v>
      </c>
      <c r="N54" s="232">
        <v>2.2000000000000002</v>
      </c>
      <c r="O54" s="283">
        <v>2.1800000000000002</v>
      </c>
      <c r="P54" s="283">
        <v>2.21</v>
      </c>
      <c r="Q54" s="400">
        <v>2.15</v>
      </c>
    </row>
    <row r="55" spans="1:17">
      <c r="A55" s="27" t="s">
        <v>2138</v>
      </c>
      <c r="B55" s="27" t="s">
        <v>2139</v>
      </c>
      <c r="C55" s="185" t="s">
        <v>2140</v>
      </c>
      <c r="D55" s="8" t="s">
        <v>2141</v>
      </c>
      <c r="E55" s="459">
        <v>0.98230842479827607</v>
      </c>
      <c r="F55" s="459">
        <v>0.95975542524933588</v>
      </c>
      <c r="G55" s="459">
        <v>0.94346714779732377</v>
      </c>
      <c r="H55" s="459">
        <v>0.91214353731268483</v>
      </c>
      <c r="I55" s="459">
        <v>1.0201751894730393</v>
      </c>
      <c r="J55" s="459">
        <v>1.0856061745100987</v>
      </c>
      <c r="K55" s="459">
        <v>0.82429821190909758</v>
      </c>
      <c r="L55" s="99">
        <v>0.79450597793704092</v>
      </c>
      <c r="M55" s="232">
        <v>0.62</v>
      </c>
      <c r="N55" s="232">
        <v>0.59</v>
      </c>
      <c r="O55" s="283">
        <v>0.56999999999999995</v>
      </c>
      <c r="P55" s="283">
        <v>1.52</v>
      </c>
      <c r="Q55" s="400">
        <v>0.51</v>
      </c>
    </row>
    <row r="56" spans="1:17">
      <c r="A56" s="27" t="s">
        <v>2142</v>
      </c>
      <c r="B56" s="27" t="s">
        <v>2143</v>
      </c>
      <c r="C56" s="185" t="s">
        <v>2144</v>
      </c>
      <c r="D56" s="8" t="s">
        <v>2145</v>
      </c>
      <c r="E56" s="459">
        <v>1.4557934734440263</v>
      </c>
      <c r="F56" s="459">
        <v>1.3977283084572423</v>
      </c>
      <c r="G56" s="459">
        <v>1.356634829041697</v>
      </c>
      <c r="H56" s="459">
        <v>1.3369916744453558</v>
      </c>
      <c r="I56" s="459">
        <v>1.3643349456434626</v>
      </c>
      <c r="J56" s="459">
        <v>1.4631007269538654</v>
      </c>
      <c r="K56" s="459">
        <v>1.2291114694022509</v>
      </c>
      <c r="L56" s="99">
        <v>1.2201541909063194</v>
      </c>
      <c r="M56" s="232">
        <v>1.0900000000000001</v>
      </c>
      <c r="N56" s="232">
        <v>1.0900000000000001</v>
      </c>
      <c r="O56" s="283">
        <v>1.05</v>
      </c>
      <c r="P56" s="283">
        <v>0.97</v>
      </c>
      <c r="Q56" s="400">
        <v>1</v>
      </c>
    </row>
    <row r="57" spans="1:17">
      <c r="A57" s="27" t="s">
        <v>2146</v>
      </c>
      <c r="B57" s="27" t="s">
        <v>2147</v>
      </c>
      <c r="C57" s="185" t="s">
        <v>2148</v>
      </c>
      <c r="D57" s="8" t="s">
        <v>2149</v>
      </c>
      <c r="E57" s="459">
        <v>1.3728575442540039</v>
      </c>
      <c r="F57" s="459">
        <v>1.3381983421021719</v>
      </c>
      <c r="G57" s="459">
        <v>1.3033178411692361</v>
      </c>
      <c r="H57" s="459">
        <v>1.2891261590334364</v>
      </c>
      <c r="I57" s="459">
        <v>1.2655240236021355</v>
      </c>
      <c r="J57" s="459">
        <v>1.2258595110986232</v>
      </c>
      <c r="K57" s="459">
        <v>1.1321063969279761</v>
      </c>
      <c r="L57" s="99">
        <v>1.1130467359745249</v>
      </c>
      <c r="M57" s="232">
        <v>1.03</v>
      </c>
      <c r="N57" s="232">
        <v>1.02</v>
      </c>
      <c r="O57" s="283">
        <v>1.01</v>
      </c>
      <c r="P57" s="283">
        <v>1.02</v>
      </c>
      <c r="Q57" s="400">
        <v>0.96</v>
      </c>
    </row>
    <row r="58" spans="1:17">
      <c r="A58" s="27" t="s">
        <v>2150</v>
      </c>
      <c r="B58" s="27" t="s">
        <v>2151</v>
      </c>
      <c r="C58" s="185" t="s">
        <v>2152</v>
      </c>
      <c r="D58" s="8" t="s">
        <v>2153</v>
      </c>
      <c r="E58" s="459">
        <v>1.079694986166408</v>
      </c>
      <c r="F58" s="459">
        <v>1.0622624108689294</v>
      </c>
      <c r="G58" s="459">
        <v>1.0735092336414964</v>
      </c>
      <c r="H58" s="459">
        <v>1.1134354544841083</v>
      </c>
      <c r="I58" s="459">
        <v>1.1606721101288886</v>
      </c>
      <c r="J58" s="459">
        <v>1.1640461569606586</v>
      </c>
      <c r="K58" s="459">
        <v>0.97285016982702377</v>
      </c>
      <c r="L58" s="99">
        <v>0.95935398249994353</v>
      </c>
      <c r="M58" s="232">
        <v>0.85</v>
      </c>
      <c r="N58" s="232">
        <v>0.81</v>
      </c>
      <c r="O58" s="283">
        <v>0.79</v>
      </c>
      <c r="P58" s="283">
        <v>0.78</v>
      </c>
      <c r="Q58" s="400">
        <v>0.75</v>
      </c>
    </row>
    <row r="59" spans="1:17">
      <c r="A59" s="27" t="s">
        <v>2154</v>
      </c>
      <c r="B59" s="27" t="s">
        <v>2155</v>
      </c>
      <c r="C59" s="185" t="s">
        <v>2156</v>
      </c>
      <c r="D59" s="8" t="s">
        <v>2157</v>
      </c>
      <c r="E59" s="459">
        <v>1.4888809754779768</v>
      </c>
      <c r="F59" s="459">
        <v>1.4629350775832723</v>
      </c>
      <c r="G59" s="459">
        <v>1.4029073464613198</v>
      </c>
      <c r="H59" s="459">
        <v>1.3547281948008889</v>
      </c>
      <c r="I59" s="459">
        <v>1.3767185481091746</v>
      </c>
      <c r="J59" s="459">
        <v>1.3737867922443114</v>
      </c>
      <c r="K59" s="459">
        <v>1.3050476646569329</v>
      </c>
      <c r="L59" s="99">
        <v>1.2909263193225029</v>
      </c>
      <c r="M59" s="232">
        <v>1.01</v>
      </c>
      <c r="N59" s="232">
        <v>0.97</v>
      </c>
      <c r="O59" s="283">
        <v>0.96</v>
      </c>
      <c r="P59" s="283">
        <v>0.94</v>
      </c>
      <c r="Q59" s="400">
        <v>0.93</v>
      </c>
    </row>
    <row r="60" spans="1:17">
      <c r="A60" s="27" t="s">
        <v>2158</v>
      </c>
      <c r="B60" s="27" t="s">
        <v>2159</v>
      </c>
      <c r="C60" s="185" t="s">
        <v>2160</v>
      </c>
      <c r="D60" s="8" t="s">
        <v>2161</v>
      </c>
      <c r="E60" s="459">
        <v>1.2505175348473463</v>
      </c>
      <c r="F60" s="459">
        <v>1.2424765767561683</v>
      </c>
      <c r="G60" s="459">
        <v>1.218059793803894</v>
      </c>
      <c r="H60" s="459">
        <v>1.2198488031527457</v>
      </c>
      <c r="I60" s="459">
        <v>1.2390167604618711</v>
      </c>
      <c r="J60" s="459">
        <v>1.2230437182770306</v>
      </c>
      <c r="K60" s="459">
        <v>1.1165974064475896</v>
      </c>
      <c r="L60" s="99">
        <v>1.1214532889659017</v>
      </c>
      <c r="M60" s="232">
        <v>0.93</v>
      </c>
      <c r="N60" s="232">
        <v>0.92</v>
      </c>
      <c r="O60" s="283">
        <v>0.93</v>
      </c>
      <c r="P60" s="283">
        <v>0.91</v>
      </c>
      <c r="Q60" s="400">
        <v>0.9</v>
      </c>
    </row>
    <row r="61" spans="1:17">
      <c r="A61" s="27" t="s">
        <v>2162</v>
      </c>
      <c r="B61" s="27" t="s">
        <v>2163</v>
      </c>
      <c r="C61" s="185" t="s">
        <v>2164</v>
      </c>
      <c r="D61" s="8" t="s">
        <v>2165</v>
      </c>
      <c r="E61" s="459">
        <v>0.61501676197988564</v>
      </c>
      <c r="F61" s="459">
        <v>0.59221553934135274</v>
      </c>
      <c r="G61" s="459">
        <v>0.57742555708933152</v>
      </c>
      <c r="H61" s="459">
        <v>0.56448432261881287</v>
      </c>
      <c r="I61" s="459">
        <v>0.57434431078682713</v>
      </c>
      <c r="J61" s="459">
        <v>0.65712753894695319</v>
      </c>
      <c r="K61" s="459">
        <v>0.5262768684677579</v>
      </c>
      <c r="L61" s="99">
        <v>0.51816291987116281</v>
      </c>
      <c r="M61" s="232">
        <v>0.71</v>
      </c>
      <c r="N61" s="232">
        <v>0.71</v>
      </c>
      <c r="O61" s="283">
        <v>0.72</v>
      </c>
      <c r="P61" s="283">
        <v>0.7</v>
      </c>
      <c r="Q61" s="400">
        <v>0.68</v>
      </c>
    </row>
    <row r="62" spans="1:17">
      <c r="A62" s="27" t="s">
        <v>2166</v>
      </c>
      <c r="B62" s="27" t="s">
        <v>2167</v>
      </c>
      <c r="C62" s="185" t="s">
        <v>2168</v>
      </c>
      <c r="D62" s="8" t="s">
        <v>2169</v>
      </c>
      <c r="E62" s="459">
        <v>1.1052724449021936</v>
      </c>
      <c r="F62" s="459">
        <v>1.052315759520462</v>
      </c>
      <c r="G62" s="459">
        <v>1.017758101117737</v>
      </c>
      <c r="H62" s="459">
        <v>0.95760243980882986</v>
      </c>
      <c r="I62" s="459">
        <v>0.9426998665547045</v>
      </c>
      <c r="J62" s="459">
        <v>1.0534211260713899</v>
      </c>
      <c r="K62" s="459">
        <v>1.2699964835664153</v>
      </c>
      <c r="L62" s="99">
        <v>1.1967319042714593</v>
      </c>
      <c r="M62" s="232">
        <v>1.08</v>
      </c>
      <c r="N62" s="232">
        <v>1.05</v>
      </c>
      <c r="O62" s="283">
        <v>1.07</v>
      </c>
      <c r="P62" s="283">
        <v>1.04</v>
      </c>
      <c r="Q62" s="400">
        <v>1.05</v>
      </c>
    </row>
    <row r="63" spans="1:17">
      <c r="A63" s="27" t="s">
        <v>2170</v>
      </c>
      <c r="B63" s="27" t="s">
        <v>2171</v>
      </c>
      <c r="C63" s="185" t="s">
        <v>2172</v>
      </c>
      <c r="D63" s="8" t="s">
        <v>2173</v>
      </c>
      <c r="E63" s="459">
        <v>1.4108364367286998</v>
      </c>
      <c r="F63" s="459">
        <v>1.3763565711030843</v>
      </c>
      <c r="G63" s="459">
        <v>1.3358271694868376</v>
      </c>
      <c r="H63" s="459">
        <v>1.2925343995785739</v>
      </c>
      <c r="I63" s="459">
        <v>1.3026169595629598</v>
      </c>
      <c r="J63" s="459">
        <v>1.3263171993287255</v>
      </c>
      <c r="K63" s="459">
        <v>1.3361010167950553</v>
      </c>
      <c r="L63" s="459">
        <v>1.3084444302818399</v>
      </c>
      <c r="M63" s="232">
        <v>1.1599999999999999</v>
      </c>
      <c r="N63" s="7">
        <v>1.1499999999999999</v>
      </c>
      <c r="O63" s="283">
        <v>1.1599999999999999</v>
      </c>
      <c r="P63" s="283">
        <v>1.1299999999999999</v>
      </c>
      <c r="Q63" s="400">
        <v>1.1200000000000001</v>
      </c>
    </row>
    <row r="64" spans="1:17">
      <c r="A64" s="27"/>
      <c r="B64" s="27"/>
      <c r="C64" s="67"/>
      <c r="E64" s="427"/>
      <c r="F64" s="427"/>
      <c r="G64" s="427"/>
      <c r="H64" s="427"/>
      <c r="I64" s="426"/>
      <c r="J64" s="424"/>
      <c r="K64" s="424"/>
      <c r="L64" s="424"/>
      <c r="O64" s="19"/>
      <c r="Q64" s="354"/>
    </row>
    <row r="65" spans="1:17">
      <c r="E65" s="460"/>
      <c r="F65" s="460"/>
      <c r="G65" s="460"/>
      <c r="H65" s="460"/>
      <c r="I65" s="424"/>
      <c r="J65" s="424"/>
      <c r="K65" s="424"/>
      <c r="L65" s="424"/>
      <c r="O65" s="19"/>
      <c r="Q65" s="354"/>
    </row>
    <row r="66" spans="1:17">
      <c r="A66" s="4" t="s">
        <v>2174</v>
      </c>
      <c r="B66" s="27"/>
      <c r="C66" s="67"/>
      <c r="E66" s="427"/>
      <c r="F66" s="427"/>
      <c r="G66" s="427"/>
      <c r="H66" s="427"/>
      <c r="I66" s="426"/>
      <c r="J66" s="424"/>
      <c r="K66" s="424"/>
      <c r="L66" s="424"/>
      <c r="O66" s="19"/>
      <c r="Q66" s="354"/>
    </row>
    <row r="67" spans="1:17">
      <c r="E67" s="460"/>
      <c r="F67" s="460"/>
      <c r="G67" s="460"/>
      <c r="H67" s="460"/>
      <c r="I67" s="424"/>
      <c r="J67" s="424"/>
      <c r="K67" s="424"/>
      <c r="L67" s="424"/>
      <c r="O67" s="19"/>
      <c r="Q67" s="354"/>
    </row>
    <row r="68" spans="1:17">
      <c r="A68" s="75" t="s">
        <v>2175</v>
      </c>
      <c r="B68" s="27" t="s">
        <v>2176</v>
      </c>
      <c r="C68" s="185" t="s">
        <v>2177</v>
      </c>
      <c r="D68" s="8" t="s">
        <v>2178</v>
      </c>
      <c r="E68" s="443">
        <v>15818.296666666667</v>
      </c>
      <c r="F68" s="443">
        <v>15315.269166666663</v>
      </c>
      <c r="G68" s="443">
        <v>14931.553249999999</v>
      </c>
      <c r="H68" s="443">
        <v>14492.717416666666</v>
      </c>
      <c r="I68" s="421">
        <v>14628.051666666668</v>
      </c>
      <c r="J68" s="421">
        <v>14515.069166666668</v>
      </c>
      <c r="K68" s="421">
        <v>14523</v>
      </c>
      <c r="L68" s="421">
        <v>14338.631416666669</v>
      </c>
      <c r="M68" s="202">
        <v>14203</v>
      </c>
      <c r="N68" s="202">
        <v>13668.8575833333</v>
      </c>
      <c r="O68" s="19">
        <v>13442</v>
      </c>
      <c r="P68" s="19">
        <v>13135</v>
      </c>
      <c r="Q68" s="393">
        <v>12842.4985</v>
      </c>
    </row>
    <row r="69" spans="1:17">
      <c r="A69" s="27"/>
      <c r="B69" s="27" t="s">
        <v>2179</v>
      </c>
      <c r="C69" s="67">
        <v>3</v>
      </c>
      <c r="D69" s="8" t="s">
        <v>2180</v>
      </c>
      <c r="E69" s="461">
        <v>0.38463943262411349</v>
      </c>
      <c r="F69" s="461">
        <v>0.38551285439793248</v>
      </c>
      <c r="G69" s="461">
        <v>0.38484376530322945</v>
      </c>
      <c r="H69" s="461">
        <v>0.38204079126576163</v>
      </c>
      <c r="I69" s="461">
        <v>0.38594405748157534</v>
      </c>
      <c r="J69" s="461">
        <v>0.38382391957761502</v>
      </c>
      <c r="K69" s="461">
        <v>0.38300000000000001</v>
      </c>
      <c r="L69" s="461">
        <v>0.38</v>
      </c>
      <c r="M69" s="235">
        <v>0.37392059814658801</v>
      </c>
      <c r="N69" s="235">
        <f>N68/N32</f>
        <v>0.36620204638411025</v>
      </c>
      <c r="O69" s="235">
        <v>0.36299999999999999</v>
      </c>
      <c r="P69" s="235">
        <v>0.35899999999999999</v>
      </c>
      <c r="Q69" s="394">
        <v>0.35449999999999998</v>
      </c>
    </row>
    <row r="70" spans="1:17">
      <c r="A70" s="27"/>
      <c r="B70" s="27" t="s">
        <v>2181</v>
      </c>
      <c r="C70" s="67" t="s">
        <v>2182</v>
      </c>
      <c r="D70" s="8" t="s">
        <v>2183</v>
      </c>
      <c r="E70" s="443">
        <v>22395.25</v>
      </c>
      <c r="F70" s="443">
        <v>21916.416666666672</v>
      </c>
      <c r="G70" s="443">
        <v>21420</v>
      </c>
      <c r="H70" s="443">
        <v>21068.583333333332</v>
      </c>
      <c r="I70" s="421">
        <v>21319.083333333332</v>
      </c>
      <c r="J70" s="421">
        <v>20776.166666666668</v>
      </c>
      <c r="K70" s="421">
        <v>20603</v>
      </c>
      <c r="L70" s="421">
        <v>20417.5</v>
      </c>
      <c r="M70" s="202">
        <v>20172</v>
      </c>
      <c r="N70" s="202">
        <v>19494.166666666668</v>
      </c>
      <c r="O70" s="19">
        <v>19106</v>
      </c>
      <c r="P70" s="78">
        <v>18633</v>
      </c>
      <c r="Q70" s="393">
        <v>18175.666666666668</v>
      </c>
    </row>
    <row r="71" spans="1:17">
      <c r="A71" s="27"/>
      <c r="B71" s="27" t="s">
        <v>2184</v>
      </c>
      <c r="C71" s="67">
        <v>3</v>
      </c>
      <c r="D71" s="8" t="s">
        <v>2185</v>
      </c>
      <c r="E71" s="461">
        <v>0.39518007446489384</v>
      </c>
      <c r="F71" s="461">
        <v>0.39641892462226735</v>
      </c>
      <c r="G71" s="461">
        <v>0.3991949010399195</v>
      </c>
      <c r="H71" s="461">
        <v>0.40579717123467962</v>
      </c>
      <c r="I71" s="461">
        <v>0.40744368422393801</v>
      </c>
      <c r="J71" s="461">
        <v>0.38997234527116653</v>
      </c>
      <c r="K71" s="461">
        <v>0.38400000000000001</v>
      </c>
      <c r="L71" s="461">
        <v>0.38800000000000001</v>
      </c>
      <c r="M71" s="235">
        <v>0.36705060319886457</v>
      </c>
      <c r="N71" s="235">
        <f>N70/N33</f>
        <v>0.35826962189713057</v>
      </c>
      <c r="O71" s="235">
        <v>0.34799999999999998</v>
      </c>
      <c r="P71" s="338">
        <v>0.34200000000000003</v>
      </c>
      <c r="Q71" s="394">
        <v>0.33950000000000002</v>
      </c>
    </row>
    <row r="72" spans="1:17">
      <c r="A72" s="44"/>
      <c r="B72" s="44"/>
      <c r="C72" s="60"/>
      <c r="I72" s="60"/>
      <c r="J72" s="60"/>
      <c r="K72" s="60"/>
      <c r="L72" s="82"/>
      <c r="M72" s="83"/>
      <c r="N72" s="83"/>
      <c r="O72" s="83"/>
      <c r="P72" s="83"/>
    </row>
    <row r="73" spans="1:17">
      <c r="A73" s="4"/>
      <c r="B73" s="44"/>
      <c r="C73" s="60"/>
      <c r="I73" s="60"/>
      <c r="J73" s="60"/>
      <c r="K73" s="60"/>
      <c r="L73" s="82"/>
      <c r="M73" s="83"/>
      <c r="N73" s="83"/>
      <c r="O73" s="83"/>
      <c r="P73" s="83"/>
    </row>
    <row r="74" spans="1:17">
      <c r="A74" s="223" t="s">
        <v>2186</v>
      </c>
      <c r="B74" s="218"/>
      <c r="C74" s="203"/>
      <c r="I74" s="60"/>
      <c r="J74" s="60"/>
      <c r="K74" s="60"/>
      <c r="L74" s="60"/>
      <c r="M74" s="60"/>
      <c r="N74" s="60"/>
      <c r="O74" s="60"/>
      <c r="P74" s="60"/>
    </row>
    <row r="75" spans="1:17" ht="15.75" customHeight="1">
      <c r="A75" s="223" t="s">
        <v>2187</v>
      </c>
      <c r="B75" s="218"/>
      <c r="C75" s="203"/>
      <c r="M75" s="5"/>
      <c r="N75" s="5"/>
      <c r="O75" s="5"/>
      <c r="P75" s="5"/>
    </row>
    <row r="76" spans="1:17">
      <c r="A76" s="223" t="s">
        <v>2188</v>
      </c>
      <c r="B76" s="214"/>
      <c r="C76" s="288"/>
      <c r="M76" s="5"/>
      <c r="N76" s="5"/>
      <c r="O76" s="5"/>
      <c r="P76" s="60"/>
    </row>
    <row r="77" spans="1:17" ht="15" customHeight="1">
      <c r="A77" s="217" t="s">
        <v>2189</v>
      </c>
      <c r="B77" s="215"/>
      <c r="C77" s="204"/>
      <c r="M77" s="5"/>
      <c r="N77" s="5"/>
      <c r="O77" s="5"/>
      <c r="P77" s="5"/>
    </row>
    <row r="78" spans="1:17" ht="15" customHeight="1">
      <c r="A78" s="217" t="s">
        <v>2190</v>
      </c>
      <c r="B78" s="214"/>
      <c r="C78" s="288"/>
      <c r="M78" s="5"/>
      <c r="N78" s="5"/>
      <c r="O78" s="5"/>
      <c r="P78" s="5"/>
    </row>
    <row r="79" spans="1:17">
      <c r="A79" s="217" t="s">
        <v>2191</v>
      </c>
      <c r="B79" s="214"/>
      <c r="C79" s="288"/>
      <c r="M79" s="5"/>
      <c r="N79" s="5"/>
      <c r="O79" s="5"/>
      <c r="P79" s="5"/>
    </row>
    <row r="80" spans="1:17">
      <c r="A80" s="217" t="s">
        <v>2192</v>
      </c>
      <c r="M80" s="5"/>
      <c r="N80" s="5"/>
      <c r="O80" s="5"/>
      <c r="P80" s="5"/>
    </row>
    <row r="81" spans="1:74" ht="25.5" customHeight="1">
      <c r="A81" s="468" t="s">
        <v>2193</v>
      </c>
      <c r="B81" s="468"/>
      <c r="C81" s="468"/>
      <c r="D81" s="468"/>
      <c r="E81" s="468"/>
      <c r="F81" s="468"/>
      <c r="G81" s="468"/>
      <c r="H81" s="468"/>
      <c r="I81" s="468"/>
      <c r="J81" s="468"/>
      <c r="K81" s="468"/>
      <c r="L81" s="468"/>
      <c r="M81" s="468"/>
      <c r="N81" s="468"/>
      <c r="O81" s="468"/>
      <c r="P81" s="468"/>
      <c r="Q81" s="468"/>
    </row>
    <row r="82" spans="1:74">
      <c r="M82" s="5"/>
      <c r="N82" s="5"/>
      <c r="O82" s="5"/>
      <c r="P82" s="5"/>
    </row>
    <row r="83" spans="1:74">
      <c r="M83" s="5"/>
      <c r="N83" s="5"/>
      <c r="O83" s="5"/>
      <c r="P83" s="5"/>
    </row>
    <row r="84" spans="1:74">
      <c r="M84" s="5"/>
      <c r="N84" s="5"/>
      <c r="O84" s="5"/>
      <c r="P84" s="5"/>
    </row>
    <row r="85" spans="1:74">
      <c r="M85" s="5"/>
      <c r="N85" s="5"/>
      <c r="O85" s="5"/>
      <c r="P85" s="5"/>
    </row>
    <row r="86" spans="1:74">
      <c r="M86" s="5"/>
      <c r="N86" s="5"/>
      <c r="O86" s="5"/>
      <c r="P86" s="5"/>
    </row>
    <row r="87" spans="1:74">
      <c r="M87" s="5"/>
      <c r="N87" s="5"/>
      <c r="O87" s="5"/>
      <c r="P87" s="5"/>
    </row>
    <row r="88" spans="1:74">
      <c r="M88" s="5"/>
      <c r="N88" s="5"/>
      <c r="O88" s="5"/>
      <c r="P88" s="5"/>
    </row>
    <row r="89" spans="1:74">
      <c r="M89" s="5"/>
      <c r="N89" s="5"/>
      <c r="O89" s="5"/>
      <c r="P89" s="5"/>
    </row>
    <row r="90" spans="1:74">
      <c r="M90" s="5"/>
      <c r="N90" s="5"/>
      <c r="O90" s="5"/>
      <c r="P90" s="5"/>
    </row>
    <row r="91" spans="1:74">
      <c r="M91" s="5"/>
      <c r="N91" s="5"/>
      <c r="O91" s="5"/>
      <c r="P91" s="5"/>
    </row>
    <row r="92" spans="1:74">
      <c r="M92" s="5"/>
      <c r="N92" s="5"/>
      <c r="O92" s="5"/>
      <c r="P92" s="5"/>
    </row>
    <row r="93" spans="1:74">
      <c r="M93" s="5"/>
      <c r="N93" s="5"/>
      <c r="O93" s="5"/>
      <c r="P93" s="5"/>
    </row>
    <row r="94" spans="1:74">
      <c r="F94" s="22"/>
      <c r="G94" s="22"/>
      <c r="H94" s="7"/>
      <c r="I94" s="162"/>
      <c r="J94" s="162"/>
      <c r="K94" s="162"/>
      <c r="L94" s="162"/>
      <c r="M94" s="162"/>
      <c r="N94" s="162"/>
      <c r="O94" s="162"/>
      <c r="P94" s="162"/>
      <c r="Q94" s="162"/>
      <c r="R94" s="162"/>
      <c r="S94" s="162"/>
      <c r="T94" s="162"/>
      <c r="U94" s="162"/>
      <c r="V94" s="162"/>
      <c r="W94" s="162"/>
      <c r="X94" s="162"/>
      <c r="Y94" s="162"/>
      <c r="Z94" s="162"/>
      <c r="AA94" s="162"/>
      <c r="AB94" s="162"/>
      <c r="AC94" s="162"/>
      <c r="AD94" s="162"/>
      <c r="AE94" s="162"/>
      <c r="AF94" s="162"/>
      <c r="AG94" s="162"/>
      <c r="AH94" s="162"/>
      <c r="AI94" s="162"/>
      <c r="AJ94" s="162"/>
      <c r="AL94" s="127"/>
      <c r="AM94" s="128"/>
      <c r="AN94" s="169"/>
      <c r="AO94" s="169"/>
      <c r="AP94" s="169"/>
      <c r="AQ94" s="169"/>
      <c r="AR94" s="169"/>
      <c r="AS94" s="169"/>
      <c r="AT94" s="169"/>
      <c r="AU94" s="169"/>
      <c r="AV94" s="169"/>
      <c r="AW94" s="169"/>
      <c r="AX94" s="169"/>
      <c r="AY94" s="169"/>
      <c r="AZ94" s="169"/>
      <c r="BA94" s="169"/>
      <c r="BB94" s="169"/>
      <c r="BC94" s="169"/>
      <c r="BD94" s="169"/>
      <c r="BE94" s="169"/>
      <c r="BF94" s="169"/>
      <c r="BG94" s="169"/>
      <c r="BH94" s="169"/>
      <c r="BI94" s="169"/>
      <c r="BJ94" s="169"/>
      <c r="BK94" s="169"/>
      <c r="BL94" s="169"/>
      <c r="BM94" s="169"/>
      <c r="BN94" s="169"/>
      <c r="BO94" s="167"/>
      <c r="BP94" s="168"/>
      <c r="BQ94" s="167"/>
      <c r="BR94" s="168"/>
      <c r="BS94" s="248"/>
      <c r="BT94" s="172"/>
      <c r="BU94" s="248"/>
      <c r="BV94" s="172"/>
    </row>
    <row r="95" spans="1:74">
      <c r="F95" s="22"/>
      <c r="G95" s="22"/>
      <c r="H95" s="7"/>
      <c r="I95" s="162"/>
      <c r="J95" s="162"/>
      <c r="K95" s="162"/>
      <c r="L95" s="162"/>
      <c r="M95" s="162"/>
      <c r="N95" s="162"/>
      <c r="O95" s="162"/>
      <c r="P95" s="162"/>
      <c r="Q95" s="162"/>
      <c r="R95" s="162"/>
      <c r="S95" s="162"/>
      <c r="T95" s="162"/>
      <c r="U95" s="162"/>
      <c r="V95" s="162"/>
      <c r="W95" s="162"/>
      <c r="X95" s="162"/>
      <c r="Y95" s="162"/>
      <c r="Z95" s="162"/>
      <c r="AA95" s="162"/>
      <c r="AB95" s="162"/>
      <c r="AC95" s="162"/>
      <c r="AD95" s="162"/>
      <c r="AE95" s="162"/>
      <c r="AF95" s="162"/>
      <c r="AG95" s="162"/>
      <c r="AH95" s="162"/>
      <c r="AI95" s="162"/>
      <c r="AJ95" s="162"/>
      <c r="AL95" s="127"/>
      <c r="AM95" s="99"/>
      <c r="AN95" s="169"/>
      <c r="AO95" s="169"/>
      <c r="AP95" s="169"/>
      <c r="AQ95" s="169"/>
      <c r="AR95" s="169"/>
      <c r="AS95" s="169"/>
      <c r="AT95" s="169"/>
      <c r="AU95" s="169"/>
      <c r="AV95" s="169"/>
      <c r="AW95" s="169"/>
      <c r="AX95" s="169"/>
      <c r="AY95" s="169"/>
      <c r="AZ95" s="169"/>
      <c r="BA95" s="169"/>
      <c r="BB95" s="169"/>
      <c r="BC95" s="169"/>
      <c r="BD95" s="169"/>
      <c r="BE95" s="169"/>
      <c r="BF95" s="169"/>
      <c r="BG95" s="169"/>
      <c r="BH95" s="169"/>
      <c r="BI95" s="169"/>
      <c r="BJ95" s="169"/>
      <c r="BK95" s="169"/>
      <c r="BL95" s="169"/>
      <c r="BM95" s="169"/>
      <c r="BN95" s="169"/>
      <c r="BO95" s="167"/>
      <c r="BP95" s="168"/>
      <c r="BQ95" s="167"/>
      <c r="BR95" s="168"/>
      <c r="BS95" s="248"/>
      <c r="BT95" s="172"/>
      <c r="BU95" s="248"/>
      <c r="BV95" s="172"/>
    </row>
    <row r="96" spans="1:74">
      <c r="F96" s="22"/>
      <c r="G96" s="22"/>
      <c r="H96" s="7"/>
      <c r="I96" s="162"/>
      <c r="J96" s="162"/>
      <c r="K96" s="162"/>
      <c r="L96" s="162"/>
      <c r="M96" s="162"/>
      <c r="N96" s="162"/>
      <c r="O96" s="162"/>
      <c r="P96" s="162"/>
      <c r="Q96" s="162"/>
      <c r="R96" s="162"/>
      <c r="S96" s="162"/>
      <c r="T96" s="162"/>
      <c r="U96" s="162"/>
      <c r="V96" s="162"/>
      <c r="W96" s="162"/>
      <c r="X96" s="162"/>
      <c r="Y96" s="162"/>
      <c r="Z96" s="162"/>
      <c r="AA96" s="162"/>
      <c r="AB96" s="162"/>
      <c r="AC96" s="162"/>
      <c r="AD96" s="162"/>
      <c r="AE96" s="162"/>
      <c r="AF96" s="162"/>
      <c r="AG96" s="162"/>
      <c r="AH96" s="162"/>
      <c r="AI96" s="162"/>
      <c r="AJ96" s="162"/>
      <c r="AL96" s="127"/>
      <c r="AM96" s="99"/>
      <c r="AN96" s="169"/>
      <c r="AO96" s="169"/>
      <c r="AP96" s="169"/>
      <c r="AQ96" s="169"/>
      <c r="AR96" s="169"/>
      <c r="AS96" s="169"/>
      <c r="AT96" s="169"/>
      <c r="AU96" s="169"/>
      <c r="AV96" s="169"/>
      <c r="AW96" s="169"/>
      <c r="AX96" s="169"/>
      <c r="AY96" s="169"/>
      <c r="AZ96" s="169"/>
      <c r="BA96" s="169"/>
      <c r="BB96" s="169"/>
      <c r="BC96" s="169"/>
      <c r="BD96" s="169"/>
      <c r="BE96" s="169"/>
      <c r="BF96" s="169"/>
      <c r="BG96" s="169"/>
      <c r="BH96" s="169"/>
      <c r="BI96" s="169"/>
      <c r="BJ96" s="169"/>
      <c r="BK96" s="169"/>
      <c r="BL96" s="169"/>
      <c r="BM96" s="169"/>
      <c r="BN96" s="169"/>
      <c r="BO96" s="167"/>
      <c r="BP96" s="168"/>
      <c r="BQ96" s="167"/>
      <c r="BR96" s="168"/>
      <c r="BS96" s="248"/>
      <c r="BT96" s="172"/>
      <c r="BU96" s="248"/>
      <c r="BV96" s="172"/>
    </row>
    <row r="97" spans="6:74">
      <c r="F97" s="22"/>
      <c r="G97" s="22"/>
      <c r="H97" s="7"/>
      <c r="I97" s="162"/>
      <c r="J97" s="162"/>
      <c r="K97" s="162"/>
      <c r="L97" s="162"/>
      <c r="M97" s="162"/>
      <c r="N97" s="162"/>
      <c r="O97" s="162"/>
      <c r="P97" s="162"/>
      <c r="Q97" s="162"/>
      <c r="R97" s="162"/>
      <c r="S97" s="162"/>
      <c r="T97" s="162"/>
      <c r="U97" s="162"/>
      <c r="V97" s="162"/>
      <c r="W97" s="162"/>
      <c r="X97" s="162"/>
      <c r="Y97" s="162"/>
      <c r="Z97" s="162"/>
      <c r="AA97" s="162"/>
      <c r="AB97" s="162"/>
      <c r="AC97" s="162"/>
      <c r="AD97" s="162"/>
      <c r="AE97" s="162"/>
      <c r="AF97" s="162"/>
      <c r="AG97" s="162"/>
      <c r="AH97" s="162"/>
      <c r="AI97" s="162"/>
      <c r="AJ97" s="162"/>
      <c r="AL97" s="127"/>
      <c r="AM97" s="99"/>
      <c r="AN97" s="169"/>
      <c r="AO97" s="169"/>
      <c r="AP97" s="169"/>
      <c r="AQ97" s="169"/>
      <c r="AR97" s="169"/>
      <c r="AS97" s="169"/>
      <c r="AT97" s="169"/>
      <c r="AU97" s="169"/>
      <c r="AV97" s="169"/>
      <c r="AW97" s="169"/>
      <c r="AX97" s="169"/>
      <c r="AY97" s="169"/>
      <c r="AZ97" s="169"/>
      <c r="BA97" s="169"/>
      <c r="BB97" s="169"/>
      <c r="BC97" s="169"/>
      <c r="BD97" s="169"/>
      <c r="BE97" s="169"/>
      <c r="BF97" s="169"/>
      <c r="BG97" s="169"/>
      <c r="BH97" s="169"/>
      <c r="BI97" s="169"/>
      <c r="BJ97" s="169"/>
      <c r="BK97" s="169"/>
      <c r="BL97" s="169"/>
      <c r="BM97" s="169"/>
      <c r="BN97" s="169"/>
      <c r="BO97" s="167"/>
      <c r="BP97" s="168"/>
      <c r="BQ97" s="167"/>
      <c r="BR97" s="168"/>
      <c r="BS97" s="248"/>
      <c r="BT97" s="172"/>
      <c r="BU97" s="248"/>
      <c r="BV97" s="172"/>
    </row>
    <row r="98" spans="6:74">
      <c r="F98" s="22"/>
      <c r="G98" s="22"/>
      <c r="I98" s="162"/>
      <c r="J98" s="162"/>
      <c r="K98" s="162"/>
      <c r="L98" s="162"/>
      <c r="M98" s="162"/>
      <c r="N98" s="162"/>
      <c r="O98" s="162"/>
      <c r="P98" s="162"/>
      <c r="Q98" s="162"/>
      <c r="R98" s="162"/>
      <c r="S98" s="162"/>
      <c r="T98" s="162"/>
      <c r="U98" s="162"/>
      <c r="V98" s="162"/>
      <c r="W98" s="162"/>
      <c r="X98" s="162"/>
      <c r="Y98" s="162"/>
      <c r="Z98" s="162"/>
      <c r="AA98" s="162"/>
      <c r="AB98" s="162"/>
      <c r="AC98" s="162"/>
      <c r="AD98" s="162"/>
      <c r="AE98" s="162"/>
      <c r="AF98" s="162"/>
      <c r="AG98" s="162"/>
      <c r="AH98" s="162"/>
      <c r="AI98" s="162"/>
      <c r="AJ98" s="162"/>
      <c r="AL98" s="127"/>
      <c r="AM98" s="67"/>
      <c r="AN98" s="169"/>
      <c r="AO98" s="169"/>
      <c r="AP98" s="169"/>
      <c r="AQ98" s="169"/>
      <c r="AR98" s="169"/>
      <c r="AS98" s="169"/>
      <c r="AT98" s="169"/>
      <c r="AU98" s="169"/>
      <c r="AV98" s="169"/>
      <c r="AW98" s="169"/>
      <c r="AX98" s="169"/>
      <c r="AY98" s="169"/>
      <c r="AZ98" s="169"/>
      <c r="BA98" s="169"/>
      <c r="BB98" s="169"/>
      <c r="BC98" s="169"/>
      <c r="BD98" s="169"/>
      <c r="BE98" s="169"/>
      <c r="BF98" s="169"/>
      <c r="BG98" s="169"/>
      <c r="BH98" s="169"/>
      <c r="BI98" s="169"/>
      <c r="BJ98" s="169"/>
      <c r="BK98" s="169"/>
      <c r="BL98" s="169"/>
      <c r="BM98" s="169"/>
      <c r="BN98" s="169"/>
      <c r="BO98" s="166"/>
      <c r="BP98" s="165"/>
      <c r="BQ98" s="166"/>
      <c r="BR98" s="165"/>
      <c r="BS98" s="247"/>
      <c r="BT98" s="172"/>
      <c r="BU98" s="247"/>
      <c r="BV98" s="172"/>
    </row>
    <row r="99" spans="6:74">
      <c r="F99" s="22"/>
      <c r="G99" s="22"/>
      <c r="I99" s="162"/>
      <c r="J99" s="162"/>
      <c r="K99" s="162"/>
      <c r="L99" s="162"/>
      <c r="M99" s="162"/>
      <c r="N99" s="162"/>
      <c r="O99" s="162"/>
      <c r="P99" s="162"/>
      <c r="Q99" s="162"/>
      <c r="R99" s="162"/>
      <c r="S99" s="162"/>
      <c r="T99" s="162"/>
      <c r="U99" s="162"/>
      <c r="V99" s="162"/>
      <c r="W99" s="162"/>
      <c r="X99" s="162"/>
      <c r="Y99" s="162"/>
      <c r="Z99" s="162"/>
      <c r="AA99" s="162"/>
      <c r="AB99" s="162"/>
      <c r="AC99" s="162"/>
      <c r="AD99" s="162"/>
      <c r="AE99" s="162"/>
      <c r="AF99" s="162"/>
      <c r="AG99" s="162"/>
      <c r="AH99" s="162"/>
      <c r="AI99" s="162"/>
      <c r="AJ99" s="162"/>
      <c r="AK99" s="33"/>
      <c r="AL99" s="127"/>
      <c r="AM99" s="67"/>
      <c r="AN99" s="169"/>
      <c r="AO99" s="169"/>
      <c r="AP99" s="169"/>
      <c r="AQ99" s="169"/>
      <c r="AR99" s="169"/>
      <c r="AS99" s="169"/>
      <c r="AT99" s="169"/>
      <c r="AU99" s="169"/>
      <c r="AV99" s="169"/>
      <c r="AW99" s="169"/>
      <c r="AX99" s="169"/>
      <c r="AY99" s="169"/>
      <c r="AZ99" s="169"/>
      <c r="BA99" s="169"/>
      <c r="BB99" s="169"/>
      <c r="BC99" s="169"/>
      <c r="BD99" s="169"/>
      <c r="BE99" s="169"/>
      <c r="BF99" s="169"/>
      <c r="BG99" s="169"/>
      <c r="BH99" s="169"/>
      <c r="BI99" s="169"/>
      <c r="BJ99" s="169"/>
      <c r="BK99" s="169"/>
      <c r="BL99" s="169"/>
      <c r="BM99" s="169"/>
      <c r="BN99" s="169"/>
      <c r="BO99" s="165"/>
      <c r="BP99" s="165"/>
      <c r="BQ99" s="165"/>
      <c r="BR99" s="165"/>
      <c r="BS99" s="247"/>
      <c r="BT99" s="172"/>
      <c r="BU99" s="247"/>
      <c r="BV99" s="172"/>
    </row>
    <row r="100" spans="6:74">
      <c r="F100" s="22"/>
      <c r="G100" s="22"/>
      <c r="I100" s="162"/>
      <c r="J100" s="162"/>
      <c r="K100" s="162"/>
      <c r="L100" s="162"/>
      <c r="M100" s="162"/>
      <c r="N100" s="162"/>
      <c r="O100" s="162"/>
      <c r="P100" s="162"/>
      <c r="Q100" s="162"/>
      <c r="R100" s="162"/>
      <c r="S100" s="162"/>
      <c r="T100" s="162"/>
      <c r="U100" s="162"/>
      <c r="V100" s="162"/>
      <c r="W100" s="162"/>
      <c r="X100" s="162"/>
      <c r="Y100" s="162"/>
      <c r="Z100" s="162"/>
      <c r="AA100" s="162"/>
      <c r="AB100" s="162"/>
      <c r="AC100" s="162"/>
      <c r="AD100" s="162"/>
      <c r="AE100" s="162"/>
      <c r="AF100" s="162"/>
      <c r="AG100" s="162"/>
      <c r="AH100" s="162"/>
      <c r="AI100" s="162"/>
      <c r="AJ100" s="162"/>
      <c r="AK100" s="33"/>
      <c r="AL100" s="127"/>
      <c r="AM100" s="67"/>
      <c r="AN100" s="169"/>
      <c r="AO100" s="169"/>
      <c r="AP100" s="169"/>
      <c r="AQ100" s="169"/>
      <c r="AR100" s="169"/>
      <c r="AS100" s="169"/>
      <c r="AT100" s="169"/>
      <c r="AU100" s="169"/>
      <c r="AV100" s="169"/>
      <c r="AW100" s="169"/>
      <c r="AX100" s="169"/>
      <c r="AY100" s="169"/>
      <c r="AZ100" s="169"/>
      <c r="BA100" s="169"/>
      <c r="BB100" s="169"/>
      <c r="BC100" s="169"/>
      <c r="BD100" s="169"/>
      <c r="BE100" s="169"/>
      <c r="BF100" s="169"/>
      <c r="BG100" s="169"/>
      <c r="BH100" s="169"/>
      <c r="BI100" s="169"/>
      <c r="BJ100" s="169"/>
      <c r="BK100" s="169"/>
      <c r="BL100" s="169"/>
      <c r="BM100" s="169"/>
      <c r="BN100" s="169"/>
      <c r="BO100" s="165"/>
      <c r="BP100" s="165"/>
      <c r="BQ100" s="165"/>
      <c r="BR100" s="165"/>
      <c r="BS100" s="247"/>
      <c r="BT100" s="172"/>
      <c r="BU100" s="247"/>
      <c r="BV100" s="172"/>
    </row>
    <row r="101" spans="6:74">
      <c r="F101" s="22"/>
      <c r="G101" s="22"/>
      <c r="I101" s="162"/>
      <c r="J101" s="162"/>
      <c r="K101" s="162"/>
      <c r="L101" s="162"/>
      <c r="M101" s="162"/>
      <c r="N101" s="162"/>
      <c r="O101" s="162"/>
      <c r="P101" s="162"/>
      <c r="Q101" s="162"/>
      <c r="R101" s="162"/>
      <c r="S101" s="162"/>
      <c r="T101" s="162"/>
      <c r="U101" s="162"/>
      <c r="V101" s="162"/>
      <c r="W101" s="162"/>
      <c r="X101" s="162"/>
      <c r="Y101" s="162"/>
      <c r="Z101" s="162"/>
      <c r="AA101" s="162"/>
      <c r="AB101" s="162"/>
      <c r="AC101" s="162"/>
      <c r="AD101" s="162"/>
      <c r="AE101" s="162"/>
      <c r="AF101" s="162"/>
      <c r="AG101" s="162"/>
      <c r="AH101" s="162"/>
      <c r="AI101" s="162"/>
      <c r="AJ101" s="162"/>
      <c r="AK101" s="33"/>
      <c r="AL101" s="127"/>
      <c r="AM101" s="67"/>
      <c r="AN101" s="99"/>
      <c r="AO101" s="99"/>
      <c r="AP101" s="99"/>
      <c r="AQ101" s="99"/>
      <c r="AR101" s="99"/>
      <c r="AS101" s="99"/>
      <c r="AT101" s="99"/>
      <c r="AU101" s="99"/>
      <c r="AV101" s="99"/>
      <c r="AW101" s="99"/>
      <c r="AX101" s="99"/>
      <c r="AY101" s="99"/>
      <c r="AZ101" s="99"/>
      <c r="BA101" s="99"/>
      <c r="BB101" s="99"/>
      <c r="BC101" s="99"/>
      <c r="BD101" s="99"/>
      <c r="BE101" s="99"/>
      <c r="BF101" s="99"/>
      <c r="BG101" s="99"/>
      <c r="BH101" s="99"/>
      <c r="BI101" s="99"/>
      <c r="BJ101" s="99"/>
      <c r="BK101" s="99"/>
      <c r="BL101" s="99"/>
      <c r="BM101" s="99"/>
      <c r="BN101" s="187"/>
      <c r="BO101" s="165"/>
      <c r="BP101" s="165"/>
      <c r="BQ101" s="165"/>
      <c r="BR101" s="165"/>
      <c r="BS101" s="246"/>
      <c r="BT101" s="188"/>
      <c r="BU101" s="246"/>
      <c r="BV101" s="188"/>
    </row>
    <row r="102" spans="6:74">
      <c r="F102" s="22"/>
      <c r="I102" s="202"/>
      <c r="J102" s="202"/>
      <c r="K102" s="202"/>
      <c r="L102" s="202"/>
      <c r="M102" s="202"/>
      <c r="N102" s="202"/>
      <c r="O102" s="202"/>
      <c r="P102" s="202"/>
      <c r="Q102" s="202"/>
      <c r="R102" s="202"/>
      <c r="S102" s="202"/>
      <c r="T102" s="202"/>
      <c r="U102" s="202"/>
      <c r="V102" s="202"/>
      <c r="W102" s="202"/>
      <c r="X102" s="202"/>
      <c r="Y102" s="202"/>
      <c r="Z102" s="202"/>
      <c r="AA102" s="202"/>
      <c r="AB102" s="202"/>
      <c r="AC102" s="202"/>
      <c r="AD102" s="202"/>
      <c r="AE102" s="202"/>
      <c r="AF102" s="202"/>
      <c r="AG102" s="202"/>
      <c r="AH102" s="202"/>
      <c r="AI102" s="202"/>
      <c r="AJ102" s="202"/>
      <c r="AK102" s="8"/>
      <c r="AL102" s="8"/>
      <c r="AM102" s="8"/>
      <c r="AN102" s="232"/>
      <c r="AO102" s="232"/>
      <c r="AP102" s="232"/>
      <c r="AQ102" s="232"/>
      <c r="AR102" s="232"/>
      <c r="AS102" s="232"/>
      <c r="AT102" s="232"/>
      <c r="AU102" s="232"/>
      <c r="AV102" s="232"/>
      <c r="AW102" s="232"/>
      <c r="AX102" s="232"/>
      <c r="AY102" s="232"/>
      <c r="AZ102" s="232"/>
      <c r="BA102" s="232"/>
      <c r="BB102" s="232"/>
      <c r="BC102" s="232"/>
      <c r="BD102" s="232"/>
      <c r="BE102" s="232"/>
      <c r="BF102" s="232"/>
      <c r="BG102" s="232"/>
      <c r="BH102" s="232"/>
      <c r="BI102" s="232"/>
      <c r="BJ102" s="232"/>
      <c r="BK102" s="232"/>
      <c r="BL102" s="232"/>
      <c r="BM102" s="232"/>
      <c r="BN102" s="232"/>
      <c r="BO102" s="8"/>
      <c r="BP102" s="8"/>
      <c r="BQ102" s="8"/>
      <c r="BR102" s="8"/>
      <c r="BS102" s="202"/>
      <c r="BT102" s="235"/>
      <c r="BU102" s="202"/>
      <c r="BV102" s="235"/>
    </row>
    <row r="103" spans="6:74">
      <c r="F103" s="22"/>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8"/>
      <c r="AL103" s="8"/>
      <c r="AM103" s="8"/>
      <c r="AN103" s="232"/>
      <c r="AO103" s="232"/>
      <c r="AP103" s="232"/>
      <c r="AQ103" s="232"/>
      <c r="AR103" s="232"/>
      <c r="AS103" s="232"/>
      <c r="AT103" s="232"/>
      <c r="AU103" s="232"/>
      <c r="AV103" s="232"/>
      <c r="AW103" s="232"/>
      <c r="AX103" s="232"/>
      <c r="AY103" s="232"/>
      <c r="AZ103" s="232"/>
      <c r="BA103" s="232"/>
      <c r="BB103" s="232"/>
      <c r="BC103" s="232"/>
      <c r="BD103" s="232"/>
      <c r="BE103" s="232"/>
      <c r="BF103" s="232"/>
      <c r="BG103" s="232"/>
      <c r="BH103" s="232"/>
      <c r="BI103" s="232"/>
      <c r="BJ103" s="232"/>
      <c r="BK103" s="232"/>
      <c r="BL103" s="232"/>
      <c r="BM103" s="232"/>
      <c r="BN103" s="7"/>
      <c r="BO103" s="8"/>
      <c r="BP103" s="8"/>
      <c r="BQ103" s="8"/>
      <c r="BR103" s="8"/>
      <c r="BS103" s="202"/>
      <c r="BT103" s="235"/>
      <c r="BU103" s="202"/>
      <c r="BV103" s="235"/>
    </row>
    <row r="104" spans="6:74">
      <c r="F104" s="4"/>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283"/>
      <c r="AO104" s="283"/>
      <c r="AP104" s="283"/>
      <c r="AQ104" s="283"/>
      <c r="AR104" s="283"/>
      <c r="AS104" s="283"/>
      <c r="AT104" s="283"/>
      <c r="AU104" s="283"/>
      <c r="AV104" s="283"/>
      <c r="AW104" s="283"/>
      <c r="AX104" s="283"/>
      <c r="AY104" s="283"/>
      <c r="AZ104" s="283"/>
      <c r="BA104" s="283"/>
      <c r="BB104" s="283"/>
      <c r="BC104" s="283"/>
      <c r="BD104" s="283"/>
      <c r="BE104" s="283"/>
      <c r="BF104" s="283"/>
      <c r="BG104" s="283"/>
      <c r="BH104" s="283"/>
      <c r="BI104" s="283"/>
      <c r="BJ104" s="283"/>
      <c r="BK104" s="283"/>
      <c r="BL104" s="283"/>
      <c r="BM104" s="283"/>
      <c r="BN104" s="283"/>
      <c r="BO104" s="19"/>
      <c r="BP104" s="19"/>
      <c r="BQ104" s="19"/>
      <c r="BR104" s="19"/>
      <c r="BS104" s="19"/>
      <c r="BT104" s="235"/>
      <c r="BU104" s="19"/>
      <c r="BV104" s="235"/>
    </row>
    <row r="105" spans="6:74">
      <c r="F105" s="4"/>
      <c r="I105" s="196"/>
      <c r="L105" s="196"/>
      <c r="N105" s="196"/>
      <c r="O105" s="196"/>
      <c r="P105" s="196"/>
      <c r="Q105" s="8"/>
      <c r="R105" s="8"/>
      <c r="S105" s="8"/>
      <c r="T105" s="196"/>
      <c r="U105" s="8"/>
      <c r="V105" s="8"/>
      <c r="W105" s="8"/>
      <c r="X105" s="196"/>
      <c r="Y105" s="8"/>
      <c r="Z105" s="196"/>
      <c r="AA105" s="8"/>
      <c r="AB105" s="8"/>
      <c r="AC105" s="196"/>
      <c r="AD105" s="8"/>
      <c r="AE105" s="196"/>
      <c r="AF105" s="196"/>
      <c r="AG105" s="8"/>
      <c r="AH105" s="196"/>
      <c r="AI105" s="196"/>
      <c r="AJ105" s="196"/>
      <c r="AK105" s="8"/>
      <c r="AL105" s="8"/>
      <c r="AM105" s="8"/>
      <c r="AN105" s="283"/>
      <c r="AO105" s="283"/>
      <c r="AP105" s="283"/>
      <c r="AQ105" s="283"/>
      <c r="AR105" s="283"/>
      <c r="AS105" s="283"/>
      <c r="AT105" s="283"/>
      <c r="AU105" s="283"/>
      <c r="AV105" s="283"/>
      <c r="AW105" s="283"/>
      <c r="AX105" s="283"/>
      <c r="AY105" s="283"/>
      <c r="AZ105" s="283"/>
      <c r="BA105" s="283"/>
      <c r="BB105" s="283"/>
      <c r="BC105" s="283"/>
      <c r="BD105" s="283"/>
      <c r="BE105" s="283"/>
      <c r="BF105" s="283"/>
      <c r="BG105" s="283"/>
      <c r="BH105" s="283"/>
      <c r="BI105" s="283"/>
      <c r="BJ105" s="283"/>
      <c r="BK105" s="283"/>
      <c r="BL105" s="283"/>
      <c r="BM105" s="283"/>
      <c r="BN105" s="283"/>
      <c r="BO105" s="8"/>
      <c r="BP105" s="8"/>
      <c r="BQ105" s="8"/>
      <c r="BR105" s="8"/>
      <c r="BS105" s="19"/>
      <c r="BT105" s="235"/>
      <c r="BU105" s="78"/>
      <c r="BV105" s="338"/>
    </row>
    <row r="106" spans="6:74">
      <c r="M106" s="5"/>
      <c r="N106" s="5"/>
      <c r="O106" s="5"/>
      <c r="P106" s="5"/>
    </row>
    <row r="107" spans="6:74">
      <c r="M107" s="5"/>
      <c r="N107" s="5"/>
      <c r="O107" s="5"/>
      <c r="P107" s="5"/>
    </row>
    <row r="108" spans="6:74">
      <c r="M108" s="5"/>
      <c r="N108" s="5"/>
      <c r="O108" s="5"/>
      <c r="P108" s="5"/>
    </row>
    <row r="178" spans="13:16">
      <c r="M178" s="5"/>
      <c r="N178" s="5"/>
      <c r="O178" s="5"/>
      <c r="P178" s="5"/>
    </row>
    <row r="179" spans="13:16">
      <c r="M179" s="5"/>
      <c r="N179" s="5"/>
      <c r="O179" s="5"/>
      <c r="P179" s="5"/>
    </row>
    <row r="180" spans="13:16">
      <c r="M180" s="5"/>
      <c r="N180" s="5"/>
      <c r="O180" s="5"/>
      <c r="P180" s="5"/>
    </row>
    <row r="181" spans="13:16">
      <c r="M181" s="5"/>
      <c r="N181" s="5"/>
      <c r="O181" s="5"/>
      <c r="P181" s="5"/>
    </row>
    <row r="182" spans="13:16">
      <c r="M182" s="5"/>
      <c r="N182" s="5"/>
      <c r="O182" s="5"/>
      <c r="P182" s="5"/>
    </row>
    <row r="183" spans="13:16">
      <c r="M183" s="5"/>
      <c r="N183" s="5"/>
      <c r="O183" s="5"/>
      <c r="P183" s="5"/>
    </row>
    <row r="184" spans="13:16">
      <c r="M184" s="5"/>
      <c r="N184" s="5"/>
      <c r="O184" s="5"/>
      <c r="P184" s="5"/>
    </row>
    <row r="185" spans="13:16">
      <c r="M185" s="5"/>
      <c r="N185" s="5"/>
      <c r="O185" s="5"/>
      <c r="P185" s="5"/>
    </row>
    <row r="186" spans="13:16">
      <c r="M186" s="5"/>
      <c r="N186" s="5"/>
      <c r="O186" s="5"/>
      <c r="P186" s="5"/>
    </row>
    <row r="187" spans="13:16">
      <c r="M187" s="5"/>
      <c r="N187" s="5"/>
      <c r="O187" s="5"/>
      <c r="P187" s="5"/>
    </row>
    <row r="188" spans="13:16">
      <c r="M188" s="5"/>
      <c r="N188" s="5"/>
      <c r="O188" s="5"/>
      <c r="P188" s="5"/>
    </row>
    <row r="189" spans="13:16">
      <c r="M189" s="5"/>
      <c r="N189" s="5"/>
      <c r="O189" s="5"/>
      <c r="P189" s="5"/>
    </row>
    <row r="190" spans="13:16">
      <c r="M190" s="5"/>
      <c r="N190" s="5"/>
      <c r="O190" s="5"/>
      <c r="P190" s="5"/>
    </row>
    <row r="191" spans="13:16">
      <c r="M191" s="5"/>
      <c r="N191" s="5"/>
      <c r="O191" s="5"/>
      <c r="P191" s="5"/>
    </row>
    <row r="192" spans="13:16">
      <c r="M192" s="5"/>
      <c r="N192" s="5"/>
      <c r="O192" s="5"/>
      <c r="P192" s="5"/>
    </row>
    <row r="193" spans="13:16">
      <c r="M193" s="5"/>
      <c r="N193" s="5"/>
      <c r="O193" s="5"/>
      <c r="P193" s="5"/>
    </row>
    <row r="194" spans="13:16">
      <c r="M194" s="5"/>
      <c r="N194" s="5"/>
      <c r="O194" s="5"/>
      <c r="P194" s="5"/>
    </row>
    <row r="195" spans="13:16">
      <c r="M195" s="5"/>
      <c r="N195" s="5"/>
      <c r="O195" s="5"/>
      <c r="P195" s="5"/>
    </row>
    <row r="196" spans="13:16">
      <c r="M196" s="5"/>
      <c r="N196" s="5"/>
      <c r="O196" s="5"/>
      <c r="P196" s="5"/>
    </row>
    <row r="197" spans="13:16">
      <c r="M197" s="5"/>
      <c r="N197" s="5"/>
      <c r="O197" s="5"/>
      <c r="P197" s="5"/>
    </row>
    <row r="198" spans="13:16">
      <c r="M198" s="5"/>
      <c r="N198" s="5"/>
      <c r="O198" s="5"/>
      <c r="P198" s="5"/>
    </row>
    <row r="199" spans="13:16">
      <c r="M199" s="5"/>
      <c r="N199" s="5"/>
      <c r="O199" s="5"/>
      <c r="P199" s="5"/>
    </row>
    <row r="200" spans="13:16">
      <c r="M200" s="5"/>
      <c r="N200" s="5"/>
      <c r="O200" s="5"/>
      <c r="P200" s="5"/>
    </row>
    <row r="201" spans="13:16">
      <c r="M201" s="5"/>
      <c r="N201" s="5"/>
      <c r="O201" s="5"/>
      <c r="P201" s="5"/>
    </row>
    <row r="202" spans="13:16">
      <c r="M202" s="5"/>
      <c r="N202" s="5"/>
      <c r="O202" s="5"/>
      <c r="P202" s="5"/>
    </row>
  </sheetData>
  <customSheetViews>
    <customSheetView guid="{F0335B52-931C-4173-85AE-87F3D6604B59}" showPageBreaks="1" showRuler="0">
      <selection activeCell="A113" sqref="A113:A116"/>
      <pageMargins left="0.7" right="0.7" top="0.78740157499999996" bottom="0.78740157499999996" header="0.3" footer="0.3"/>
      <headerFooter alignWithMargins="0"/>
    </customSheetView>
    <customSheetView guid="{A4328FE7-0B36-4A96-9E82-0C2C10ECE34E}" fitToPage="1" showRuler="0">
      <selection activeCell="A113" sqref="A113:A116"/>
      <pageMargins left="0.7" right="0.7" top="0.78740157499999996" bottom="0.78740157499999996" header="0.3" footer="0.3"/>
      <headerFooter alignWithMargins="0"/>
    </customSheetView>
    <customSheetView guid="{09D980A6-7F22-44D6-B957-3B1FFC43B461}" scale="70" fitToPage="1" showRuler="0" topLeftCell="A76">
      <selection activeCell="K28" sqref="K28"/>
      <pageMargins left="0.7" right="0.7" top="0.78740157499999996" bottom="0.78740157499999996" header="0.3" footer="0.3"/>
      <headerFooter alignWithMargins="0"/>
    </customSheetView>
    <customSheetView guid="{34161360-80E4-4153-B1A5-19E7BBEDD5ED}" fitToPage="1" showRuler="0" topLeftCell="A76">
      <selection activeCell="A67" sqref="A67"/>
      <pageMargins left="0.7" right="0.7" top="0.78740157499999996" bottom="0.78740157499999996" header="0.3" footer="0.3"/>
      <headerFooter alignWithMargins="0"/>
    </customSheetView>
    <customSheetView guid="{F90AD2DC-6F63-4FE7-9F4E-99C162A8727E}" fitToPage="1" showRuler="0">
      <selection activeCell="A113" sqref="A113:A116"/>
      <pageMargins left="0.7" right="0.7" top="0.78740157499999996" bottom="0.78740157499999996" header="0.3" footer="0.3"/>
      <headerFooter alignWithMargins="0"/>
    </customSheetView>
    <customSheetView guid="{A8A9853C-301B-405A-92F6-9DCC8EB91B52}" fitToPage="1" showRuler="0">
      <selection activeCell="A113" sqref="A113:A116"/>
      <pageMargins left="0.7" right="0.7" top="0.78740157499999996" bottom="0.78740157499999996" header="0.3" footer="0.3"/>
      <headerFooter alignWithMargins="0"/>
    </customSheetView>
    <customSheetView guid="{8144D8E7-8996-490F-8ACB-C7957A150DAC}" fitToPage="1" showRuler="0">
      <selection activeCell="A113" sqref="A113:A116"/>
      <pageMargins left="0.7" right="0.7" top="0.78740157499999996" bottom="0.78740157499999996" header="0.3" footer="0.3"/>
      <headerFooter alignWithMargins="0"/>
    </customSheetView>
    <customSheetView guid="{4221DF2B-D9E6-40BE-9C37-8B5A92E46F7B}" scale="70" showPageBreaks="1" fitToPage="1" showRuler="0" topLeftCell="A79">
      <selection activeCell="A115" sqref="A115:A120"/>
      <pageMargins left="0.7" right="0.7" top="0.78740157499999996" bottom="0.78740157499999996" header="0.3" footer="0.3"/>
      <headerFooter alignWithMargins="0"/>
    </customSheetView>
    <customSheetView guid="{595D07C0-E761-11DC-9357-001B6391840E}" fitToPage="1" topLeftCell="A76">
      <selection activeCell="A67" sqref="A67"/>
      <pageMargins left="0.7" right="0.7" top="0.78740157499999996" bottom="0.78740157499999996" header="0.3" footer="0.3"/>
      <headerFooter alignWithMargins="0"/>
    </customSheetView>
  </customSheetViews>
  <mergeCells count="1">
    <mergeCell ref="A81:Q81"/>
  </mergeCells>
  <phoneticPr fontId="13" type="noConversion"/>
  <conditionalFormatting sqref="L74:P74 I72:K74">
    <cfRule type="cellIs" dxfId="446" priority="6552" operator="equal">
      <formula>"-"</formula>
    </cfRule>
  </conditionalFormatting>
  <conditionalFormatting sqref="AX101:BV105 AC100:AF100 AD101:AF105 AH100:AK100 AI101:AK105 AM100:AP100 AN101:AP105 F98:H98 F99:AA105 AW99:BV100 BN98:BV98">
    <cfRule type="cellIs" dxfId="445" priority="456" operator="equal">
      <formula>"-"</formula>
    </cfRule>
  </conditionalFormatting>
  <conditionalFormatting sqref="BT101:BV105 BS100:BV100 AM100:BO100 AN101:BN105 BQ100 I100:AJ105">
    <cfRule type="cellIs" dxfId="444" priority="455" operator="equal">
      <formula>"-"</formula>
    </cfRule>
  </conditionalFormatting>
  <conditionalFormatting sqref="AN100:BN105">
    <cfRule type="cellIs" dxfId="443" priority="454" operator="equal">
      <formula>"-"</formula>
    </cfRule>
  </conditionalFormatting>
  <conditionalFormatting sqref="BS100:BV105">
    <cfRule type="cellIs" dxfId="442" priority="453" operator="equal">
      <formula>"-"</formula>
    </cfRule>
  </conditionalFormatting>
  <conditionalFormatting sqref="AN99:BN99 BN98">
    <cfRule type="cellIs" dxfId="441" priority="450" operator="equal">
      <formula>"-"</formula>
    </cfRule>
  </conditionalFormatting>
  <conditionalFormatting sqref="BS98:BV99">
    <cfRule type="cellIs" dxfId="440" priority="449" operator="equal">
      <formula>"-"</formula>
    </cfRule>
  </conditionalFormatting>
  <conditionalFormatting sqref="AM98 AI98:AK98 AC99:AF99 AH99:AK99 AM99:AP99">
    <cfRule type="cellIs" dxfId="439" priority="452" operator="equal">
      <formula>"-"</formula>
    </cfRule>
  </conditionalFormatting>
  <conditionalFormatting sqref="BS98:BV99 AI98:AJ98 BQ98:BQ99 I99:AJ99 AM99:BO99 AM98 BN98:BO98">
    <cfRule type="cellIs" dxfId="438" priority="451" operator="equal">
      <formula>"-"</formula>
    </cfRule>
  </conditionalFormatting>
  <conditionalFormatting sqref="AI98:AJ98">
    <cfRule type="cellIs" dxfId="437" priority="447" stopIfTrue="1" operator="equal">
      <formula>"-"</formula>
    </cfRule>
    <cfRule type="containsText" dxfId="436" priority="448" stopIfTrue="1" operator="containsText" text="leer">
      <formula>NOT(ISERROR(SEARCH("leer",AI98)))</formula>
    </cfRule>
  </conditionalFormatting>
  <conditionalFormatting sqref="AI98:AJ98">
    <cfRule type="cellIs" dxfId="435" priority="445" stopIfTrue="1" operator="equal">
      <formula>"-"</formula>
    </cfRule>
    <cfRule type="containsText" dxfId="434" priority="446" stopIfTrue="1" operator="containsText" text="leer">
      <formula>NOT(ISERROR(SEARCH("leer",AI98)))</formula>
    </cfRule>
  </conditionalFormatting>
  <conditionalFormatting sqref="AI98:AJ98">
    <cfRule type="cellIs" dxfId="433" priority="443" stopIfTrue="1" operator="equal">
      <formula>"-"</formula>
    </cfRule>
    <cfRule type="containsText" dxfId="432" priority="444" stopIfTrue="1" operator="containsText" text="leer">
      <formula>NOT(ISERROR(SEARCH("leer",AI98)))</formula>
    </cfRule>
  </conditionalFormatting>
  <conditionalFormatting sqref="AI98:AJ98">
    <cfRule type="cellIs" dxfId="431" priority="441" stopIfTrue="1" operator="equal">
      <formula>"-"</formula>
    </cfRule>
    <cfRule type="containsText" dxfId="430" priority="442" stopIfTrue="1" operator="containsText" text="leer">
      <formula>NOT(ISERROR(SEARCH("leer",AI98)))</formula>
    </cfRule>
  </conditionalFormatting>
  <conditionalFormatting sqref="AI98:AJ98">
    <cfRule type="cellIs" dxfId="429" priority="439" stopIfTrue="1" operator="equal">
      <formula>"-"</formula>
    </cfRule>
    <cfRule type="containsText" dxfId="428" priority="440" stopIfTrue="1" operator="containsText" text="leer">
      <formula>NOT(ISERROR(SEARCH("leer",AI98)))</formula>
    </cfRule>
  </conditionalFormatting>
  <conditionalFormatting sqref="BN98">
    <cfRule type="cellIs" dxfId="427" priority="437" stopIfTrue="1" operator="equal">
      <formula>"-"</formula>
    </cfRule>
    <cfRule type="containsText" dxfId="426" priority="438" stopIfTrue="1" operator="containsText" text="leer">
      <formula>NOT(ISERROR(SEARCH("leer",BN98)))</formula>
    </cfRule>
  </conditionalFormatting>
  <conditionalFormatting sqref="BN98">
    <cfRule type="cellIs" dxfId="425" priority="435" stopIfTrue="1" operator="equal">
      <formula>"-"</formula>
    </cfRule>
    <cfRule type="containsText" dxfId="424" priority="436" stopIfTrue="1" operator="containsText" text="leer">
      <formula>NOT(ISERROR(SEARCH("leer",BN98)))</formula>
    </cfRule>
  </conditionalFormatting>
  <conditionalFormatting sqref="BN98">
    <cfRule type="cellIs" dxfId="423" priority="433" stopIfTrue="1" operator="equal">
      <formula>"-"</formula>
    </cfRule>
    <cfRule type="containsText" dxfId="422" priority="434" stopIfTrue="1" operator="containsText" text="leer">
      <formula>NOT(ISERROR(SEARCH("leer",BN98)))</formula>
    </cfRule>
  </conditionalFormatting>
  <conditionalFormatting sqref="BN98">
    <cfRule type="cellIs" dxfId="421" priority="431" stopIfTrue="1" operator="equal">
      <formula>"-"</formula>
    </cfRule>
    <cfRule type="containsText" dxfId="420" priority="432" stopIfTrue="1" operator="containsText" text="leer">
      <formula>NOT(ISERROR(SEARCH("leer",BN98)))</formula>
    </cfRule>
  </conditionalFormatting>
  <conditionalFormatting sqref="BN98">
    <cfRule type="cellIs" dxfId="419" priority="429" stopIfTrue="1" operator="equal">
      <formula>"-"</formula>
    </cfRule>
    <cfRule type="containsText" dxfId="418" priority="430" stopIfTrue="1" operator="containsText" text="leer">
      <formula>NOT(ISERROR(SEARCH("leer",BN98)))</formula>
    </cfRule>
  </conditionalFormatting>
  <conditionalFormatting sqref="BS98:BV98">
    <cfRule type="cellIs" dxfId="417" priority="427" stopIfTrue="1" operator="equal">
      <formula>"-"</formula>
    </cfRule>
    <cfRule type="containsText" dxfId="416" priority="428" stopIfTrue="1" operator="containsText" text="leer">
      <formula>NOT(ISERROR(SEARCH("leer",BS98)))</formula>
    </cfRule>
  </conditionalFormatting>
  <conditionalFormatting sqref="BS98:BV98">
    <cfRule type="cellIs" dxfId="415" priority="425" stopIfTrue="1" operator="equal">
      <formula>"-"</formula>
    </cfRule>
    <cfRule type="containsText" dxfId="414" priority="426" stopIfTrue="1" operator="containsText" text="leer">
      <formula>NOT(ISERROR(SEARCH("leer",BS98)))</formula>
    </cfRule>
  </conditionalFormatting>
  <conditionalFormatting sqref="BS98:BV98">
    <cfRule type="cellIs" dxfId="413" priority="423" stopIfTrue="1" operator="equal">
      <formula>"-"</formula>
    </cfRule>
    <cfRule type="containsText" dxfId="412" priority="424" stopIfTrue="1" operator="containsText" text="leer">
      <formula>NOT(ISERROR(SEARCH("leer",BS98)))</formula>
    </cfRule>
  </conditionalFormatting>
  <conditionalFormatting sqref="BS98:BV98">
    <cfRule type="cellIs" dxfId="411" priority="421" stopIfTrue="1" operator="equal">
      <formula>"-"</formula>
    </cfRule>
    <cfRule type="containsText" dxfId="410" priority="422" stopIfTrue="1" operator="containsText" text="leer">
      <formula>NOT(ISERROR(SEARCH("leer",BS98)))</formula>
    </cfRule>
  </conditionalFormatting>
  <conditionalFormatting sqref="BS98:BV98">
    <cfRule type="cellIs" dxfId="409" priority="419" stopIfTrue="1" operator="equal">
      <formula>"-"</formula>
    </cfRule>
    <cfRule type="containsText" dxfId="408" priority="420" stopIfTrue="1" operator="containsText" text="leer">
      <formula>NOT(ISERROR(SEARCH("leer",BS98)))</formula>
    </cfRule>
  </conditionalFormatting>
  <conditionalFormatting sqref="AI98:AJ98">
    <cfRule type="cellIs" dxfId="407" priority="418" operator="equal">
      <formula>"-"</formula>
    </cfRule>
  </conditionalFormatting>
  <conditionalFormatting sqref="AI98:AJ98">
    <cfRule type="cellIs" dxfId="406" priority="417" operator="equal">
      <formula>"-"</formula>
    </cfRule>
  </conditionalFormatting>
  <conditionalFormatting sqref="AI98:AJ98">
    <cfRule type="cellIs" dxfId="405" priority="415" stopIfTrue="1" operator="equal">
      <formula>"-"</formula>
    </cfRule>
    <cfRule type="containsText" dxfId="404" priority="416" stopIfTrue="1" operator="containsText" text="leer">
      <formula>NOT(ISERROR(SEARCH("leer",AI98)))</formula>
    </cfRule>
  </conditionalFormatting>
  <conditionalFormatting sqref="AI98:AJ98">
    <cfRule type="cellIs" dxfId="403" priority="413" stopIfTrue="1" operator="equal">
      <formula>"-"</formula>
    </cfRule>
    <cfRule type="containsText" dxfId="402" priority="414" stopIfTrue="1" operator="containsText" text="leer">
      <formula>NOT(ISERROR(SEARCH("leer",AI98)))</formula>
    </cfRule>
  </conditionalFormatting>
  <conditionalFormatting sqref="AI98:AJ98">
    <cfRule type="cellIs" dxfId="401" priority="411" stopIfTrue="1" operator="equal">
      <formula>"-"</formula>
    </cfRule>
    <cfRule type="containsText" dxfId="400" priority="412" stopIfTrue="1" operator="containsText" text="leer">
      <formula>NOT(ISERROR(SEARCH("leer",AI98)))</formula>
    </cfRule>
  </conditionalFormatting>
  <conditionalFormatting sqref="AI98:AJ98">
    <cfRule type="cellIs" dxfId="399" priority="409" stopIfTrue="1" operator="equal">
      <formula>"-"</formula>
    </cfRule>
    <cfRule type="containsText" dxfId="398" priority="410" stopIfTrue="1" operator="containsText" text="leer">
      <formula>NOT(ISERROR(SEARCH("leer",AI98)))</formula>
    </cfRule>
  </conditionalFormatting>
  <conditionalFormatting sqref="AI98:AJ98">
    <cfRule type="cellIs" dxfId="397" priority="407" stopIfTrue="1" operator="equal">
      <formula>"-"</formula>
    </cfRule>
    <cfRule type="containsText" dxfId="396" priority="408" stopIfTrue="1" operator="containsText" text="leer">
      <formula>NOT(ISERROR(SEARCH("leer",AI98)))</formula>
    </cfRule>
  </conditionalFormatting>
  <conditionalFormatting sqref="BN98">
    <cfRule type="cellIs" dxfId="395" priority="406" operator="equal">
      <formula>"-"</formula>
    </cfRule>
  </conditionalFormatting>
  <conditionalFormatting sqref="BN98">
    <cfRule type="cellIs" dxfId="394" priority="405" operator="equal">
      <formula>"-"</formula>
    </cfRule>
  </conditionalFormatting>
  <conditionalFormatting sqref="BN98">
    <cfRule type="cellIs" dxfId="393" priority="404" operator="equal">
      <formula>"-"</formula>
    </cfRule>
  </conditionalFormatting>
  <conditionalFormatting sqref="BN98">
    <cfRule type="cellIs" dxfId="392" priority="402" stopIfTrue="1" operator="equal">
      <formula>"-"</formula>
    </cfRule>
    <cfRule type="containsText" dxfId="391" priority="403" stopIfTrue="1" operator="containsText" text="leer">
      <formula>NOT(ISERROR(SEARCH("leer",BN98)))</formula>
    </cfRule>
  </conditionalFormatting>
  <conditionalFormatting sqref="BN98">
    <cfRule type="cellIs" dxfId="390" priority="400" stopIfTrue="1" operator="equal">
      <formula>"-"</formula>
    </cfRule>
    <cfRule type="containsText" dxfId="389" priority="401" stopIfTrue="1" operator="containsText" text="leer">
      <formula>NOT(ISERROR(SEARCH("leer",BN98)))</formula>
    </cfRule>
  </conditionalFormatting>
  <conditionalFormatting sqref="BN98">
    <cfRule type="cellIs" dxfId="388" priority="398" stopIfTrue="1" operator="equal">
      <formula>"-"</formula>
    </cfRule>
    <cfRule type="containsText" dxfId="387" priority="399" stopIfTrue="1" operator="containsText" text="leer">
      <formula>NOT(ISERROR(SEARCH("leer",BN98)))</formula>
    </cfRule>
  </conditionalFormatting>
  <conditionalFormatting sqref="BN98">
    <cfRule type="cellIs" dxfId="386" priority="396" stopIfTrue="1" operator="equal">
      <formula>"-"</formula>
    </cfRule>
    <cfRule type="containsText" dxfId="385" priority="397" stopIfTrue="1" operator="containsText" text="leer">
      <formula>NOT(ISERROR(SEARCH("leer",BN98)))</formula>
    </cfRule>
  </conditionalFormatting>
  <conditionalFormatting sqref="BN98">
    <cfRule type="cellIs" dxfId="384" priority="394" stopIfTrue="1" operator="equal">
      <formula>"-"</formula>
    </cfRule>
    <cfRule type="containsText" dxfId="383" priority="395" stopIfTrue="1" operator="containsText" text="leer">
      <formula>NOT(ISERROR(SEARCH("leer",BN98)))</formula>
    </cfRule>
  </conditionalFormatting>
  <conditionalFormatting sqref="BS98:BV98">
    <cfRule type="cellIs" dxfId="382" priority="393" operator="equal">
      <formula>"-"</formula>
    </cfRule>
  </conditionalFormatting>
  <conditionalFormatting sqref="BS98:BV98">
    <cfRule type="cellIs" dxfId="381" priority="392" operator="equal">
      <formula>"-"</formula>
    </cfRule>
  </conditionalFormatting>
  <conditionalFormatting sqref="BS98:BV98">
    <cfRule type="cellIs" dxfId="380" priority="391" operator="equal">
      <formula>"-"</formula>
    </cfRule>
  </conditionalFormatting>
  <conditionalFormatting sqref="BS98:BV98">
    <cfRule type="cellIs" dxfId="379" priority="389" stopIfTrue="1" operator="equal">
      <formula>"-"</formula>
    </cfRule>
    <cfRule type="containsText" dxfId="378" priority="390" stopIfTrue="1" operator="containsText" text="leer">
      <formula>NOT(ISERROR(SEARCH("leer",BS98)))</formula>
    </cfRule>
  </conditionalFormatting>
  <conditionalFormatting sqref="BS98:BV98">
    <cfRule type="cellIs" dxfId="377" priority="387" stopIfTrue="1" operator="equal">
      <formula>"-"</formula>
    </cfRule>
    <cfRule type="containsText" dxfId="376" priority="388" stopIfTrue="1" operator="containsText" text="leer">
      <formula>NOT(ISERROR(SEARCH("leer",BS98)))</formula>
    </cfRule>
  </conditionalFormatting>
  <conditionalFormatting sqref="BS98:BV98">
    <cfRule type="cellIs" dxfId="375" priority="385" stopIfTrue="1" operator="equal">
      <formula>"-"</formula>
    </cfRule>
    <cfRule type="containsText" dxfId="374" priority="386" stopIfTrue="1" operator="containsText" text="leer">
      <formula>NOT(ISERROR(SEARCH("leer",BS98)))</formula>
    </cfRule>
  </conditionalFormatting>
  <conditionalFormatting sqref="BS98:BV98">
    <cfRule type="cellIs" dxfId="373" priority="383" stopIfTrue="1" operator="equal">
      <formula>"-"</formula>
    </cfRule>
    <cfRule type="containsText" dxfId="372" priority="384" stopIfTrue="1" operator="containsText" text="leer">
      <formula>NOT(ISERROR(SEARCH("leer",BS98)))</formula>
    </cfRule>
  </conditionalFormatting>
  <conditionalFormatting sqref="BS98:BV98">
    <cfRule type="cellIs" dxfId="371" priority="381" stopIfTrue="1" operator="equal">
      <formula>"-"</formula>
    </cfRule>
    <cfRule type="containsText" dxfId="370" priority="382" stopIfTrue="1" operator="containsText" text="leer">
      <formula>NOT(ISERROR(SEARCH("leer",BS98)))</formula>
    </cfRule>
  </conditionalFormatting>
  <conditionalFormatting sqref="F97">
    <cfRule type="cellIs" dxfId="369" priority="380" operator="equal">
      <formula>"-"</formula>
    </cfRule>
  </conditionalFormatting>
  <conditionalFormatting sqref="F97">
    <cfRule type="cellIs" dxfId="368" priority="379" operator="equal">
      <formula>"-"</formula>
    </cfRule>
  </conditionalFormatting>
  <conditionalFormatting sqref="I97:AJ97">
    <cfRule type="cellIs" dxfId="367" priority="377" stopIfTrue="1" operator="equal">
      <formula>"-"</formula>
    </cfRule>
    <cfRule type="containsText" dxfId="366" priority="378" stopIfTrue="1" operator="containsText" text="leer">
      <formula>NOT(ISERROR(SEARCH("leer",I97)))</formula>
    </cfRule>
  </conditionalFormatting>
  <conditionalFormatting sqref="I97:AJ97">
    <cfRule type="cellIs" dxfId="365" priority="376" stopIfTrue="1" operator="equal">
      <formula>"-"</formula>
    </cfRule>
  </conditionalFormatting>
  <conditionalFormatting sqref="I97:AJ97">
    <cfRule type="cellIs" dxfId="364" priority="374" stopIfTrue="1" operator="equal">
      <formula>"-"</formula>
    </cfRule>
    <cfRule type="containsText" dxfId="363" priority="375" stopIfTrue="1" operator="containsText" text="leer">
      <formula>NOT(ISERROR(SEARCH("leer",I97)))</formula>
    </cfRule>
  </conditionalFormatting>
  <conditionalFormatting sqref="I97:AJ97">
    <cfRule type="cellIs" dxfId="362" priority="373" stopIfTrue="1" operator="equal">
      <formula>"-"</formula>
    </cfRule>
  </conditionalFormatting>
  <conditionalFormatting sqref="AN97:BN97">
    <cfRule type="cellIs" dxfId="361" priority="371" stopIfTrue="1" operator="equal">
      <formula>"-"</formula>
    </cfRule>
    <cfRule type="containsText" dxfId="360" priority="372" stopIfTrue="1" operator="containsText" text="leer">
      <formula>NOT(ISERROR(SEARCH("leer",AN97)))</formula>
    </cfRule>
  </conditionalFormatting>
  <conditionalFormatting sqref="AN97:BN97">
    <cfRule type="cellIs" dxfId="359" priority="370" stopIfTrue="1" operator="equal">
      <formula>"-"</formula>
    </cfRule>
  </conditionalFormatting>
  <conditionalFormatting sqref="AN97:BN97">
    <cfRule type="cellIs" dxfId="358" priority="368" stopIfTrue="1" operator="equal">
      <formula>"-"</formula>
    </cfRule>
    <cfRule type="containsText" dxfId="357" priority="369" stopIfTrue="1" operator="containsText" text="leer">
      <formula>NOT(ISERROR(SEARCH("leer",AN97)))</formula>
    </cfRule>
  </conditionalFormatting>
  <conditionalFormatting sqref="AN97:BN97">
    <cfRule type="cellIs" dxfId="356" priority="367" stopIfTrue="1" operator="equal">
      <formula>"-"</formula>
    </cfRule>
  </conditionalFormatting>
  <conditionalFormatting sqref="BS97:BV97">
    <cfRule type="cellIs" dxfId="355" priority="365" stopIfTrue="1" operator="equal">
      <formula>"-"</formula>
    </cfRule>
    <cfRule type="containsText" dxfId="354" priority="366" stopIfTrue="1" operator="containsText" text="leer">
      <formula>NOT(ISERROR(SEARCH("leer",BS97)))</formula>
    </cfRule>
  </conditionalFormatting>
  <conditionalFormatting sqref="BS97:BV97">
    <cfRule type="cellIs" dxfId="353" priority="364" stopIfTrue="1" operator="equal">
      <formula>"-"</formula>
    </cfRule>
  </conditionalFormatting>
  <conditionalFormatting sqref="BS97:BV97">
    <cfRule type="cellIs" dxfId="352" priority="362" stopIfTrue="1" operator="equal">
      <formula>"-"</formula>
    </cfRule>
    <cfRule type="containsText" dxfId="351" priority="363" stopIfTrue="1" operator="containsText" text="leer">
      <formula>NOT(ISERROR(SEARCH("leer",BS97)))</formula>
    </cfRule>
  </conditionalFormatting>
  <conditionalFormatting sqref="BS97:BV97">
    <cfRule type="cellIs" dxfId="350" priority="361" stopIfTrue="1" operator="equal">
      <formula>"-"</formula>
    </cfRule>
  </conditionalFormatting>
  <conditionalFormatting sqref="BS97:BV97">
    <cfRule type="cellIs" dxfId="349" priority="359" stopIfTrue="1" operator="equal">
      <formula>"-"</formula>
    </cfRule>
    <cfRule type="containsText" dxfId="348" priority="360" stopIfTrue="1" operator="containsText" text="leer">
      <formula>NOT(ISERROR(SEARCH("leer",BS97)))</formula>
    </cfRule>
  </conditionalFormatting>
  <conditionalFormatting sqref="BS97:BV97">
    <cfRule type="cellIs" dxfId="347" priority="358" stopIfTrue="1" operator="equal">
      <formula>"-"</formula>
    </cfRule>
  </conditionalFormatting>
  <conditionalFormatting sqref="BS97:BV97">
    <cfRule type="cellIs" dxfId="346" priority="356" stopIfTrue="1" operator="equal">
      <formula>"-"</formula>
    </cfRule>
    <cfRule type="containsText" dxfId="345" priority="357" stopIfTrue="1" operator="containsText" text="leer">
      <formula>NOT(ISERROR(SEARCH("leer",BS97)))</formula>
    </cfRule>
  </conditionalFormatting>
  <conditionalFormatting sqref="BS97:BV97">
    <cfRule type="cellIs" dxfId="344" priority="355" stopIfTrue="1" operator="equal">
      <formula>"-"</formula>
    </cfRule>
  </conditionalFormatting>
  <conditionalFormatting sqref="I97:AJ97">
    <cfRule type="cellIs" dxfId="343" priority="353" stopIfTrue="1" operator="equal">
      <formula>"-"</formula>
    </cfRule>
    <cfRule type="containsText" dxfId="342" priority="354" stopIfTrue="1" operator="containsText" text="leer">
      <formula>NOT(ISERROR(SEARCH("leer",I97)))</formula>
    </cfRule>
  </conditionalFormatting>
  <conditionalFormatting sqref="I97:AJ97">
    <cfRule type="cellIs" dxfId="341" priority="352" stopIfTrue="1" operator="equal">
      <formula>"-"</formula>
    </cfRule>
  </conditionalFormatting>
  <conditionalFormatting sqref="I97:AJ97">
    <cfRule type="cellIs" dxfId="340" priority="350" stopIfTrue="1" operator="equal">
      <formula>"-"</formula>
    </cfRule>
    <cfRule type="containsText" dxfId="339" priority="351" stopIfTrue="1" operator="containsText" text="leer">
      <formula>NOT(ISERROR(SEARCH("leer",I97)))</formula>
    </cfRule>
  </conditionalFormatting>
  <conditionalFormatting sqref="I97:AJ97">
    <cfRule type="cellIs" dxfId="338" priority="349" stopIfTrue="1" operator="equal">
      <formula>"-"</formula>
    </cfRule>
  </conditionalFormatting>
  <conditionalFormatting sqref="AN97:BN97">
    <cfRule type="cellIs" dxfId="337" priority="347" stopIfTrue="1" operator="equal">
      <formula>"-"</formula>
    </cfRule>
    <cfRule type="containsText" dxfId="336" priority="348" stopIfTrue="1" operator="containsText" text="leer">
      <formula>NOT(ISERROR(SEARCH("leer",AN97)))</formula>
    </cfRule>
  </conditionalFormatting>
  <conditionalFormatting sqref="AN97:BN97">
    <cfRule type="cellIs" dxfId="335" priority="346" stopIfTrue="1" operator="equal">
      <formula>"-"</formula>
    </cfRule>
  </conditionalFormatting>
  <conditionalFormatting sqref="AN97:BN97">
    <cfRule type="cellIs" dxfId="334" priority="344" stopIfTrue="1" operator="equal">
      <formula>"-"</formula>
    </cfRule>
    <cfRule type="containsText" dxfId="333" priority="345" stopIfTrue="1" operator="containsText" text="leer">
      <formula>NOT(ISERROR(SEARCH("leer",AN97)))</formula>
    </cfRule>
  </conditionalFormatting>
  <conditionalFormatting sqref="AN97:BN97">
    <cfRule type="cellIs" dxfId="332" priority="343" stopIfTrue="1" operator="equal">
      <formula>"-"</formula>
    </cfRule>
  </conditionalFormatting>
  <conditionalFormatting sqref="F96">
    <cfRule type="cellIs" dxfId="331" priority="342" operator="equal">
      <formula>"-"</formula>
    </cfRule>
  </conditionalFormatting>
  <conditionalFormatting sqref="F96">
    <cfRule type="cellIs" dxfId="330" priority="341" operator="equal">
      <formula>"-"</formula>
    </cfRule>
  </conditionalFormatting>
  <conditionalFormatting sqref="BS96">
    <cfRule type="cellIs" dxfId="329" priority="339" stopIfTrue="1" operator="equal">
      <formula>"-"</formula>
    </cfRule>
    <cfRule type="containsText" dxfId="328" priority="340" stopIfTrue="1" operator="containsText" text="leer">
      <formula>NOT(ISERROR(SEARCH("leer",BS96)))</formula>
    </cfRule>
  </conditionalFormatting>
  <conditionalFormatting sqref="BS96">
    <cfRule type="cellIs" dxfId="327" priority="338" stopIfTrue="1" operator="equal">
      <formula>"-"</formula>
    </cfRule>
  </conditionalFormatting>
  <conditionalFormatting sqref="BS96">
    <cfRule type="cellIs" dxfId="326" priority="336" stopIfTrue="1" operator="equal">
      <formula>"-"</formula>
    </cfRule>
    <cfRule type="containsText" dxfId="325" priority="337" stopIfTrue="1" operator="containsText" text="leer">
      <formula>NOT(ISERROR(SEARCH("leer",BS96)))</formula>
    </cfRule>
  </conditionalFormatting>
  <conditionalFormatting sqref="BS96">
    <cfRule type="cellIs" dxfId="324" priority="335" stopIfTrue="1" operator="equal">
      <formula>"-"</formula>
    </cfRule>
  </conditionalFormatting>
  <conditionalFormatting sqref="BS96">
    <cfRule type="cellIs" dxfId="323" priority="333" stopIfTrue="1" operator="equal">
      <formula>"-"</formula>
    </cfRule>
    <cfRule type="containsText" dxfId="322" priority="334" stopIfTrue="1" operator="containsText" text="leer">
      <formula>NOT(ISERROR(SEARCH("leer",BS96)))</formula>
    </cfRule>
  </conditionalFormatting>
  <conditionalFormatting sqref="BS96">
    <cfRule type="cellIs" dxfId="321" priority="332" stopIfTrue="1" operator="equal">
      <formula>"-"</formula>
    </cfRule>
  </conditionalFormatting>
  <conditionalFormatting sqref="BS96">
    <cfRule type="cellIs" dxfId="320" priority="330" stopIfTrue="1" operator="equal">
      <formula>"-"</formula>
    </cfRule>
    <cfRule type="containsText" dxfId="319" priority="331" stopIfTrue="1" operator="containsText" text="leer">
      <formula>NOT(ISERROR(SEARCH("leer",BS96)))</formula>
    </cfRule>
  </conditionalFormatting>
  <conditionalFormatting sqref="BS96">
    <cfRule type="cellIs" dxfId="318" priority="329" stopIfTrue="1" operator="equal">
      <formula>"-"</formula>
    </cfRule>
  </conditionalFormatting>
  <conditionalFormatting sqref="BU96">
    <cfRule type="cellIs" dxfId="317" priority="327" stopIfTrue="1" operator="equal">
      <formula>"-"</formula>
    </cfRule>
    <cfRule type="containsText" dxfId="316" priority="328" stopIfTrue="1" operator="containsText" text="leer">
      <formula>NOT(ISERROR(SEARCH("leer",BU96)))</formula>
    </cfRule>
  </conditionalFormatting>
  <conditionalFormatting sqref="BU96">
    <cfRule type="cellIs" dxfId="315" priority="326" stopIfTrue="1" operator="equal">
      <formula>"-"</formula>
    </cfRule>
  </conditionalFormatting>
  <conditionalFormatting sqref="BU96">
    <cfRule type="cellIs" dxfId="314" priority="324" stopIfTrue="1" operator="equal">
      <formula>"-"</formula>
    </cfRule>
    <cfRule type="containsText" dxfId="313" priority="325" stopIfTrue="1" operator="containsText" text="leer">
      <formula>NOT(ISERROR(SEARCH("leer",BU96)))</formula>
    </cfRule>
  </conditionalFormatting>
  <conditionalFormatting sqref="BU96">
    <cfRule type="cellIs" dxfId="312" priority="323" stopIfTrue="1" operator="equal">
      <formula>"-"</formula>
    </cfRule>
  </conditionalFormatting>
  <conditionalFormatting sqref="BU96">
    <cfRule type="cellIs" dxfId="311" priority="321" stopIfTrue="1" operator="equal">
      <formula>"-"</formula>
    </cfRule>
    <cfRule type="containsText" dxfId="310" priority="322" stopIfTrue="1" operator="containsText" text="leer">
      <formula>NOT(ISERROR(SEARCH("leer",BU96)))</formula>
    </cfRule>
  </conditionalFormatting>
  <conditionalFormatting sqref="BU96">
    <cfRule type="cellIs" dxfId="309" priority="320" stopIfTrue="1" operator="equal">
      <formula>"-"</formula>
    </cfRule>
  </conditionalFormatting>
  <conditionalFormatting sqref="BU96">
    <cfRule type="cellIs" dxfId="308" priority="318" stopIfTrue="1" operator="equal">
      <formula>"-"</formula>
    </cfRule>
    <cfRule type="containsText" dxfId="307" priority="319" stopIfTrue="1" operator="containsText" text="leer">
      <formula>NOT(ISERROR(SEARCH("leer",BU96)))</formula>
    </cfRule>
  </conditionalFormatting>
  <conditionalFormatting sqref="BU96">
    <cfRule type="cellIs" dxfId="306" priority="317" stopIfTrue="1" operator="equal">
      <formula>"-"</formula>
    </cfRule>
  </conditionalFormatting>
  <conditionalFormatting sqref="AN96:BM96">
    <cfRule type="cellIs" dxfId="305" priority="315" stopIfTrue="1" operator="equal">
      <formula>"-"</formula>
    </cfRule>
    <cfRule type="containsText" dxfId="304" priority="316" stopIfTrue="1" operator="containsText" text="leer">
      <formula>NOT(ISERROR(SEARCH("leer",AN96)))</formula>
    </cfRule>
  </conditionalFormatting>
  <conditionalFormatting sqref="AN96:BM96">
    <cfRule type="cellIs" dxfId="303" priority="314" stopIfTrue="1" operator="equal">
      <formula>"-"</formula>
    </cfRule>
  </conditionalFormatting>
  <conditionalFormatting sqref="AN96:BM96">
    <cfRule type="cellIs" dxfId="302" priority="312" stopIfTrue="1" operator="equal">
      <formula>"-"</formula>
    </cfRule>
    <cfRule type="containsText" dxfId="301" priority="313" stopIfTrue="1" operator="containsText" text="leer">
      <formula>NOT(ISERROR(SEARCH("leer",AN96)))</formula>
    </cfRule>
  </conditionalFormatting>
  <conditionalFormatting sqref="AN96:BM96">
    <cfRule type="cellIs" dxfId="300" priority="311" stopIfTrue="1" operator="equal">
      <formula>"-"</formula>
    </cfRule>
  </conditionalFormatting>
  <conditionalFormatting sqref="AN96:BM96">
    <cfRule type="cellIs" dxfId="299" priority="309" stopIfTrue="1" operator="equal">
      <formula>"-"</formula>
    </cfRule>
    <cfRule type="containsText" dxfId="298" priority="310" stopIfTrue="1" operator="containsText" text="leer">
      <formula>NOT(ISERROR(SEARCH("leer",AN96)))</formula>
    </cfRule>
  </conditionalFormatting>
  <conditionalFormatting sqref="AN96:BM96">
    <cfRule type="cellIs" dxfId="297" priority="308" stopIfTrue="1" operator="equal">
      <formula>"-"</formula>
    </cfRule>
  </conditionalFormatting>
  <conditionalFormatting sqref="AN96:BM96">
    <cfRule type="cellIs" dxfId="296" priority="306" stopIfTrue="1" operator="equal">
      <formula>"-"</formula>
    </cfRule>
    <cfRule type="containsText" dxfId="295" priority="307" stopIfTrue="1" operator="containsText" text="leer">
      <formula>NOT(ISERROR(SEARCH("leer",AN96)))</formula>
    </cfRule>
  </conditionalFormatting>
  <conditionalFormatting sqref="AN96:BM96">
    <cfRule type="cellIs" dxfId="294" priority="305" stopIfTrue="1" operator="equal">
      <formula>"-"</formula>
    </cfRule>
  </conditionalFormatting>
  <conditionalFormatting sqref="L47:P71 K26:K29 L27:P29 K31:K34 L32:P34 K36:K39 L37:P39 I3:I5 J3:P24 J46:K71 I63:I71 Q3">
    <cfRule type="cellIs" dxfId="293" priority="152" operator="equal">
      <formula>"-"</formula>
    </cfRule>
  </conditionalFormatting>
  <conditionalFormatting sqref="L69:P71 K68:K71 K36:K64 L37:P63 K66 K6:P33">
    <cfRule type="cellIs" dxfId="292" priority="151" operator="equal">
      <formula>"-"</formula>
    </cfRule>
  </conditionalFormatting>
  <conditionalFormatting sqref="K37:P63">
    <cfRule type="cellIs" dxfId="291" priority="150" operator="equal">
      <formula>"-"</formula>
    </cfRule>
  </conditionalFormatting>
  <conditionalFormatting sqref="K68:P71">
    <cfRule type="cellIs" dxfId="290" priority="149" operator="equal">
      <formula>"-"</formula>
    </cfRule>
  </conditionalFormatting>
  <conditionalFormatting sqref="J37:J63 I63">
    <cfRule type="cellIs" dxfId="289" priority="146" operator="equal">
      <formula>"-"</formula>
    </cfRule>
  </conditionalFormatting>
  <conditionalFormatting sqref="I68:J71">
    <cfRule type="cellIs" dxfId="288" priority="145" operator="equal">
      <formula>"-"</formula>
    </cfRule>
  </conditionalFormatting>
  <conditionalFormatting sqref="I36 I32:I34 J26:J29 J31:J34 J36:J39">
    <cfRule type="cellIs" dxfId="287" priority="148" operator="equal">
      <formula>"-"</formula>
    </cfRule>
  </conditionalFormatting>
  <conditionalFormatting sqref="I68:J71 I32:I33 I66:J66 J6:J33 J36:J64 I36 I63:I64">
    <cfRule type="cellIs" dxfId="286" priority="147" operator="equal">
      <formula>"-"</formula>
    </cfRule>
  </conditionalFormatting>
  <conditionalFormatting sqref="I32:I33">
    <cfRule type="cellIs" dxfId="285" priority="143" stopIfTrue="1" operator="equal">
      <formula>"-"</formula>
    </cfRule>
    <cfRule type="containsText" dxfId="284" priority="144" stopIfTrue="1" operator="containsText" text="leer">
      <formula>NOT(ISERROR(SEARCH("leer",I32)))</formula>
    </cfRule>
  </conditionalFormatting>
  <conditionalFormatting sqref="I32:I33">
    <cfRule type="cellIs" dxfId="283" priority="141" stopIfTrue="1" operator="equal">
      <formula>"-"</formula>
    </cfRule>
    <cfRule type="containsText" dxfId="282" priority="142" stopIfTrue="1" operator="containsText" text="leer">
      <formula>NOT(ISERROR(SEARCH("leer",I32)))</formula>
    </cfRule>
  </conditionalFormatting>
  <conditionalFormatting sqref="I32:I33">
    <cfRule type="cellIs" dxfId="281" priority="139" stopIfTrue="1" operator="equal">
      <formula>"-"</formula>
    </cfRule>
    <cfRule type="containsText" dxfId="280" priority="140" stopIfTrue="1" operator="containsText" text="leer">
      <formula>NOT(ISERROR(SEARCH("leer",I32)))</formula>
    </cfRule>
  </conditionalFormatting>
  <conditionalFormatting sqref="I32:I33">
    <cfRule type="cellIs" dxfId="279" priority="137" stopIfTrue="1" operator="equal">
      <formula>"-"</formula>
    </cfRule>
    <cfRule type="containsText" dxfId="278" priority="138" stopIfTrue="1" operator="containsText" text="leer">
      <formula>NOT(ISERROR(SEARCH("leer",I32)))</formula>
    </cfRule>
  </conditionalFormatting>
  <conditionalFormatting sqref="I32:I33">
    <cfRule type="cellIs" dxfId="277" priority="135" stopIfTrue="1" operator="equal">
      <formula>"-"</formula>
    </cfRule>
    <cfRule type="containsText" dxfId="276" priority="136" stopIfTrue="1" operator="containsText" text="leer">
      <formula>NOT(ISERROR(SEARCH("leer",I32)))</formula>
    </cfRule>
  </conditionalFormatting>
  <conditionalFormatting sqref="I63">
    <cfRule type="cellIs" dxfId="275" priority="133" stopIfTrue="1" operator="equal">
      <formula>"-"</formula>
    </cfRule>
    <cfRule type="containsText" dxfId="274" priority="134" stopIfTrue="1" operator="containsText" text="leer">
      <formula>NOT(ISERROR(SEARCH("leer",I63)))</formula>
    </cfRule>
  </conditionalFormatting>
  <conditionalFormatting sqref="I63">
    <cfRule type="cellIs" dxfId="273" priority="131" stopIfTrue="1" operator="equal">
      <formula>"-"</formula>
    </cfRule>
    <cfRule type="containsText" dxfId="272" priority="132" stopIfTrue="1" operator="containsText" text="leer">
      <formula>NOT(ISERROR(SEARCH("leer",I63)))</formula>
    </cfRule>
  </conditionalFormatting>
  <conditionalFormatting sqref="I63">
    <cfRule type="cellIs" dxfId="271" priority="129" stopIfTrue="1" operator="equal">
      <formula>"-"</formula>
    </cfRule>
    <cfRule type="containsText" dxfId="270" priority="130" stopIfTrue="1" operator="containsText" text="leer">
      <formula>NOT(ISERROR(SEARCH("leer",I63)))</formula>
    </cfRule>
  </conditionalFormatting>
  <conditionalFormatting sqref="I63">
    <cfRule type="cellIs" dxfId="269" priority="127" stopIfTrue="1" operator="equal">
      <formula>"-"</formula>
    </cfRule>
    <cfRule type="containsText" dxfId="268" priority="128" stopIfTrue="1" operator="containsText" text="leer">
      <formula>NOT(ISERROR(SEARCH("leer",I63)))</formula>
    </cfRule>
  </conditionalFormatting>
  <conditionalFormatting sqref="I63">
    <cfRule type="cellIs" dxfId="267" priority="125" stopIfTrue="1" operator="equal">
      <formula>"-"</formula>
    </cfRule>
    <cfRule type="containsText" dxfId="266" priority="126" stopIfTrue="1" operator="containsText" text="leer">
      <formula>NOT(ISERROR(SEARCH("leer",I63)))</formula>
    </cfRule>
  </conditionalFormatting>
  <conditionalFormatting sqref="I68:I71">
    <cfRule type="cellIs" dxfId="265" priority="123" stopIfTrue="1" operator="equal">
      <formula>"-"</formula>
    </cfRule>
    <cfRule type="containsText" dxfId="264" priority="124" stopIfTrue="1" operator="containsText" text="leer">
      <formula>NOT(ISERROR(SEARCH("leer",I68)))</formula>
    </cfRule>
  </conditionalFormatting>
  <conditionalFormatting sqref="I68:I71">
    <cfRule type="cellIs" dxfId="263" priority="121" stopIfTrue="1" operator="equal">
      <formula>"-"</formula>
    </cfRule>
    <cfRule type="containsText" dxfId="262" priority="122" stopIfTrue="1" operator="containsText" text="leer">
      <formula>NOT(ISERROR(SEARCH("leer",I68)))</formula>
    </cfRule>
  </conditionalFormatting>
  <conditionalFormatting sqref="I68:I71">
    <cfRule type="cellIs" dxfId="261" priority="119" stopIfTrue="1" operator="equal">
      <formula>"-"</formula>
    </cfRule>
    <cfRule type="containsText" dxfId="260" priority="120" stopIfTrue="1" operator="containsText" text="leer">
      <formula>NOT(ISERROR(SEARCH("leer",I68)))</formula>
    </cfRule>
  </conditionalFormatting>
  <conditionalFormatting sqref="I68:I71">
    <cfRule type="cellIs" dxfId="259" priority="117" stopIfTrue="1" operator="equal">
      <formula>"-"</formula>
    </cfRule>
    <cfRule type="containsText" dxfId="258" priority="118" stopIfTrue="1" operator="containsText" text="leer">
      <formula>NOT(ISERROR(SEARCH("leer",I68)))</formula>
    </cfRule>
  </conditionalFormatting>
  <conditionalFormatting sqref="I68:I71">
    <cfRule type="cellIs" dxfId="257" priority="115" stopIfTrue="1" operator="equal">
      <formula>"-"</formula>
    </cfRule>
    <cfRule type="containsText" dxfId="256" priority="116" stopIfTrue="1" operator="containsText" text="leer">
      <formula>NOT(ISERROR(SEARCH("leer",I68)))</formula>
    </cfRule>
  </conditionalFormatting>
  <conditionalFormatting sqref="I32:I33">
    <cfRule type="cellIs" dxfId="255" priority="114" operator="equal">
      <formula>"-"</formula>
    </cfRule>
  </conditionalFormatting>
  <conditionalFormatting sqref="I32:I33">
    <cfRule type="cellIs" dxfId="254" priority="113" operator="equal">
      <formula>"-"</formula>
    </cfRule>
  </conditionalFormatting>
  <conditionalFormatting sqref="I32:I33">
    <cfRule type="cellIs" dxfId="253" priority="111" stopIfTrue="1" operator="equal">
      <formula>"-"</formula>
    </cfRule>
    <cfRule type="containsText" dxfId="252" priority="112" stopIfTrue="1" operator="containsText" text="leer">
      <formula>NOT(ISERROR(SEARCH("leer",I32)))</formula>
    </cfRule>
  </conditionalFormatting>
  <conditionalFormatting sqref="I32:I33">
    <cfRule type="cellIs" dxfId="251" priority="109" stopIfTrue="1" operator="equal">
      <formula>"-"</formula>
    </cfRule>
    <cfRule type="containsText" dxfId="250" priority="110" stopIfTrue="1" operator="containsText" text="leer">
      <formula>NOT(ISERROR(SEARCH("leer",I32)))</formula>
    </cfRule>
  </conditionalFormatting>
  <conditionalFormatting sqref="I32:I33">
    <cfRule type="cellIs" dxfId="249" priority="107" stopIfTrue="1" operator="equal">
      <formula>"-"</formula>
    </cfRule>
    <cfRule type="containsText" dxfId="248" priority="108" stopIfTrue="1" operator="containsText" text="leer">
      <formula>NOT(ISERROR(SEARCH("leer",I32)))</formula>
    </cfRule>
  </conditionalFormatting>
  <conditionalFormatting sqref="I32:I33">
    <cfRule type="cellIs" dxfId="247" priority="105" stopIfTrue="1" operator="equal">
      <formula>"-"</formula>
    </cfRule>
    <cfRule type="containsText" dxfId="246" priority="106" stopIfTrue="1" operator="containsText" text="leer">
      <formula>NOT(ISERROR(SEARCH("leer",I32)))</formula>
    </cfRule>
  </conditionalFormatting>
  <conditionalFormatting sqref="I32:I33">
    <cfRule type="cellIs" dxfId="245" priority="103" stopIfTrue="1" operator="equal">
      <formula>"-"</formula>
    </cfRule>
    <cfRule type="containsText" dxfId="244" priority="104" stopIfTrue="1" operator="containsText" text="leer">
      <formula>NOT(ISERROR(SEARCH("leer",I32)))</formula>
    </cfRule>
  </conditionalFormatting>
  <conditionalFormatting sqref="I63">
    <cfRule type="cellIs" dxfId="243" priority="102" operator="equal">
      <formula>"-"</formula>
    </cfRule>
  </conditionalFormatting>
  <conditionalFormatting sqref="I63">
    <cfRule type="cellIs" dxfId="242" priority="101" operator="equal">
      <formula>"-"</formula>
    </cfRule>
  </conditionalFormatting>
  <conditionalFormatting sqref="I63">
    <cfRule type="cellIs" dxfId="241" priority="100" operator="equal">
      <formula>"-"</formula>
    </cfRule>
  </conditionalFormatting>
  <conditionalFormatting sqref="I63">
    <cfRule type="cellIs" dxfId="240" priority="98" stopIfTrue="1" operator="equal">
      <formula>"-"</formula>
    </cfRule>
    <cfRule type="containsText" dxfId="239" priority="99" stopIfTrue="1" operator="containsText" text="leer">
      <formula>NOT(ISERROR(SEARCH("leer",I63)))</formula>
    </cfRule>
  </conditionalFormatting>
  <conditionalFormatting sqref="I63">
    <cfRule type="cellIs" dxfId="238" priority="96" stopIfTrue="1" operator="equal">
      <formula>"-"</formula>
    </cfRule>
    <cfRule type="containsText" dxfId="237" priority="97" stopIfTrue="1" operator="containsText" text="leer">
      <formula>NOT(ISERROR(SEARCH("leer",I63)))</formula>
    </cfRule>
  </conditionalFormatting>
  <conditionalFormatting sqref="I63">
    <cfRule type="cellIs" dxfId="236" priority="94" stopIfTrue="1" operator="equal">
      <formula>"-"</formula>
    </cfRule>
    <cfRule type="containsText" dxfId="235" priority="95" stopIfTrue="1" operator="containsText" text="leer">
      <formula>NOT(ISERROR(SEARCH("leer",I63)))</formula>
    </cfRule>
  </conditionalFormatting>
  <conditionalFormatting sqref="I63">
    <cfRule type="cellIs" dxfId="234" priority="92" stopIfTrue="1" operator="equal">
      <formula>"-"</formula>
    </cfRule>
    <cfRule type="containsText" dxfId="233" priority="93" stopIfTrue="1" operator="containsText" text="leer">
      <formula>NOT(ISERROR(SEARCH("leer",I63)))</formula>
    </cfRule>
  </conditionalFormatting>
  <conditionalFormatting sqref="I63">
    <cfRule type="cellIs" dxfId="232" priority="90" stopIfTrue="1" operator="equal">
      <formula>"-"</formula>
    </cfRule>
    <cfRule type="containsText" dxfId="231" priority="91" stopIfTrue="1" operator="containsText" text="leer">
      <formula>NOT(ISERROR(SEARCH("leer",I63)))</formula>
    </cfRule>
  </conditionalFormatting>
  <conditionalFormatting sqref="I68:I71">
    <cfRule type="cellIs" dxfId="230" priority="89" operator="equal">
      <formula>"-"</formula>
    </cfRule>
  </conditionalFormatting>
  <conditionalFormatting sqref="I68:I71">
    <cfRule type="cellIs" dxfId="229" priority="88" operator="equal">
      <formula>"-"</formula>
    </cfRule>
  </conditionalFormatting>
  <conditionalFormatting sqref="I68:I71">
    <cfRule type="cellIs" dxfId="228" priority="87" operator="equal">
      <formula>"-"</formula>
    </cfRule>
  </conditionalFormatting>
  <conditionalFormatting sqref="I68:I71">
    <cfRule type="cellIs" dxfId="227" priority="85" stopIfTrue="1" operator="equal">
      <formula>"-"</formula>
    </cfRule>
    <cfRule type="containsText" dxfId="226" priority="86" stopIfTrue="1" operator="containsText" text="leer">
      <formula>NOT(ISERROR(SEARCH("leer",I68)))</formula>
    </cfRule>
  </conditionalFormatting>
  <conditionalFormatting sqref="I68:I71">
    <cfRule type="cellIs" dxfId="225" priority="83" stopIfTrue="1" operator="equal">
      <formula>"-"</formula>
    </cfRule>
    <cfRule type="containsText" dxfId="224" priority="84" stopIfTrue="1" operator="containsText" text="leer">
      <formula>NOT(ISERROR(SEARCH("leer",I68)))</formula>
    </cfRule>
  </conditionalFormatting>
  <conditionalFormatting sqref="I68:I71">
    <cfRule type="cellIs" dxfId="223" priority="81" stopIfTrue="1" operator="equal">
      <formula>"-"</formula>
    </cfRule>
    <cfRule type="containsText" dxfId="222" priority="82" stopIfTrue="1" operator="containsText" text="leer">
      <formula>NOT(ISERROR(SEARCH("leer",I68)))</formula>
    </cfRule>
  </conditionalFormatting>
  <conditionalFormatting sqref="I68:I71">
    <cfRule type="cellIs" dxfId="221" priority="79" stopIfTrue="1" operator="equal">
      <formula>"-"</formula>
    </cfRule>
    <cfRule type="containsText" dxfId="220" priority="80" stopIfTrue="1" operator="containsText" text="leer">
      <formula>NOT(ISERROR(SEARCH("leer",I68)))</formula>
    </cfRule>
  </conditionalFormatting>
  <conditionalFormatting sqref="I68:I71">
    <cfRule type="cellIs" dxfId="219" priority="77" stopIfTrue="1" operator="equal">
      <formula>"-"</formula>
    </cfRule>
    <cfRule type="containsText" dxfId="218" priority="78" stopIfTrue="1" operator="containsText" text="leer">
      <formula>NOT(ISERROR(SEARCH("leer",I68)))</formula>
    </cfRule>
  </conditionalFormatting>
  <conditionalFormatting sqref="H3">
    <cfRule type="cellIs" dxfId="217" priority="76" operator="equal">
      <formula>"-"</formula>
    </cfRule>
  </conditionalFormatting>
  <conditionalFormatting sqref="H3">
    <cfRule type="cellIs" dxfId="216" priority="75" operator="equal">
      <formula>"-"</formula>
    </cfRule>
  </conditionalFormatting>
  <conditionalFormatting sqref="H6:H33">
    <cfRule type="cellIs" dxfId="215" priority="73" stopIfTrue="1" operator="equal">
      <formula>"-"</formula>
    </cfRule>
    <cfRule type="containsText" dxfId="214" priority="74" stopIfTrue="1" operator="containsText" text="leer">
      <formula>NOT(ISERROR(SEARCH("leer",H6)))</formula>
    </cfRule>
  </conditionalFormatting>
  <conditionalFormatting sqref="H6:H33">
    <cfRule type="cellIs" dxfId="213" priority="72" stopIfTrue="1" operator="equal">
      <formula>"-"</formula>
    </cfRule>
  </conditionalFormatting>
  <conditionalFormatting sqref="H6:H33">
    <cfRule type="cellIs" dxfId="212" priority="70" stopIfTrue="1" operator="equal">
      <formula>"-"</formula>
    </cfRule>
    <cfRule type="containsText" dxfId="211" priority="71" stopIfTrue="1" operator="containsText" text="leer">
      <formula>NOT(ISERROR(SEARCH("leer",H6)))</formula>
    </cfRule>
  </conditionalFormatting>
  <conditionalFormatting sqref="H6:H33">
    <cfRule type="cellIs" dxfId="210" priority="69" stopIfTrue="1" operator="equal">
      <formula>"-"</formula>
    </cfRule>
  </conditionalFormatting>
  <conditionalFormatting sqref="H37:H63">
    <cfRule type="cellIs" dxfId="209" priority="67" stopIfTrue="1" operator="equal">
      <formula>"-"</formula>
    </cfRule>
    <cfRule type="containsText" dxfId="208" priority="68" stopIfTrue="1" operator="containsText" text="leer">
      <formula>NOT(ISERROR(SEARCH("leer",H37)))</formula>
    </cfRule>
  </conditionalFormatting>
  <conditionalFormatting sqref="H37:H63">
    <cfRule type="cellIs" dxfId="207" priority="66" stopIfTrue="1" operator="equal">
      <formula>"-"</formula>
    </cfRule>
  </conditionalFormatting>
  <conditionalFormatting sqref="H37:H63">
    <cfRule type="cellIs" dxfId="206" priority="64" stopIfTrue="1" operator="equal">
      <formula>"-"</formula>
    </cfRule>
    <cfRule type="containsText" dxfId="205" priority="65" stopIfTrue="1" operator="containsText" text="leer">
      <formula>NOT(ISERROR(SEARCH("leer",H37)))</formula>
    </cfRule>
  </conditionalFormatting>
  <conditionalFormatting sqref="H37:H63">
    <cfRule type="cellIs" dxfId="204" priority="63" stopIfTrue="1" operator="equal">
      <formula>"-"</formula>
    </cfRule>
  </conditionalFormatting>
  <conditionalFormatting sqref="H68:H71">
    <cfRule type="cellIs" dxfId="203" priority="61" stopIfTrue="1" operator="equal">
      <formula>"-"</formula>
    </cfRule>
    <cfRule type="containsText" dxfId="202" priority="62" stopIfTrue="1" operator="containsText" text="leer">
      <formula>NOT(ISERROR(SEARCH("leer",H68)))</formula>
    </cfRule>
  </conditionalFormatting>
  <conditionalFormatting sqref="H68:H71">
    <cfRule type="cellIs" dxfId="201" priority="60" stopIfTrue="1" operator="equal">
      <formula>"-"</formula>
    </cfRule>
  </conditionalFormatting>
  <conditionalFormatting sqref="H68:H71">
    <cfRule type="cellIs" dxfId="200" priority="58" stopIfTrue="1" operator="equal">
      <formula>"-"</formula>
    </cfRule>
    <cfRule type="containsText" dxfId="199" priority="59" stopIfTrue="1" operator="containsText" text="leer">
      <formula>NOT(ISERROR(SEARCH("leer",H68)))</formula>
    </cfRule>
  </conditionalFormatting>
  <conditionalFormatting sqref="H68:H71">
    <cfRule type="cellIs" dxfId="198" priority="57" stopIfTrue="1" operator="equal">
      <formula>"-"</formula>
    </cfRule>
  </conditionalFormatting>
  <conditionalFormatting sqref="H68:H71">
    <cfRule type="cellIs" dxfId="197" priority="55" stopIfTrue="1" operator="equal">
      <formula>"-"</formula>
    </cfRule>
    <cfRule type="containsText" dxfId="196" priority="56" stopIfTrue="1" operator="containsText" text="leer">
      <formula>NOT(ISERROR(SEARCH("leer",H68)))</formula>
    </cfRule>
  </conditionalFormatting>
  <conditionalFormatting sqref="H68:H71">
    <cfRule type="cellIs" dxfId="195" priority="54" stopIfTrue="1" operator="equal">
      <formula>"-"</formula>
    </cfRule>
  </conditionalFormatting>
  <conditionalFormatting sqref="H68:H71">
    <cfRule type="cellIs" dxfId="194" priority="52" stopIfTrue="1" operator="equal">
      <formula>"-"</formula>
    </cfRule>
    <cfRule type="containsText" dxfId="193" priority="53" stopIfTrue="1" operator="containsText" text="leer">
      <formula>NOT(ISERROR(SEARCH("leer",H68)))</formula>
    </cfRule>
  </conditionalFormatting>
  <conditionalFormatting sqref="H68:H71">
    <cfRule type="cellIs" dxfId="192" priority="51" stopIfTrue="1" operator="equal">
      <formula>"-"</formula>
    </cfRule>
  </conditionalFormatting>
  <conditionalFormatting sqref="H6:H33">
    <cfRule type="cellIs" dxfId="191" priority="49" stopIfTrue="1" operator="equal">
      <formula>"-"</formula>
    </cfRule>
    <cfRule type="containsText" dxfId="190" priority="50" stopIfTrue="1" operator="containsText" text="leer">
      <formula>NOT(ISERROR(SEARCH("leer",H6)))</formula>
    </cfRule>
  </conditionalFormatting>
  <conditionalFormatting sqref="H6:H33">
    <cfRule type="cellIs" dxfId="189" priority="48" stopIfTrue="1" operator="equal">
      <formula>"-"</formula>
    </cfRule>
  </conditionalFormatting>
  <conditionalFormatting sqref="H6:H33">
    <cfRule type="cellIs" dxfId="188" priority="46" stopIfTrue="1" operator="equal">
      <formula>"-"</formula>
    </cfRule>
    <cfRule type="containsText" dxfId="187" priority="47" stopIfTrue="1" operator="containsText" text="leer">
      <formula>NOT(ISERROR(SEARCH("leer",H6)))</formula>
    </cfRule>
  </conditionalFormatting>
  <conditionalFormatting sqref="H6:H33">
    <cfRule type="cellIs" dxfId="186" priority="45" stopIfTrue="1" operator="equal">
      <formula>"-"</formula>
    </cfRule>
  </conditionalFormatting>
  <conditionalFormatting sqref="H37:H63">
    <cfRule type="cellIs" dxfId="185" priority="43" stopIfTrue="1" operator="equal">
      <formula>"-"</formula>
    </cfRule>
    <cfRule type="containsText" dxfId="184" priority="44" stopIfTrue="1" operator="containsText" text="leer">
      <formula>NOT(ISERROR(SEARCH("leer",H37)))</formula>
    </cfRule>
  </conditionalFormatting>
  <conditionalFormatting sqref="H37:H63">
    <cfRule type="cellIs" dxfId="183" priority="42" stopIfTrue="1" operator="equal">
      <formula>"-"</formula>
    </cfRule>
  </conditionalFormatting>
  <conditionalFormatting sqref="H37:H63">
    <cfRule type="cellIs" dxfId="182" priority="40" stopIfTrue="1" operator="equal">
      <formula>"-"</formula>
    </cfRule>
    <cfRule type="containsText" dxfId="181" priority="41" stopIfTrue="1" operator="containsText" text="leer">
      <formula>NOT(ISERROR(SEARCH("leer",H37)))</formula>
    </cfRule>
  </conditionalFormatting>
  <conditionalFormatting sqref="H37:H63">
    <cfRule type="cellIs" dxfId="180" priority="39" stopIfTrue="1" operator="equal">
      <formula>"-"</formula>
    </cfRule>
  </conditionalFormatting>
  <conditionalFormatting sqref="G3">
    <cfRule type="cellIs" dxfId="179" priority="38" operator="equal">
      <formula>"-"</formula>
    </cfRule>
  </conditionalFormatting>
  <conditionalFormatting sqref="G3">
    <cfRule type="cellIs" dxfId="178" priority="37" operator="equal">
      <formula>"-"</formula>
    </cfRule>
  </conditionalFormatting>
  <conditionalFormatting sqref="G68">
    <cfRule type="cellIs" dxfId="177" priority="35" stopIfTrue="1" operator="equal">
      <formula>"-"</formula>
    </cfRule>
    <cfRule type="containsText" dxfId="176" priority="36" stopIfTrue="1" operator="containsText" text="leer">
      <formula>NOT(ISERROR(SEARCH("leer",G68)))</formula>
    </cfRule>
  </conditionalFormatting>
  <conditionalFormatting sqref="G68">
    <cfRule type="cellIs" dxfId="175" priority="34" stopIfTrue="1" operator="equal">
      <formula>"-"</formula>
    </cfRule>
  </conditionalFormatting>
  <conditionalFormatting sqref="G68">
    <cfRule type="cellIs" dxfId="174" priority="32" stopIfTrue="1" operator="equal">
      <formula>"-"</formula>
    </cfRule>
    <cfRule type="containsText" dxfId="173" priority="33" stopIfTrue="1" operator="containsText" text="leer">
      <formula>NOT(ISERROR(SEARCH("leer",G68)))</formula>
    </cfRule>
  </conditionalFormatting>
  <conditionalFormatting sqref="G68">
    <cfRule type="cellIs" dxfId="172" priority="31" stopIfTrue="1" operator="equal">
      <formula>"-"</formula>
    </cfRule>
  </conditionalFormatting>
  <conditionalFormatting sqref="G68">
    <cfRule type="cellIs" dxfId="171" priority="29" stopIfTrue="1" operator="equal">
      <formula>"-"</formula>
    </cfRule>
    <cfRule type="containsText" dxfId="170" priority="30" stopIfTrue="1" operator="containsText" text="leer">
      <formula>NOT(ISERROR(SEARCH("leer",G68)))</formula>
    </cfRule>
  </conditionalFormatting>
  <conditionalFormatting sqref="G68">
    <cfRule type="cellIs" dxfId="169" priority="28" stopIfTrue="1" operator="equal">
      <formula>"-"</formula>
    </cfRule>
  </conditionalFormatting>
  <conditionalFormatting sqref="G68">
    <cfRule type="cellIs" dxfId="168" priority="26" stopIfTrue="1" operator="equal">
      <formula>"-"</formula>
    </cfRule>
    <cfRule type="containsText" dxfId="167" priority="27" stopIfTrue="1" operator="containsText" text="leer">
      <formula>NOT(ISERROR(SEARCH("leer",G68)))</formula>
    </cfRule>
  </conditionalFormatting>
  <conditionalFormatting sqref="G68">
    <cfRule type="cellIs" dxfId="166" priority="25" stopIfTrue="1" operator="equal">
      <formula>"-"</formula>
    </cfRule>
  </conditionalFormatting>
  <conditionalFormatting sqref="G70">
    <cfRule type="cellIs" dxfId="165" priority="23" stopIfTrue="1" operator="equal">
      <formula>"-"</formula>
    </cfRule>
    <cfRule type="containsText" dxfId="164" priority="24" stopIfTrue="1" operator="containsText" text="leer">
      <formula>NOT(ISERROR(SEARCH("leer",G70)))</formula>
    </cfRule>
  </conditionalFormatting>
  <conditionalFormatting sqref="G70">
    <cfRule type="cellIs" dxfId="163" priority="22" stopIfTrue="1" operator="equal">
      <formula>"-"</formula>
    </cfRule>
  </conditionalFormatting>
  <conditionalFormatting sqref="G70">
    <cfRule type="cellIs" dxfId="162" priority="20" stopIfTrue="1" operator="equal">
      <formula>"-"</formula>
    </cfRule>
    <cfRule type="containsText" dxfId="161" priority="21" stopIfTrue="1" operator="containsText" text="leer">
      <formula>NOT(ISERROR(SEARCH("leer",G70)))</formula>
    </cfRule>
  </conditionalFormatting>
  <conditionalFormatting sqref="G70">
    <cfRule type="cellIs" dxfId="160" priority="19" stopIfTrue="1" operator="equal">
      <formula>"-"</formula>
    </cfRule>
  </conditionalFormatting>
  <conditionalFormatting sqref="G70">
    <cfRule type="cellIs" dxfId="159" priority="17" stopIfTrue="1" operator="equal">
      <formula>"-"</formula>
    </cfRule>
    <cfRule type="containsText" dxfId="158" priority="18" stopIfTrue="1" operator="containsText" text="leer">
      <formula>NOT(ISERROR(SEARCH("leer",G70)))</formula>
    </cfRule>
  </conditionalFormatting>
  <conditionalFormatting sqref="G70">
    <cfRule type="cellIs" dxfId="157" priority="16" stopIfTrue="1" operator="equal">
      <formula>"-"</formula>
    </cfRule>
  </conditionalFormatting>
  <conditionalFormatting sqref="G70">
    <cfRule type="cellIs" dxfId="156" priority="14" stopIfTrue="1" operator="equal">
      <formula>"-"</formula>
    </cfRule>
    <cfRule type="containsText" dxfId="155" priority="15" stopIfTrue="1" operator="containsText" text="leer">
      <formula>NOT(ISERROR(SEARCH("leer",G70)))</formula>
    </cfRule>
  </conditionalFormatting>
  <conditionalFormatting sqref="G70">
    <cfRule type="cellIs" dxfId="154" priority="13" stopIfTrue="1" operator="equal">
      <formula>"-"</formula>
    </cfRule>
  </conditionalFormatting>
  <conditionalFormatting sqref="G37:G62">
    <cfRule type="cellIs" dxfId="153" priority="11" stopIfTrue="1" operator="equal">
      <formula>"-"</formula>
    </cfRule>
    <cfRule type="containsText" dxfId="152" priority="12" stopIfTrue="1" operator="containsText" text="leer">
      <formula>NOT(ISERROR(SEARCH("leer",G37)))</formula>
    </cfRule>
  </conditionalFormatting>
  <conditionalFormatting sqref="G37:G62">
    <cfRule type="cellIs" dxfId="151" priority="10" stopIfTrue="1" operator="equal">
      <formula>"-"</formula>
    </cfRule>
  </conditionalFormatting>
  <conditionalFormatting sqref="G37:G62">
    <cfRule type="cellIs" dxfId="150" priority="8" stopIfTrue="1" operator="equal">
      <formula>"-"</formula>
    </cfRule>
    <cfRule type="containsText" dxfId="149" priority="9" stopIfTrue="1" operator="containsText" text="leer">
      <formula>NOT(ISERROR(SEARCH("leer",G37)))</formula>
    </cfRule>
  </conditionalFormatting>
  <conditionalFormatting sqref="G37:G62">
    <cfRule type="cellIs" dxfId="148" priority="7" stopIfTrue="1" operator="equal">
      <formula>"-"</formula>
    </cfRule>
  </conditionalFormatting>
  <conditionalFormatting sqref="G37:G62">
    <cfRule type="cellIs" dxfId="147" priority="5" stopIfTrue="1" operator="equal">
      <formula>"-"</formula>
    </cfRule>
    <cfRule type="containsText" dxfId="146" priority="6" stopIfTrue="1" operator="containsText" text="leer">
      <formula>NOT(ISERROR(SEARCH("leer",G37)))</formula>
    </cfRule>
  </conditionalFormatting>
  <conditionalFormatting sqref="G37:G62">
    <cfRule type="cellIs" dxfId="145" priority="4" stopIfTrue="1" operator="equal">
      <formula>"-"</formula>
    </cfRule>
  </conditionalFormatting>
  <conditionalFormatting sqref="G37:G62">
    <cfRule type="cellIs" dxfId="144" priority="2" stopIfTrue="1" operator="equal">
      <formula>"-"</formula>
    </cfRule>
    <cfRule type="containsText" dxfId="143" priority="3" stopIfTrue="1" operator="containsText" text="leer">
      <formula>NOT(ISERROR(SEARCH("leer",G37)))</formula>
    </cfRule>
  </conditionalFormatting>
  <conditionalFormatting sqref="G37:G62">
    <cfRule type="cellIs" dxfId="142" priority="1" stopIfTrue="1" operator="equal">
      <formula>"-"</formula>
    </cfRule>
  </conditionalFormatting>
  <hyperlinks>
    <hyperlink ref="A1" location="Index!A1" display="zurück"/>
  </hyperlinks>
  <pageMargins left="0.79000000000000015" right="0.79000000000000015" top="0.98" bottom="0.98" header="0.51" footer="0.51"/>
  <pageSetup paperSize="9" scale="37" orientation="portrait" r:id="rId1"/>
  <customProperties>
    <customPr name="_pios_id" r:id="rId2"/>
  </customProperties>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K25"/>
  <sheetViews>
    <sheetView showRuler="0" zoomScaleNormal="100" workbookViewId="0"/>
  </sheetViews>
  <sheetFormatPr baseColWidth="10" defaultColWidth="10.7109375" defaultRowHeight="12.75"/>
  <cols>
    <col min="1" max="1" width="37.42578125" style="5" customWidth="1"/>
    <col min="2" max="2" width="13.7109375" style="5" bestFit="1" customWidth="1"/>
    <col min="3" max="3" width="19" style="5" bestFit="1" customWidth="1"/>
    <col min="4" max="4" width="12.28515625" style="8" customWidth="1"/>
    <col min="5" max="5" width="5" style="5" bestFit="1" customWidth="1"/>
    <col min="6" max="6" width="8.42578125" style="5" customWidth="1"/>
    <col min="7" max="7" width="5" style="5" bestFit="1" customWidth="1"/>
    <col min="8" max="8" width="8.42578125" style="5" customWidth="1"/>
    <col min="9" max="9" width="5" style="5" customWidth="1"/>
    <col min="10" max="10" width="8.42578125" style="5" bestFit="1" customWidth="1"/>
    <col min="11" max="11" width="5" style="5" customWidth="1"/>
    <col min="12" max="12" width="8.42578125" style="5" bestFit="1" customWidth="1"/>
    <col min="13" max="13" width="5" style="5" customWidth="1"/>
    <col min="14" max="14" width="8.42578125" style="5" customWidth="1"/>
    <col min="15" max="15" width="5" style="5" customWidth="1"/>
    <col min="16" max="16" width="2.5703125" style="5" bestFit="1" customWidth="1"/>
    <col min="17" max="17" width="8.42578125" style="5" bestFit="1" customWidth="1"/>
    <col min="18" max="18" width="5" style="5" customWidth="1"/>
    <col min="19" max="19" width="2.5703125" style="5" bestFit="1" customWidth="1"/>
    <col min="20" max="20" width="8.42578125" style="5" bestFit="1" customWidth="1"/>
    <col min="21" max="21" width="5" style="5" customWidth="1"/>
    <col min="22" max="22" width="8.42578125" style="5" customWidth="1"/>
    <col min="23" max="23" width="2.5703125" style="5" bestFit="1" customWidth="1"/>
    <col min="24" max="24" width="5" style="8" customWidth="1"/>
    <col min="25" max="25" width="8.42578125" style="8" bestFit="1" customWidth="1"/>
    <col min="26" max="26" width="2.5703125" style="8" bestFit="1" customWidth="1"/>
    <col min="27" max="27" width="5" style="8" customWidth="1"/>
    <col min="28" max="28" width="5.85546875" style="8" bestFit="1" customWidth="1"/>
    <col min="29" max="29" width="2.5703125" style="8" bestFit="1" customWidth="1"/>
    <col min="30" max="30" width="5" style="8" customWidth="1"/>
    <col min="31" max="31" width="5.85546875" style="8" bestFit="1" customWidth="1"/>
    <col min="32" max="32" width="2.5703125" style="8" bestFit="1" customWidth="1"/>
    <col min="33" max="33" width="5" style="8" customWidth="1"/>
    <col min="34" max="34" width="5.85546875" style="8" bestFit="1" customWidth="1"/>
    <col min="35" max="35" width="2.5703125" style="8" bestFit="1" customWidth="1"/>
    <col min="36" max="36" width="5" customWidth="1"/>
    <col min="37" max="37" width="5.85546875" bestFit="1" customWidth="1"/>
    <col min="38" max="38" width="2.5703125" customWidth="1"/>
    <col min="64" max="16384" width="10.7109375" style="5"/>
  </cols>
  <sheetData>
    <row r="1" spans="1:38">
      <c r="A1" s="90" t="s">
        <v>2194</v>
      </c>
      <c r="D1" s="5"/>
      <c r="X1" s="5"/>
      <c r="Y1" s="5"/>
      <c r="Z1" s="5"/>
      <c r="AA1" s="5"/>
      <c r="AB1" s="5"/>
      <c r="AC1" s="5"/>
      <c r="AD1" s="5"/>
      <c r="AE1" s="5"/>
      <c r="AF1" s="5"/>
      <c r="AG1" s="5"/>
      <c r="AH1" s="5"/>
      <c r="AI1" s="5"/>
    </row>
    <row r="2" spans="1:38">
      <c r="A2" s="90"/>
      <c r="D2" s="5"/>
      <c r="X2" s="5"/>
      <c r="Y2" s="5"/>
      <c r="Z2" s="5"/>
      <c r="AA2" s="5"/>
      <c r="AB2" s="5"/>
      <c r="AC2" s="5"/>
      <c r="AD2" s="5"/>
      <c r="AE2" s="5"/>
      <c r="AF2" s="5"/>
      <c r="AG2" s="5"/>
      <c r="AH2" s="5"/>
      <c r="AI2" s="5"/>
    </row>
    <row r="3" spans="1:38">
      <c r="A3" s="84" t="s">
        <v>2195</v>
      </c>
      <c r="B3" s="4"/>
      <c r="C3" s="5" t="s">
        <v>2196</v>
      </c>
      <c r="D3" s="5" t="s">
        <v>2197</v>
      </c>
      <c r="E3" s="22">
        <v>2004</v>
      </c>
      <c r="F3" s="185" t="s">
        <v>2236</v>
      </c>
      <c r="G3" s="22">
        <v>2005</v>
      </c>
      <c r="H3" s="185" t="s">
        <v>2236</v>
      </c>
      <c r="I3" s="22">
        <v>2006</v>
      </c>
      <c r="J3" s="185" t="s">
        <v>2236</v>
      </c>
      <c r="K3" s="22">
        <v>2007</v>
      </c>
      <c r="L3" s="185" t="s">
        <v>2236</v>
      </c>
      <c r="M3" s="22">
        <v>2008</v>
      </c>
      <c r="N3" s="185" t="s">
        <v>2236</v>
      </c>
      <c r="O3" s="22">
        <v>2009</v>
      </c>
      <c r="P3" s="22"/>
      <c r="Q3" s="185" t="s">
        <v>2236</v>
      </c>
      <c r="R3" s="22">
        <v>2010</v>
      </c>
      <c r="S3" s="22"/>
      <c r="T3" s="185" t="s">
        <v>2236</v>
      </c>
      <c r="U3" s="22">
        <v>2011</v>
      </c>
      <c r="V3" s="185" t="s">
        <v>2236</v>
      </c>
      <c r="W3" s="22"/>
      <c r="X3" s="22">
        <v>2012</v>
      </c>
      <c r="Y3" s="185" t="s">
        <v>2236</v>
      </c>
      <c r="Z3" s="5"/>
      <c r="AA3" s="22">
        <v>2013</v>
      </c>
      <c r="AB3" s="185" t="s">
        <v>2236</v>
      </c>
      <c r="AC3" s="5"/>
      <c r="AD3" s="4">
        <v>2014</v>
      </c>
      <c r="AE3" s="67" t="s">
        <v>2236</v>
      </c>
      <c r="AF3" s="5"/>
      <c r="AG3" s="4">
        <v>2015</v>
      </c>
      <c r="AH3" s="67" t="s">
        <v>2236</v>
      </c>
      <c r="AI3" s="5"/>
      <c r="AJ3" s="356">
        <v>2016</v>
      </c>
      <c r="AK3" s="353" t="s">
        <v>2236</v>
      </c>
      <c r="AL3" s="354"/>
    </row>
    <row r="4" spans="1:38">
      <c r="A4" s="84"/>
      <c r="C4" s="8"/>
      <c r="I4" s="7"/>
      <c r="J4" s="7"/>
      <c r="K4" s="7"/>
      <c r="L4" s="7"/>
      <c r="M4" s="8"/>
      <c r="N4" s="8"/>
      <c r="O4" s="8"/>
      <c r="P4" s="8"/>
      <c r="Q4" s="8"/>
      <c r="R4" s="8"/>
      <c r="S4" s="8"/>
      <c r="T4" s="8"/>
      <c r="U4" s="8"/>
      <c r="V4" s="8"/>
      <c r="W4" s="8"/>
      <c r="AJ4" s="350"/>
      <c r="AK4" s="350"/>
      <c r="AL4" s="350"/>
    </row>
    <row r="5" spans="1:38">
      <c r="A5" s="12" t="s">
        <v>2198</v>
      </c>
      <c r="B5" s="5" t="s">
        <v>2199</v>
      </c>
      <c r="C5" s="8">
        <v>1</v>
      </c>
      <c r="D5" s="8" t="s">
        <v>2200</v>
      </c>
      <c r="E5" s="5">
        <v>4786</v>
      </c>
      <c r="F5" s="39">
        <v>1</v>
      </c>
      <c r="G5" s="5">
        <v>4716</v>
      </c>
      <c r="H5" s="39">
        <v>1</v>
      </c>
      <c r="I5" s="5">
        <v>4735</v>
      </c>
      <c r="J5" s="39">
        <v>1</v>
      </c>
      <c r="K5" s="5">
        <v>4925</v>
      </c>
      <c r="L5" s="39">
        <v>1</v>
      </c>
      <c r="M5" s="8">
        <v>4875</v>
      </c>
      <c r="N5" s="39">
        <v>1</v>
      </c>
      <c r="O5" s="67">
        <v>4983</v>
      </c>
      <c r="P5" s="8"/>
      <c r="Q5" s="161">
        <v>1</v>
      </c>
      <c r="R5" s="67">
        <v>5268</v>
      </c>
      <c r="S5" s="8"/>
      <c r="T5" s="161">
        <v>1</v>
      </c>
      <c r="U5" s="67">
        <v>5187</v>
      </c>
      <c r="V5" s="161">
        <v>1</v>
      </c>
      <c r="W5" s="8"/>
      <c r="X5" s="185">
        <v>5314</v>
      </c>
      <c r="Y5" s="161">
        <v>1</v>
      </c>
      <c r="AA5" s="8">
        <v>5328</v>
      </c>
      <c r="AB5" s="236">
        <v>1</v>
      </c>
      <c r="AD5" s="8">
        <v>5220</v>
      </c>
      <c r="AE5" s="236">
        <v>1</v>
      </c>
      <c r="AG5" s="8">
        <v>5193</v>
      </c>
      <c r="AH5" s="236">
        <f>AG5/$AG$5</f>
        <v>1</v>
      </c>
      <c r="AJ5" s="350">
        <v>5145</v>
      </c>
      <c r="AK5" s="379">
        <v>1</v>
      </c>
      <c r="AL5" s="350"/>
    </row>
    <row r="6" spans="1:38">
      <c r="A6" s="26" t="s">
        <v>2201</v>
      </c>
      <c r="B6" s="5" t="s">
        <v>2202</v>
      </c>
      <c r="C6" s="8">
        <v>2</v>
      </c>
      <c r="D6" s="8" t="s">
        <v>2203</v>
      </c>
      <c r="E6" s="5">
        <v>3738</v>
      </c>
      <c r="F6" s="39">
        <v>0.78100000000000003</v>
      </c>
      <c r="G6" s="5">
        <v>3704</v>
      </c>
      <c r="H6" s="39">
        <v>0.78500000000000003</v>
      </c>
      <c r="I6" s="5">
        <v>3711</v>
      </c>
      <c r="J6" s="39">
        <v>0.78373812038014778</v>
      </c>
      <c r="K6" s="5">
        <v>3851</v>
      </c>
      <c r="L6" s="39">
        <v>0.78192893401015229</v>
      </c>
      <c r="M6" s="8">
        <v>3873</v>
      </c>
      <c r="N6" s="39">
        <v>0.79446153846153844</v>
      </c>
      <c r="O6" s="67">
        <v>4032</v>
      </c>
      <c r="P6" s="8"/>
      <c r="Q6" s="161">
        <v>0.80820000000000003</v>
      </c>
      <c r="R6" s="67">
        <v>4076</v>
      </c>
      <c r="S6" s="8"/>
      <c r="T6" s="161">
        <v>0.77370000000000005</v>
      </c>
      <c r="U6" s="67">
        <v>4026</v>
      </c>
      <c r="V6" s="161">
        <v>0.7762</v>
      </c>
      <c r="W6" s="8"/>
      <c r="X6" s="185">
        <v>4161</v>
      </c>
      <c r="Y6" s="238">
        <v>0.78302596913812572</v>
      </c>
      <c r="AA6" s="8">
        <v>4131</v>
      </c>
      <c r="AB6" s="236">
        <v>0.78</v>
      </c>
      <c r="AD6" s="8">
        <v>4108</v>
      </c>
      <c r="AE6" s="236">
        <v>0.79</v>
      </c>
      <c r="AG6" s="8">
        <v>4074</v>
      </c>
      <c r="AH6" s="236">
        <f t="shared" ref="AH6:AH14" si="0">AG6/$AG$5</f>
        <v>0.7845176198729058</v>
      </c>
      <c r="AJ6" s="350">
        <v>4034</v>
      </c>
      <c r="AK6" s="379">
        <v>0.78</v>
      </c>
      <c r="AL6" s="350"/>
    </row>
    <row r="7" spans="1:38">
      <c r="A7" s="26" t="s">
        <v>2204</v>
      </c>
      <c r="B7" s="5" t="s">
        <v>2205</v>
      </c>
      <c r="C7" s="8">
        <v>3</v>
      </c>
      <c r="D7" s="8" t="s">
        <v>2206</v>
      </c>
      <c r="E7" s="5">
        <v>11</v>
      </c>
      <c r="F7" s="39">
        <v>3.0000000000000001E-3</v>
      </c>
      <c r="G7" s="5">
        <v>9</v>
      </c>
      <c r="H7" s="39">
        <v>2E-3</v>
      </c>
      <c r="I7" s="5">
        <v>11</v>
      </c>
      <c r="J7" s="39">
        <v>2.3231256599788807E-3</v>
      </c>
      <c r="K7" s="5">
        <v>20</v>
      </c>
      <c r="L7" s="39">
        <v>4.0609137055837565E-3</v>
      </c>
      <c r="M7" s="8">
        <v>22</v>
      </c>
      <c r="N7" s="39">
        <v>4.5128205128205125E-3</v>
      </c>
      <c r="O7" s="67">
        <v>14</v>
      </c>
      <c r="P7" s="8"/>
      <c r="Q7" s="161">
        <v>3.2000000000000002E-3</v>
      </c>
      <c r="R7" s="67">
        <v>20</v>
      </c>
      <c r="S7" s="8"/>
      <c r="T7" s="161">
        <v>3.8E-3</v>
      </c>
      <c r="U7" s="67">
        <v>19</v>
      </c>
      <c r="V7" s="161">
        <v>3.7000000000000002E-3</v>
      </c>
      <c r="W7" s="8"/>
      <c r="X7" s="185">
        <v>82</v>
      </c>
      <c r="Y7" s="238">
        <v>1.5430937147158449E-2</v>
      </c>
      <c r="AA7" s="8">
        <v>93</v>
      </c>
      <c r="AB7" s="236">
        <v>1.6436903499469777E-2</v>
      </c>
      <c r="AD7" s="8">
        <v>57</v>
      </c>
      <c r="AE7" s="236">
        <v>0.01</v>
      </c>
      <c r="AG7" s="8">
        <v>69</v>
      </c>
      <c r="AH7" s="236">
        <f t="shared" si="0"/>
        <v>1.3287117273252455E-2</v>
      </c>
      <c r="AJ7" s="350">
        <v>64</v>
      </c>
      <c r="AK7" s="379">
        <v>0.01</v>
      </c>
      <c r="AL7" s="350"/>
    </row>
    <row r="8" spans="1:38">
      <c r="A8" s="154" t="s">
        <v>2207</v>
      </c>
      <c r="B8" s="5" t="s">
        <v>2208</v>
      </c>
      <c r="C8" s="8">
        <v>4</v>
      </c>
      <c r="D8" s="8" t="s">
        <v>2209</v>
      </c>
      <c r="E8" s="5">
        <v>2</v>
      </c>
      <c r="F8" s="39">
        <v>0</v>
      </c>
      <c r="G8" s="5">
        <v>4</v>
      </c>
      <c r="H8" s="39">
        <v>1E-3</v>
      </c>
      <c r="I8" s="5">
        <v>9</v>
      </c>
      <c r="J8" s="39">
        <v>1.9007391763463568E-3</v>
      </c>
      <c r="K8" s="5">
        <v>13</v>
      </c>
      <c r="L8" s="39">
        <v>2.6395939086294416E-3</v>
      </c>
      <c r="M8" s="8">
        <v>10</v>
      </c>
      <c r="N8" s="39">
        <v>2.0512820512820513E-3</v>
      </c>
      <c r="O8" s="67">
        <v>9</v>
      </c>
      <c r="P8" s="8"/>
      <c r="Q8" s="161">
        <v>1.8E-3</v>
      </c>
      <c r="R8" s="67">
        <v>12</v>
      </c>
      <c r="S8" s="8"/>
      <c r="T8" s="161">
        <v>2.3E-3</v>
      </c>
      <c r="U8" s="67">
        <v>13</v>
      </c>
      <c r="V8" s="161">
        <v>2.5000000000000001E-3</v>
      </c>
      <c r="W8" s="8"/>
      <c r="X8" s="185">
        <v>34</v>
      </c>
      <c r="Y8" s="238">
        <v>6.3981934512608203E-3</v>
      </c>
      <c r="AA8" s="8">
        <v>94</v>
      </c>
      <c r="AB8" s="236">
        <v>1.661364439731354E-2</v>
      </c>
      <c r="AD8" s="8">
        <v>79</v>
      </c>
      <c r="AE8" s="236">
        <v>0.02</v>
      </c>
      <c r="AG8" s="8">
        <v>94</v>
      </c>
      <c r="AH8" s="236">
        <f t="shared" si="0"/>
        <v>1.8101290198343924E-2</v>
      </c>
      <c r="AJ8" s="350">
        <v>118</v>
      </c>
      <c r="AK8" s="379">
        <v>0.02</v>
      </c>
      <c r="AL8" s="350"/>
    </row>
    <row r="9" spans="1:38">
      <c r="A9" s="26" t="s">
        <v>2210</v>
      </c>
      <c r="B9" s="5" t="s">
        <v>2211</v>
      </c>
      <c r="C9" s="8">
        <v>5</v>
      </c>
      <c r="D9" s="8" t="s">
        <v>2212</v>
      </c>
      <c r="E9" s="5">
        <v>0</v>
      </c>
      <c r="F9" s="39">
        <v>0</v>
      </c>
      <c r="G9" s="5">
        <v>0</v>
      </c>
      <c r="H9" s="39">
        <v>0</v>
      </c>
      <c r="I9" s="5">
        <v>0</v>
      </c>
      <c r="J9" s="39">
        <v>0</v>
      </c>
      <c r="K9" s="5">
        <v>300</v>
      </c>
      <c r="L9" s="39">
        <v>6.0913705583756347E-2</v>
      </c>
      <c r="M9" s="8">
        <v>200</v>
      </c>
      <c r="N9" s="39">
        <v>3.487179487179487E-2</v>
      </c>
      <c r="O9" s="67">
        <v>200</v>
      </c>
      <c r="P9" s="8" t="s">
        <v>2237</v>
      </c>
      <c r="Q9" s="161">
        <v>4.0099999999999997E-2</v>
      </c>
      <c r="R9" s="67">
        <v>200</v>
      </c>
      <c r="S9" s="8" t="s">
        <v>2237</v>
      </c>
      <c r="T9" s="161">
        <v>3.7999999999999999E-2</v>
      </c>
      <c r="U9" s="67">
        <v>200</v>
      </c>
      <c r="V9" s="161">
        <v>3.8600000000000002E-2</v>
      </c>
      <c r="W9" s="8" t="s">
        <v>2237</v>
      </c>
      <c r="X9" s="185">
        <v>200</v>
      </c>
      <c r="Y9" s="238">
        <v>3.7636432066240122E-2</v>
      </c>
      <c r="Z9" s="8" t="s">
        <v>2237</v>
      </c>
      <c r="AA9" s="8">
        <v>180</v>
      </c>
      <c r="AB9" s="236">
        <v>2.6511134676564158E-2</v>
      </c>
      <c r="AC9" s="8" t="s">
        <v>2237</v>
      </c>
      <c r="AD9" s="8">
        <v>200</v>
      </c>
      <c r="AE9" s="236">
        <v>0.03</v>
      </c>
      <c r="AF9" s="8" t="s">
        <v>2237</v>
      </c>
      <c r="AG9" s="8">
        <v>200</v>
      </c>
      <c r="AH9" s="236">
        <f t="shared" si="0"/>
        <v>3.8513383400731752E-2</v>
      </c>
      <c r="AI9" s="8" t="s">
        <v>2237</v>
      </c>
      <c r="AJ9" s="350">
        <v>200</v>
      </c>
      <c r="AK9" s="379">
        <v>0.04</v>
      </c>
      <c r="AL9" s="350" t="s">
        <v>2237</v>
      </c>
    </row>
    <row r="10" spans="1:38">
      <c r="A10" s="26" t="s">
        <v>2213</v>
      </c>
      <c r="B10" s="5" t="s">
        <v>2214</v>
      </c>
      <c r="C10" s="8"/>
      <c r="D10" s="8" t="s">
        <v>2215</v>
      </c>
      <c r="E10" s="5">
        <v>1036</v>
      </c>
      <c r="F10" s="39">
        <v>0.216</v>
      </c>
      <c r="G10" s="5">
        <v>999</v>
      </c>
      <c r="H10" s="39">
        <v>0.21199999999999999</v>
      </c>
      <c r="I10" s="5">
        <v>1004</v>
      </c>
      <c r="J10" s="39">
        <v>0.21203801478352693</v>
      </c>
      <c r="K10" s="5">
        <v>741</v>
      </c>
      <c r="L10" s="39">
        <v>0.15045685279187818</v>
      </c>
      <c r="M10" s="5">
        <v>770</v>
      </c>
      <c r="N10" s="39">
        <v>0.1641025641025641</v>
      </c>
      <c r="O10" s="67">
        <v>728</v>
      </c>
      <c r="Q10" s="161">
        <v>0.1467</v>
      </c>
      <c r="R10" s="67">
        <v>960</v>
      </c>
      <c r="S10" s="8"/>
      <c r="T10" s="161">
        <v>0.1822</v>
      </c>
      <c r="U10" s="67">
        <v>929</v>
      </c>
      <c r="V10" s="161">
        <v>0.17899999999999999</v>
      </c>
      <c r="W10" s="8"/>
      <c r="X10" s="185">
        <v>837</v>
      </c>
      <c r="Y10" s="238">
        <v>0.1575084681972149</v>
      </c>
      <c r="AA10" s="8">
        <v>830</v>
      </c>
      <c r="AB10" s="236">
        <v>0.15</v>
      </c>
      <c r="AD10" s="8">
        <v>776</v>
      </c>
      <c r="AE10" s="236">
        <v>0.15</v>
      </c>
      <c r="AG10" s="8">
        <v>756</v>
      </c>
      <c r="AH10" s="236">
        <f t="shared" si="0"/>
        <v>0.14558058925476602</v>
      </c>
      <c r="AJ10" s="350">
        <v>729</v>
      </c>
      <c r="AK10" s="379">
        <v>0.15</v>
      </c>
      <c r="AL10" s="350"/>
    </row>
    <row r="11" spans="1:38">
      <c r="A11" s="85" t="s">
        <v>2216</v>
      </c>
      <c r="B11" s="5" t="s">
        <v>2217</v>
      </c>
      <c r="C11" s="8"/>
      <c r="D11" s="8" t="s">
        <v>2218</v>
      </c>
      <c r="E11" s="5">
        <v>255</v>
      </c>
      <c r="F11" s="39">
        <v>5.2999999999999999E-2</v>
      </c>
      <c r="G11" s="5">
        <v>252</v>
      </c>
      <c r="H11" s="39">
        <v>5.2999999999999999E-2</v>
      </c>
      <c r="I11" s="5">
        <v>257</v>
      </c>
      <c r="J11" s="39">
        <v>5.42766631467793E-2</v>
      </c>
      <c r="K11" s="5">
        <v>284</v>
      </c>
      <c r="L11" s="39">
        <v>5.7664974619289343E-2</v>
      </c>
      <c r="M11" s="8">
        <v>279</v>
      </c>
      <c r="N11" s="39">
        <v>5.7230769230769231E-2</v>
      </c>
      <c r="O11" s="67">
        <v>325</v>
      </c>
      <c r="P11" s="8"/>
      <c r="Q11" s="161">
        <v>6.5299999999999997E-2</v>
      </c>
      <c r="R11" s="67">
        <v>309</v>
      </c>
      <c r="S11" s="8"/>
      <c r="T11" s="161">
        <v>5.8700000000000002E-2</v>
      </c>
      <c r="U11" s="67">
        <v>293</v>
      </c>
      <c r="V11" s="161">
        <v>5.6500000000000002E-2</v>
      </c>
      <c r="W11" s="8"/>
      <c r="X11" s="185">
        <v>312</v>
      </c>
      <c r="Y11" s="238">
        <v>5.871283402333459E-2</v>
      </c>
      <c r="AA11" s="8">
        <v>333</v>
      </c>
      <c r="AB11" s="236">
        <v>5.8854718981972427E-2</v>
      </c>
      <c r="AD11" s="8">
        <v>329</v>
      </c>
      <c r="AE11" s="236">
        <v>0.06</v>
      </c>
      <c r="AG11" s="8">
        <v>336</v>
      </c>
      <c r="AH11" s="236">
        <f t="shared" si="0"/>
        <v>6.4702484113229347E-2</v>
      </c>
      <c r="AJ11" s="350">
        <v>447</v>
      </c>
      <c r="AK11" s="379">
        <v>0.09</v>
      </c>
      <c r="AL11" s="350"/>
    </row>
    <row r="12" spans="1:38" ht="25.5">
      <c r="A12" s="85" t="s">
        <v>2219</v>
      </c>
      <c r="B12" s="5" t="s">
        <v>2220</v>
      </c>
      <c r="C12" s="8">
        <v>6</v>
      </c>
      <c r="D12" s="8" t="s">
        <v>2221</v>
      </c>
      <c r="E12" s="5">
        <v>350</v>
      </c>
      <c r="F12" s="39">
        <v>7.2999999999999995E-2</v>
      </c>
      <c r="G12" s="5">
        <v>350</v>
      </c>
      <c r="H12" s="39">
        <v>7.3999999999999996E-2</v>
      </c>
      <c r="I12" s="5">
        <v>212</v>
      </c>
      <c r="J12" s="39">
        <v>4.4772967265047516E-2</v>
      </c>
      <c r="K12" s="8">
        <v>250</v>
      </c>
      <c r="L12" s="39">
        <v>5.0761421319796954E-2</v>
      </c>
      <c r="M12" s="8">
        <v>250</v>
      </c>
      <c r="N12" s="39">
        <v>5.128205128205128E-2</v>
      </c>
      <c r="O12" s="67">
        <v>250</v>
      </c>
      <c r="P12" s="8" t="s">
        <v>2237</v>
      </c>
      <c r="Q12" s="161">
        <v>5.0099999999999999E-2</v>
      </c>
      <c r="R12" s="67">
        <v>100</v>
      </c>
      <c r="S12" s="8" t="s">
        <v>2237</v>
      </c>
      <c r="T12" s="161">
        <v>1.9E-2</v>
      </c>
      <c r="U12" s="67">
        <v>100</v>
      </c>
      <c r="V12" s="161">
        <v>1.9300000000000001E-2</v>
      </c>
      <c r="W12" s="8" t="s">
        <v>2237</v>
      </c>
      <c r="X12" s="185">
        <v>100</v>
      </c>
      <c r="Y12" s="238">
        <v>1.8818216033120061E-2</v>
      </c>
      <c r="Z12" s="8" t="s">
        <v>2237</v>
      </c>
      <c r="AA12" s="8">
        <v>0</v>
      </c>
      <c r="AB12" s="236">
        <v>0</v>
      </c>
      <c r="AC12" s="8" t="s">
        <v>2237</v>
      </c>
      <c r="AD12" s="8">
        <v>0</v>
      </c>
      <c r="AE12" s="236">
        <v>0</v>
      </c>
      <c r="AG12" s="8">
        <v>0</v>
      </c>
      <c r="AH12" s="236">
        <f t="shared" si="0"/>
        <v>0</v>
      </c>
      <c r="AJ12" s="350">
        <v>0</v>
      </c>
      <c r="AK12" s="379">
        <v>0</v>
      </c>
      <c r="AL12" s="350"/>
    </row>
    <row r="13" spans="1:38">
      <c r="A13" s="85" t="s">
        <v>2222</v>
      </c>
      <c r="B13" s="5" t="s">
        <v>2223</v>
      </c>
      <c r="C13" s="8"/>
      <c r="D13" s="8" t="s">
        <v>2224</v>
      </c>
      <c r="E13" s="5">
        <v>480</v>
      </c>
      <c r="F13" s="39">
        <v>0.1</v>
      </c>
      <c r="G13" s="5">
        <v>461</v>
      </c>
      <c r="H13" s="39">
        <v>9.8000000000000004E-2</v>
      </c>
      <c r="I13" s="5">
        <v>625</v>
      </c>
      <c r="J13" s="39">
        <v>0.13199577613516367</v>
      </c>
      <c r="K13" s="5">
        <v>359</v>
      </c>
      <c r="L13" s="39">
        <v>7.2893401015228426E-2</v>
      </c>
      <c r="M13" s="8">
        <v>375</v>
      </c>
      <c r="N13" s="39">
        <v>7.4871794871794878E-2</v>
      </c>
      <c r="O13" s="67">
        <v>261</v>
      </c>
      <c r="P13" s="8"/>
      <c r="Q13" s="161">
        <v>4.2299999999999997E-2</v>
      </c>
      <c r="R13" s="67">
        <v>610</v>
      </c>
      <c r="S13" s="8"/>
      <c r="T13" s="161">
        <v>0.1158</v>
      </c>
      <c r="U13" s="67">
        <v>604</v>
      </c>
      <c r="V13" s="161">
        <v>0.1164</v>
      </c>
      <c r="W13" s="8"/>
      <c r="X13" s="185">
        <v>472</v>
      </c>
      <c r="Y13" s="238">
        <v>8.8821979676326684E-2</v>
      </c>
      <c r="AA13" s="8">
        <v>446</v>
      </c>
      <c r="AB13" s="236">
        <v>0.08</v>
      </c>
      <c r="AD13" s="8">
        <v>552</v>
      </c>
      <c r="AE13" s="236">
        <v>0.11</v>
      </c>
      <c r="AG13" s="8">
        <v>610</v>
      </c>
      <c r="AH13" s="236">
        <f t="shared" si="0"/>
        <v>0.11746581937223186</v>
      </c>
      <c r="AJ13" s="350">
        <v>394</v>
      </c>
      <c r="AK13" s="379">
        <v>7.0000000000000007E-2</v>
      </c>
      <c r="AL13" s="350"/>
    </row>
    <row r="14" spans="1:38">
      <c r="A14" s="85" t="s">
        <v>2225</v>
      </c>
      <c r="B14" s="5" t="s">
        <v>2226</v>
      </c>
      <c r="C14" s="8">
        <v>7</v>
      </c>
      <c r="D14" s="8" t="s">
        <v>2227</v>
      </c>
      <c r="E14" s="5">
        <v>-49</v>
      </c>
      <c r="F14" s="39">
        <v>-0.01</v>
      </c>
      <c r="G14" s="5">
        <v>-64</v>
      </c>
      <c r="H14" s="39">
        <v>-1.4E-2</v>
      </c>
      <c r="I14" s="5">
        <v>-90</v>
      </c>
      <c r="J14" s="39">
        <v>-1.9007391763463569E-2</v>
      </c>
      <c r="K14" s="5">
        <v>-152</v>
      </c>
      <c r="L14" s="39">
        <v>-3.0962944162436546E-2</v>
      </c>
      <c r="M14" s="5">
        <v>-134</v>
      </c>
      <c r="N14" s="39">
        <v>-1.9382051282051282E-2</v>
      </c>
      <c r="O14" s="67">
        <v>-108</v>
      </c>
      <c r="P14" s="8"/>
      <c r="Q14" s="161">
        <v>-1.0999999999999999E-2</v>
      </c>
      <c r="R14" s="67">
        <v>-59</v>
      </c>
      <c r="S14" s="8"/>
      <c r="T14" s="161">
        <v>-1.1299999999999999E-2</v>
      </c>
      <c r="U14" s="67">
        <v>-68</v>
      </c>
      <c r="V14" s="161">
        <v>-1.32E-2</v>
      </c>
      <c r="W14" s="8"/>
      <c r="X14" s="185">
        <v>-47</v>
      </c>
      <c r="Y14" s="238">
        <v>-8.8445615355664288E-3</v>
      </c>
      <c r="AA14" s="8">
        <v>51</v>
      </c>
      <c r="AB14" s="236">
        <v>0.01</v>
      </c>
      <c r="AD14" s="8">
        <v>-105</v>
      </c>
      <c r="AE14" s="236">
        <v>-0.02</v>
      </c>
      <c r="AG14" s="8">
        <v>-190</v>
      </c>
      <c r="AH14" s="236">
        <f t="shared" si="0"/>
        <v>-3.6587714230695165E-2</v>
      </c>
      <c r="AJ14" s="350">
        <v>-112</v>
      </c>
      <c r="AK14" s="379">
        <v>-0.01</v>
      </c>
      <c r="AL14" s="350"/>
    </row>
    <row r="15" spans="1:38">
      <c r="A15" s="12"/>
      <c r="C15" s="8"/>
      <c r="M15" s="8"/>
      <c r="N15" s="8"/>
      <c r="O15" s="8"/>
      <c r="P15" s="8"/>
      <c r="Q15" s="8"/>
      <c r="R15" s="8"/>
      <c r="S15" s="8"/>
      <c r="T15" s="8"/>
      <c r="U15" s="8"/>
      <c r="V15" s="8"/>
      <c r="W15" s="8"/>
    </row>
    <row r="16" spans="1:38">
      <c r="A16" s="208"/>
      <c r="B16" s="208"/>
      <c r="C16" s="208"/>
    </row>
    <row r="17" spans="1:38">
      <c r="A17" s="206" t="s">
        <v>2228</v>
      </c>
      <c r="B17" s="209"/>
      <c r="C17" s="209"/>
      <c r="D17" s="209"/>
      <c r="X17" s="209"/>
      <c r="Y17" s="209"/>
      <c r="Z17" s="209"/>
      <c r="AA17" s="209"/>
      <c r="AB17" s="209"/>
      <c r="AC17" s="209"/>
      <c r="AD17" s="209"/>
      <c r="AE17" s="209"/>
      <c r="AF17" s="209"/>
      <c r="AG17" s="209"/>
      <c r="AH17" s="209"/>
      <c r="AI17" s="209"/>
    </row>
    <row r="18" spans="1:38">
      <c r="A18" s="206" t="s">
        <v>2229</v>
      </c>
      <c r="B18" s="224"/>
      <c r="C18" s="224"/>
      <c r="D18" s="224"/>
      <c r="X18" s="224"/>
      <c r="Y18" s="224"/>
      <c r="Z18" s="224"/>
      <c r="AA18" s="224"/>
      <c r="AB18" s="224"/>
      <c r="AC18" s="224"/>
      <c r="AD18" s="224"/>
      <c r="AE18" s="224"/>
      <c r="AF18" s="224"/>
      <c r="AG18" s="224"/>
      <c r="AH18" s="224"/>
      <c r="AI18" s="224"/>
    </row>
    <row r="19" spans="1:38">
      <c r="A19" s="206" t="s">
        <v>2230</v>
      </c>
      <c r="B19" s="224"/>
      <c r="C19" s="224"/>
      <c r="D19" s="224"/>
      <c r="X19" s="224"/>
      <c r="Y19" s="224"/>
      <c r="Z19" s="224"/>
      <c r="AA19" s="224"/>
      <c r="AB19" s="224"/>
      <c r="AC19" s="224"/>
      <c r="AD19" s="224"/>
      <c r="AE19" s="224"/>
      <c r="AF19" s="224"/>
      <c r="AG19" s="224"/>
      <c r="AH19" s="224"/>
      <c r="AI19" s="224"/>
    </row>
    <row r="20" spans="1:38">
      <c r="A20" s="206" t="s">
        <v>2231</v>
      </c>
      <c r="B20" s="224"/>
      <c r="C20" s="224"/>
      <c r="D20" s="224"/>
      <c r="X20" s="224"/>
      <c r="Y20" s="224"/>
      <c r="Z20" s="224"/>
      <c r="AA20" s="224"/>
      <c r="AB20" s="224"/>
      <c r="AC20" s="224"/>
      <c r="AD20" s="224"/>
      <c r="AE20" s="224"/>
      <c r="AF20" s="224"/>
      <c r="AG20" s="224"/>
      <c r="AH20" s="224"/>
      <c r="AI20" s="224"/>
    </row>
    <row r="21" spans="1:38">
      <c r="A21" s="206" t="s">
        <v>2232</v>
      </c>
      <c r="B21" s="224"/>
      <c r="C21" s="224"/>
      <c r="D21" s="224"/>
      <c r="X21" s="224"/>
      <c r="Y21" s="224"/>
      <c r="Z21" s="224"/>
      <c r="AA21" s="224"/>
      <c r="AB21" s="224"/>
      <c r="AC21" s="224"/>
      <c r="AD21" s="224"/>
      <c r="AE21" s="224"/>
      <c r="AF21" s="224"/>
      <c r="AG21" s="224"/>
      <c r="AH21" s="224"/>
      <c r="AI21" s="224"/>
    </row>
    <row r="22" spans="1:38">
      <c r="A22" s="479" t="s">
        <v>2233</v>
      </c>
      <c r="B22" s="479"/>
      <c r="C22" s="479"/>
      <c r="D22" s="479"/>
      <c r="E22" s="479"/>
      <c r="F22" s="479"/>
      <c r="G22" s="479"/>
      <c r="H22" s="479"/>
      <c r="I22" s="479"/>
      <c r="J22" s="479"/>
      <c r="K22" s="479"/>
      <c r="L22" s="479"/>
      <c r="M22" s="479"/>
      <c r="N22" s="479"/>
      <c r="O22" s="479"/>
      <c r="P22" s="479"/>
      <c r="Q22" s="479"/>
      <c r="R22" s="479"/>
      <c r="S22" s="479"/>
      <c r="T22" s="479"/>
      <c r="U22" s="479"/>
      <c r="V22" s="479"/>
      <c r="W22" s="479"/>
      <c r="X22" s="479"/>
      <c r="Y22" s="479"/>
      <c r="Z22" s="479"/>
      <c r="AA22" s="479"/>
      <c r="AB22" s="479"/>
      <c r="AC22" s="479"/>
      <c r="AD22" s="479"/>
      <c r="AE22" s="479"/>
      <c r="AF22" s="479"/>
      <c r="AG22" s="479"/>
      <c r="AH22" s="479"/>
      <c r="AI22" s="479"/>
      <c r="AJ22" s="479"/>
      <c r="AK22" s="479"/>
      <c r="AL22" s="479"/>
    </row>
    <row r="23" spans="1:38">
      <c r="A23" s="206" t="s">
        <v>2234</v>
      </c>
      <c r="B23" s="224"/>
      <c r="C23" s="224"/>
      <c r="D23" s="224"/>
      <c r="X23" s="224"/>
      <c r="Y23" s="224"/>
      <c r="Z23" s="224"/>
      <c r="AA23" s="224"/>
      <c r="AB23" s="224"/>
      <c r="AC23" s="224"/>
      <c r="AD23" s="224"/>
      <c r="AE23" s="224"/>
      <c r="AF23" s="224"/>
      <c r="AG23" s="224"/>
      <c r="AH23" s="224"/>
      <c r="AI23" s="224"/>
    </row>
    <row r="24" spans="1:38">
      <c r="A24" s="206" t="s">
        <v>2235</v>
      </c>
    </row>
    <row r="25" spans="1:38">
      <c r="A25" s="206"/>
    </row>
  </sheetData>
  <mergeCells count="1">
    <mergeCell ref="A22:AL22"/>
  </mergeCells>
  <phoneticPr fontId="16" type="noConversion"/>
  <conditionalFormatting sqref="O5:O14 Q5:Q14">
    <cfRule type="cellIs" dxfId="141" priority="142" operator="equal">
      <formula>"-"</formula>
    </cfRule>
  </conditionalFormatting>
  <conditionalFormatting sqref="T5:T14">
    <cfRule type="cellIs" dxfId="140" priority="140" stopIfTrue="1" operator="equal">
      <formula>"-"</formula>
    </cfRule>
    <cfRule type="containsText" dxfId="139" priority="141" stopIfTrue="1" operator="containsText" text="leer">
      <formula>NOT(ISERROR(SEARCH("leer",T5)))</formula>
    </cfRule>
  </conditionalFormatting>
  <conditionalFormatting sqref="T5:T14">
    <cfRule type="cellIs" dxfId="138" priority="138" stopIfTrue="1" operator="equal">
      <formula>"-"</formula>
    </cfRule>
    <cfRule type="containsText" dxfId="137" priority="139" stopIfTrue="1" operator="containsText" text="leer">
      <formula>NOT(ISERROR(SEARCH("leer",T5)))</formula>
    </cfRule>
  </conditionalFormatting>
  <conditionalFormatting sqref="R5:R14">
    <cfRule type="cellIs" dxfId="136" priority="136" stopIfTrue="1" operator="equal">
      <formula>"-"</formula>
    </cfRule>
    <cfRule type="containsText" dxfId="135" priority="137" stopIfTrue="1" operator="containsText" text="leer">
      <formula>NOT(ISERROR(SEARCH("leer",R5)))</formula>
    </cfRule>
  </conditionalFormatting>
  <conditionalFormatting sqref="R5:R14">
    <cfRule type="cellIs" dxfId="134" priority="134" stopIfTrue="1" operator="equal">
      <formula>"-"</formula>
    </cfRule>
    <cfRule type="containsText" dxfId="133" priority="135" stopIfTrue="1" operator="containsText" text="leer">
      <formula>NOT(ISERROR(SEARCH("leer",R5)))</formula>
    </cfRule>
  </conditionalFormatting>
  <conditionalFormatting sqref="O5:O14">
    <cfRule type="cellIs" dxfId="132" priority="133" operator="equal">
      <formula>"-"</formula>
    </cfRule>
  </conditionalFormatting>
  <conditionalFormatting sqref="R5:R14">
    <cfRule type="cellIs" dxfId="131" priority="131" stopIfTrue="1" operator="equal">
      <formula>"-"</formula>
    </cfRule>
    <cfRule type="containsText" dxfId="130" priority="132" stopIfTrue="1" operator="containsText" text="leer">
      <formula>NOT(ISERROR(SEARCH("leer",R5)))</formula>
    </cfRule>
  </conditionalFormatting>
  <conditionalFormatting sqref="R5:R14">
    <cfRule type="cellIs" dxfId="129" priority="129" stopIfTrue="1" operator="equal">
      <formula>"-"</formula>
    </cfRule>
    <cfRule type="containsText" dxfId="128" priority="130" stopIfTrue="1" operator="containsText" text="leer">
      <formula>NOT(ISERROR(SEARCH("leer",R5)))</formula>
    </cfRule>
  </conditionalFormatting>
  <conditionalFormatting sqref="T5">
    <cfRule type="cellIs" dxfId="127" priority="128" operator="equal">
      <formula>"-"</formula>
    </cfRule>
  </conditionalFormatting>
  <conditionalFormatting sqref="T5">
    <cfRule type="cellIs" dxfId="126" priority="127" operator="equal">
      <formula>"-"</formula>
    </cfRule>
  </conditionalFormatting>
  <conditionalFormatting sqref="U5:V14">
    <cfRule type="cellIs" dxfId="125" priority="125" stopIfTrue="1" operator="equal">
      <formula>"-"</formula>
    </cfRule>
    <cfRule type="containsText" dxfId="124" priority="126" stopIfTrue="1" operator="containsText" text="leer">
      <formula>NOT(ISERROR(SEARCH("leer",U5)))</formula>
    </cfRule>
  </conditionalFormatting>
  <conditionalFormatting sqref="U5:V14">
    <cfRule type="cellIs" dxfId="123" priority="123" stopIfTrue="1" operator="equal">
      <formula>"-"</formula>
    </cfRule>
    <cfRule type="containsText" dxfId="122" priority="124" stopIfTrue="1" operator="containsText" text="leer">
      <formula>NOT(ISERROR(SEARCH("leer",U5)))</formula>
    </cfRule>
  </conditionalFormatting>
  <conditionalFormatting sqref="U5:V14">
    <cfRule type="cellIs" dxfId="121" priority="121" stopIfTrue="1" operator="equal">
      <formula>"-"</formula>
    </cfRule>
    <cfRule type="containsText" dxfId="120" priority="122" stopIfTrue="1" operator="containsText" text="leer">
      <formula>NOT(ISERROR(SEARCH("leer",U5)))</formula>
    </cfRule>
  </conditionalFormatting>
  <conditionalFormatting sqref="U5:V14">
    <cfRule type="cellIs" dxfId="119" priority="119" stopIfTrue="1" operator="equal">
      <formula>"-"</formula>
    </cfRule>
    <cfRule type="containsText" dxfId="118" priority="120" stopIfTrue="1" operator="containsText" text="leer">
      <formula>NOT(ISERROR(SEARCH("leer",U5)))</formula>
    </cfRule>
  </conditionalFormatting>
  <conditionalFormatting sqref="U5:V14">
    <cfRule type="cellIs" dxfId="117" priority="117" stopIfTrue="1" operator="equal">
      <formula>"-"</formula>
    </cfRule>
    <cfRule type="containsText" dxfId="116" priority="118" stopIfTrue="1" operator="containsText" text="leer">
      <formula>NOT(ISERROR(SEARCH("leer",U5)))</formula>
    </cfRule>
  </conditionalFormatting>
  <conditionalFormatting sqref="U5:V14">
    <cfRule type="cellIs" dxfId="115" priority="115" stopIfTrue="1" operator="equal">
      <formula>"-"</formula>
    </cfRule>
    <cfRule type="containsText" dxfId="114" priority="116" stopIfTrue="1" operator="containsText" text="leer">
      <formula>NOT(ISERROR(SEARCH("leer",U5)))</formula>
    </cfRule>
  </conditionalFormatting>
  <conditionalFormatting sqref="U5:V14">
    <cfRule type="cellIs" dxfId="113" priority="113" stopIfTrue="1" operator="equal">
      <formula>"-"</formula>
    </cfRule>
    <cfRule type="containsText" dxfId="112" priority="114" stopIfTrue="1" operator="containsText" text="leer">
      <formula>NOT(ISERROR(SEARCH("leer",U5)))</formula>
    </cfRule>
  </conditionalFormatting>
  <conditionalFormatting sqref="U5:V14">
    <cfRule type="cellIs" dxfId="111" priority="111" stopIfTrue="1" operator="equal">
      <formula>"-"</formula>
    </cfRule>
    <cfRule type="containsText" dxfId="110" priority="112" stopIfTrue="1" operator="containsText" text="leer">
      <formula>NOT(ISERROR(SEARCH("leer",U5)))</formula>
    </cfRule>
  </conditionalFormatting>
  <conditionalFormatting sqref="U5:V14">
    <cfRule type="cellIs" dxfId="109" priority="109" stopIfTrue="1" operator="equal">
      <formula>"-"</formula>
    </cfRule>
    <cfRule type="containsText" dxfId="108" priority="110" stopIfTrue="1" operator="containsText" text="leer">
      <formula>NOT(ISERROR(SEARCH("leer",U5)))</formula>
    </cfRule>
  </conditionalFormatting>
  <conditionalFormatting sqref="U5:V14">
    <cfRule type="cellIs" dxfId="107" priority="107" stopIfTrue="1" operator="equal">
      <formula>"-"</formula>
    </cfRule>
    <cfRule type="containsText" dxfId="106" priority="108" stopIfTrue="1" operator="containsText" text="leer">
      <formula>NOT(ISERROR(SEARCH("leer",U5)))</formula>
    </cfRule>
  </conditionalFormatting>
  <conditionalFormatting sqref="U5:V14">
    <cfRule type="cellIs" dxfId="105" priority="105" stopIfTrue="1" operator="equal">
      <formula>"-"</formula>
    </cfRule>
    <cfRule type="containsText" dxfId="104" priority="106" stopIfTrue="1" operator="containsText" text="leer">
      <formula>NOT(ISERROR(SEARCH("leer",U5)))</formula>
    </cfRule>
  </conditionalFormatting>
  <conditionalFormatting sqref="U5:V14">
    <cfRule type="cellIs" dxfId="103" priority="103" stopIfTrue="1" operator="equal">
      <formula>"-"</formula>
    </cfRule>
    <cfRule type="containsText" dxfId="102" priority="104" stopIfTrue="1" operator="containsText" text="leer">
      <formula>NOT(ISERROR(SEARCH("leer",U5)))</formula>
    </cfRule>
  </conditionalFormatting>
  <conditionalFormatting sqref="U5:V14">
    <cfRule type="cellIs" dxfId="101" priority="101" stopIfTrue="1" operator="equal">
      <formula>"-"</formula>
    </cfRule>
    <cfRule type="containsText" dxfId="100" priority="102" stopIfTrue="1" operator="containsText" text="leer">
      <formula>NOT(ISERROR(SEARCH("leer",U5)))</formula>
    </cfRule>
  </conditionalFormatting>
  <conditionalFormatting sqref="V5:V14">
    <cfRule type="cellIs" dxfId="99" priority="99" stopIfTrue="1" operator="equal">
      <formula>"-"</formula>
    </cfRule>
    <cfRule type="containsText" dxfId="98" priority="100" stopIfTrue="1" operator="containsText" text="leer">
      <formula>NOT(ISERROR(SEARCH("leer",V5)))</formula>
    </cfRule>
  </conditionalFormatting>
  <conditionalFormatting sqref="V5:V14">
    <cfRule type="cellIs" dxfId="97" priority="97" stopIfTrue="1" operator="equal">
      <formula>"-"</formula>
    </cfRule>
    <cfRule type="containsText" dxfId="96" priority="98" stopIfTrue="1" operator="containsText" text="leer">
      <formula>NOT(ISERROR(SEARCH("leer",V5)))</formula>
    </cfRule>
  </conditionalFormatting>
  <conditionalFormatting sqref="V5">
    <cfRule type="cellIs" dxfId="95" priority="96" operator="equal">
      <formula>"-"</formula>
    </cfRule>
  </conditionalFormatting>
  <conditionalFormatting sqref="V5">
    <cfRule type="cellIs" dxfId="94" priority="95" operator="equal">
      <formula>"-"</formula>
    </cfRule>
  </conditionalFormatting>
  <conditionalFormatting sqref="V5:V14">
    <cfRule type="cellIs" dxfId="93" priority="93" stopIfTrue="1" operator="equal">
      <formula>"-"</formula>
    </cfRule>
    <cfRule type="containsText" dxfId="92" priority="94" stopIfTrue="1" operator="containsText" text="leer">
      <formula>NOT(ISERROR(SEARCH("leer",V5)))</formula>
    </cfRule>
  </conditionalFormatting>
  <conditionalFormatting sqref="V5:V14">
    <cfRule type="cellIs" dxfId="91" priority="91" stopIfTrue="1" operator="equal">
      <formula>"-"</formula>
    </cfRule>
    <cfRule type="containsText" dxfId="90" priority="92" stopIfTrue="1" operator="containsText" text="leer">
      <formula>NOT(ISERROR(SEARCH("leer",V5)))</formula>
    </cfRule>
  </conditionalFormatting>
  <conditionalFormatting sqref="V5">
    <cfRule type="cellIs" dxfId="89" priority="90" operator="equal">
      <formula>"-"</formula>
    </cfRule>
  </conditionalFormatting>
  <conditionalFormatting sqref="V5">
    <cfRule type="cellIs" dxfId="88" priority="89" operator="equal">
      <formula>"-"</formula>
    </cfRule>
  </conditionalFormatting>
  <conditionalFormatting sqref="Y5:Y14">
    <cfRule type="cellIs" dxfId="87" priority="87" stopIfTrue="1" operator="equal">
      <formula>"-"</formula>
    </cfRule>
    <cfRule type="containsText" dxfId="86" priority="88" stopIfTrue="1" operator="containsText" text="leer">
      <formula>NOT(ISERROR(SEARCH("leer",Y5)))</formula>
    </cfRule>
  </conditionalFormatting>
  <conditionalFormatting sqref="Y5:Y14">
    <cfRule type="cellIs" dxfId="85" priority="86" stopIfTrue="1" operator="equal">
      <formula>"-"</formula>
    </cfRule>
  </conditionalFormatting>
  <conditionalFormatting sqref="Y5:Y14">
    <cfRule type="cellIs" dxfId="84" priority="84" stopIfTrue="1" operator="equal">
      <formula>"-"</formula>
    </cfRule>
    <cfRule type="containsText" dxfId="83" priority="85" stopIfTrue="1" operator="containsText" text="leer">
      <formula>NOT(ISERROR(SEARCH("leer",Y5)))</formula>
    </cfRule>
  </conditionalFormatting>
  <conditionalFormatting sqref="Y5:Y14">
    <cfRule type="cellIs" dxfId="82" priority="83" stopIfTrue="1" operator="equal">
      <formula>"-"</formula>
    </cfRule>
  </conditionalFormatting>
  <conditionalFormatting sqref="X5:X14">
    <cfRule type="cellIs" dxfId="81" priority="81" stopIfTrue="1" operator="equal">
      <formula>"-"</formula>
    </cfRule>
    <cfRule type="containsText" dxfId="80" priority="82" stopIfTrue="1" operator="containsText" text="leer">
      <formula>NOT(ISERROR(SEARCH("leer",X5)))</formula>
    </cfRule>
  </conditionalFormatting>
  <conditionalFormatting sqref="X5:X14">
    <cfRule type="cellIs" dxfId="79" priority="80" stopIfTrue="1" operator="equal">
      <formula>"-"</formula>
    </cfRule>
  </conditionalFormatting>
  <conditionalFormatting sqref="X5:X14">
    <cfRule type="cellIs" dxfId="78" priority="78" stopIfTrue="1" operator="equal">
      <formula>"-"</formula>
    </cfRule>
    <cfRule type="containsText" dxfId="77" priority="79" stopIfTrue="1" operator="containsText" text="leer">
      <formula>NOT(ISERROR(SEARCH("leer",X5)))</formula>
    </cfRule>
  </conditionalFormatting>
  <conditionalFormatting sqref="X5:X14">
    <cfRule type="cellIs" dxfId="76" priority="77" stopIfTrue="1" operator="equal">
      <formula>"-"</formula>
    </cfRule>
  </conditionalFormatting>
  <conditionalFormatting sqref="Y5">
    <cfRule type="cellIs" dxfId="75" priority="75" stopIfTrue="1" operator="equal">
      <formula>"-"</formula>
    </cfRule>
    <cfRule type="containsText" dxfId="74" priority="76" stopIfTrue="1" operator="containsText" text="leer">
      <formula>NOT(ISERROR(SEARCH("leer",Y5)))</formula>
    </cfRule>
  </conditionalFormatting>
  <conditionalFormatting sqref="Y5">
    <cfRule type="cellIs" dxfId="73" priority="73" stopIfTrue="1" operator="equal">
      <formula>"-"</formula>
    </cfRule>
    <cfRule type="containsText" dxfId="72" priority="74" stopIfTrue="1" operator="containsText" text="leer">
      <formula>NOT(ISERROR(SEARCH("leer",Y5)))</formula>
    </cfRule>
  </conditionalFormatting>
  <conditionalFormatting sqref="Y5">
    <cfRule type="cellIs" dxfId="71" priority="71" stopIfTrue="1" operator="equal">
      <formula>"-"</formula>
    </cfRule>
    <cfRule type="containsText" dxfId="70" priority="72" stopIfTrue="1" operator="containsText" text="leer">
      <formula>NOT(ISERROR(SEARCH("leer",Y5)))</formula>
    </cfRule>
  </conditionalFormatting>
  <conditionalFormatting sqref="Y5">
    <cfRule type="cellIs" dxfId="69" priority="69" stopIfTrue="1" operator="equal">
      <formula>"-"</formula>
    </cfRule>
    <cfRule type="containsText" dxfId="68" priority="70" stopIfTrue="1" operator="containsText" text="leer">
      <formula>NOT(ISERROR(SEARCH("leer",Y5)))</formula>
    </cfRule>
  </conditionalFormatting>
  <conditionalFormatting sqref="Y5">
    <cfRule type="cellIs" dxfId="67" priority="67" stopIfTrue="1" operator="equal">
      <formula>"-"</formula>
    </cfRule>
    <cfRule type="containsText" dxfId="66" priority="68" stopIfTrue="1" operator="containsText" text="leer">
      <formula>NOT(ISERROR(SEARCH("leer",Y5)))</formula>
    </cfRule>
  </conditionalFormatting>
  <conditionalFormatting sqref="Y5">
    <cfRule type="cellIs" dxfId="65" priority="65" stopIfTrue="1" operator="equal">
      <formula>"-"</formula>
    </cfRule>
    <cfRule type="containsText" dxfId="64" priority="66" stopIfTrue="1" operator="containsText" text="leer">
      <formula>NOT(ISERROR(SEARCH("leer",Y5)))</formula>
    </cfRule>
  </conditionalFormatting>
  <conditionalFormatting sqref="Y5">
    <cfRule type="cellIs" dxfId="63" priority="63" stopIfTrue="1" operator="equal">
      <formula>"-"</formula>
    </cfRule>
    <cfRule type="containsText" dxfId="62" priority="64" stopIfTrue="1" operator="containsText" text="leer">
      <formula>NOT(ISERROR(SEARCH("leer",Y5)))</formula>
    </cfRule>
  </conditionalFormatting>
  <conditionalFormatting sqref="Y5">
    <cfRule type="cellIs" dxfId="61" priority="61" stopIfTrue="1" operator="equal">
      <formula>"-"</formula>
    </cfRule>
    <cfRule type="containsText" dxfId="60" priority="62" stopIfTrue="1" operator="containsText" text="leer">
      <formula>NOT(ISERROR(SEARCH("leer",Y5)))</formula>
    </cfRule>
  </conditionalFormatting>
  <conditionalFormatting sqref="Y5">
    <cfRule type="cellIs" dxfId="59" priority="59" stopIfTrue="1" operator="equal">
      <formula>"-"</formula>
    </cfRule>
    <cfRule type="containsText" dxfId="58" priority="60" stopIfTrue="1" operator="containsText" text="leer">
      <formula>NOT(ISERROR(SEARCH("leer",Y5)))</formula>
    </cfRule>
  </conditionalFormatting>
  <conditionalFormatting sqref="Y5">
    <cfRule type="cellIs" dxfId="57" priority="57" stopIfTrue="1" operator="equal">
      <formula>"-"</formula>
    </cfRule>
    <cfRule type="containsText" dxfId="56" priority="58" stopIfTrue="1" operator="containsText" text="leer">
      <formula>NOT(ISERROR(SEARCH("leer",Y5)))</formula>
    </cfRule>
  </conditionalFormatting>
  <conditionalFormatting sqref="Y5">
    <cfRule type="cellIs" dxfId="55" priority="55" stopIfTrue="1" operator="equal">
      <formula>"-"</formula>
    </cfRule>
    <cfRule type="containsText" dxfId="54" priority="56" stopIfTrue="1" operator="containsText" text="leer">
      <formula>NOT(ISERROR(SEARCH("leer",Y5)))</formula>
    </cfRule>
  </conditionalFormatting>
  <conditionalFormatting sqref="Y5">
    <cfRule type="cellIs" dxfId="53" priority="53" stopIfTrue="1" operator="equal">
      <formula>"-"</formula>
    </cfRule>
    <cfRule type="containsText" dxfId="52" priority="54" stopIfTrue="1" operator="containsText" text="leer">
      <formula>NOT(ISERROR(SEARCH("leer",Y5)))</formula>
    </cfRule>
  </conditionalFormatting>
  <conditionalFormatting sqref="Y5">
    <cfRule type="cellIs" dxfId="51" priority="51" stopIfTrue="1" operator="equal">
      <formula>"-"</formula>
    </cfRule>
    <cfRule type="containsText" dxfId="50" priority="52" stopIfTrue="1" operator="containsText" text="leer">
      <formula>NOT(ISERROR(SEARCH("leer",Y5)))</formula>
    </cfRule>
  </conditionalFormatting>
  <conditionalFormatting sqref="Y5">
    <cfRule type="cellIs" dxfId="49" priority="49" stopIfTrue="1" operator="equal">
      <formula>"-"</formula>
    </cfRule>
    <cfRule type="containsText" dxfId="48" priority="50" stopIfTrue="1" operator="containsText" text="leer">
      <formula>NOT(ISERROR(SEARCH("leer",Y5)))</formula>
    </cfRule>
  </conditionalFormatting>
  <conditionalFormatting sqref="Y5">
    <cfRule type="cellIs" dxfId="47" priority="47" stopIfTrue="1" operator="equal">
      <formula>"-"</formula>
    </cfRule>
    <cfRule type="containsText" dxfId="46" priority="48" stopIfTrue="1" operator="containsText" text="leer">
      <formula>NOT(ISERROR(SEARCH("leer",Y5)))</formula>
    </cfRule>
  </conditionalFormatting>
  <conditionalFormatting sqref="Y5">
    <cfRule type="cellIs" dxfId="45" priority="46" operator="equal">
      <formula>"-"</formula>
    </cfRule>
  </conditionalFormatting>
  <conditionalFormatting sqref="Y5">
    <cfRule type="cellIs" dxfId="44" priority="45" operator="equal">
      <formula>"-"</formula>
    </cfRule>
  </conditionalFormatting>
  <conditionalFormatting sqref="Y5">
    <cfRule type="cellIs" dxfId="43" priority="43" stopIfTrue="1" operator="equal">
      <formula>"-"</formula>
    </cfRule>
    <cfRule type="containsText" dxfId="42" priority="44" stopIfTrue="1" operator="containsText" text="leer">
      <formula>NOT(ISERROR(SEARCH("leer",Y5)))</formula>
    </cfRule>
  </conditionalFormatting>
  <conditionalFormatting sqref="Y5">
    <cfRule type="cellIs" dxfId="41" priority="41" stopIfTrue="1" operator="equal">
      <formula>"-"</formula>
    </cfRule>
    <cfRule type="containsText" dxfId="40" priority="42" stopIfTrue="1" operator="containsText" text="leer">
      <formula>NOT(ISERROR(SEARCH("leer",Y5)))</formula>
    </cfRule>
  </conditionalFormatting>
  <conditionalFormatting sqref="Y5">
    <cfRule type="cellIs" dxfId="39" priority="40" operator="equal">
      <formula>"-"</formula>
    </cfRule>
  </conditionalFormatting>
  <conditionalFormatting sqref="Y5">
    <cfRule type="cellIs" dxfId="38" priority="39" operator="equal">
      <formula>"-"</formula>
    </cfRule>
  </conditionalFormatting>
  <conditionalFormatting sqref="Y5">
    <cfRule type="cellIs" dxfId="37" priority="37" stopIfTrue="1" operator="equal">
      <formula>"-"</formula>
    </cfRule>
    <cfRule type="containsText" dxfId="36" priority="38" stopIfTrue="1" operator="containsText" text="leer">
      <formula>NOT(ISERROR(SEARCH("leer",Y5)))</formula>
    </cfRule>
  </conditionalFormatting>
  <conditionalFormatting sqref="Y5">
    <cfRule type="cellIs" dxfId="35" priority="35" stopIfTrue="1" operator="equal">
      <formula>"-"</formula>
    </cfRule>
    <cfRule type="containsText" dxfId="34" priority="36" stopIfTrue="1" operator="containsText" text="leer">
      <formula>NOT(ISERROR(SEARCH("leer",Y5)))</formula>
    </cfRule>
  </conditionalFormatting>
  <conditionalFormatting sqref="Y5">
    <cfRule type="cellIs" dxfId="33" priority="33" stopIfTrue="1" operator="equal">
      <formula>"-"</formula>
    </cfRule>
    <cfRule type="containsText" dxfId="32" priority="34" stopIfTrue="1" operator="containsText" text="leer">
      <formula>NOT(ISERROR(SEARCH("leer",Y5)))</formula>
    </cfRule>
  </conditionalFormatting>
  <conditionalFormatting sqref="Y5">
    <cfRule type="cellIs" dxfId="31" priority="31" stopIfTrue="1" operator="equal">
      <formula>"-"</formula>
    </cfRule>
    <cfRule type="containsText" dxfId="30" priority="32" stopIfTrue="1" operator="containsText" text="leer">
      <formula>NOT(ISERROR(SEARCH("leer",Y5)))</formula>
    </cfRule>
  </conditionalFormatting>
  <conditionalFormatting sqref="Y5">
    <cfRule type="cellIs" dxfId="29" priority="29" stopIfTrue="1" operator="equal">
      <formula>"-"</formula>
    </cfRule>
    <cfRule type="containsText" dxfId="28" priority="30" stopIfTrue="1" operator="containsText" text="leer">
      <formula>NOT(ISERROR(SEARCH("leer",Y5)))</formula>
    </cfRule>
  </conditionalFormatting>
  <conditionalFormatting sqref="Y5">
    <cfRule type="cellIs" dxfId="27" priority="27" stopIfTrue="1" operator="equal">
      <formula>"-"</formula>
    </cfRule>
    <cfRule type="containsText" dxfId="26" priority="28" stopIfTrue="1" operator="containsText" text="leer">
      <formula>NOT(ISERROR(SEARCH("leer",Y5)))</formula>
    </cfRule>
  </conditionalFormatting>
  <conditionalFormatting sqref="Y5">
    <cfRule type="cellIs" dxfId="25" priority="25" stopIfTrue="1" operator="equal">
      <formula>"-"</formula>
    </cfRule>
    <cfRule type="containsText" dxfId="24" priority="26" stopIfTrue="1" operator="containsText" text="leer">
      <formula>NOT(ISERROR(SEARCH("leer",Y5)))</formula>
    </cfRule>
  </conditionalFormatting>
  <conditionalFormatting sqref="Y5">
    <cfRule type="cellIs" dxfId="23" priority="23" stopIfTrue="1" operator="equal">
      <formula>"-"</formula>
    </cfRule>
    <cfRule type="containsText" dxfId="22" priority="24" stopIfTrue="1" operator="containsText" text="leer">
      <formula>NOT(ISERROR(SEARCH("leer",Y5)))</formula>
    </cfRule>
  </conditionalFormatting>
  <conditionalFormatting sqref="Y5">
    <cfRule type="cellIs" dxfId="21" priority="21" stopIfTrue="1" operator="equal">
      <formula>"-"</formula>
    </cfRule>
    <cfRule type="containsText" dxfId="20" priority="22" stopIfTrue="1" operator="containsText" text="leer">
      <formula>NOT(ISERROR(SEARCH("leer",Y5)))</formula>
    </cfRule>
  </conditionalFormatting>
  <conditionalFormatting sqref="Y5">
    <cfRule type="cellIs" dxfId="19" priority="19" stopIfTrue="1" operator="equal">
      <formula>"-"</formula>
    </cfRule>
    <cfRule type="containsText" dxfId="18" priority="20" stopIfTrue="1" operator="containsText" text="leer">
      <formula>NOT(ISERROR(SEARCH("leer",Y5)))</formula>
    </cfRule>
  </conditionalFormatting>
  <conditionalFormatting sqref="Y5">
    <cfRule type="cellIs" dxfId="17" priority="17" stopIfTrue="1" operator="equal">
      <formula>"-"</formula>
    </cfRule>
    <cfRule type="containsText" dxfId="16" priority="18" stopIfTrue="1" operator="containsText" text="leer">
      <formula>NOT(ISERROR(SEARCH("leer",Y5)))</formula>
    </cfRule>
  </conditionalFormatting>
  <conditionalFormatting sqref="Y5">
    <cfRule type="cellIs" dxfId="15" priority="15" stopIfTrue="1" operator="equal">
      <formula>"-"</formula>
    </cfRule>
    <cfRule type="containsText" dxfId="14" priority="16" stopIfTrue="1" operator="containsText" text="leer">
      <formula>NOT(ISERROR(SEARCH("leer",Y5)))</formula>
    </cfRule>
  </conditionalFormatting>
  <conditionalFormatting sqref="Y5">
    <cfRule type="cellIs" dxfId="13" priority="13" stopIfTrue="1" operator="equal">
      <formula>"-"</formula>
    </cfRule>
    <cfRule type="containsText" dxfId="12" priority="14" stopIfTrue="1" operator="containsText" text="leer">
      <formula>NOT(ISERROR(SEARCH("leer",Y5)))</formula>
    </cfRule>
  </conditionalFormatting>
  <conditionalFormatting sqref="Y5">
    <cfRule type="cellIs" dxfId="11" priority="11" stopIfTrue="1" operator="equal">
      <formula>"-"</formula>
    </cfRule>
    <cfRule type="containsText" dxfId="10" priority="12" stopIfTrue="1" operator="containsText" text="leer">
      <formula>NOT(ISERROR(SEARCH("leer",Y5)))</formula>
    </cfRule>
  </conditionalFormatting>
  <conditionalFormatting sqref="Y5">
    <cfRule type="cellIs" dxfId="9" priority="9" stopIfTrue="1" operator="equal">
      <formula>"-"</formula>
    </cfRule>
    <cfRule type="containsText" dxfId="8" priority="10" stopIfTrue="1" operator="containsText" text="leer">
      <formula>NOT(ISERROR(SEARCH("leer",Y5)))</formula>
    </cfRule>
  </conditionalFormatting>
  <conditionalFormatting sqref="Y5">
    <cfRule type="cellIs" dxfId="7" priority="8" operator="equal">
      <formula>"-"</formula>
    </cfRule>
  </conditionalFormatting>
  <conditionalFormatting sqref="Y5">
    <cfRule type="cellIs" dxfId="6" priority="7" operator="equal">
      <formula>"-"</formula>
    </cfRule>
  </conditionalFormatting>
  <conditionalFormatting sqref="Y5">
    <cfRule type="cellIs" dxfId="5" priority="5" stopIfTrue="1" operator="equal">
      <formula>"-"</formula>
    </cfRule>
    <cfRule type="containsText" dxfId="4" priority="6" stopIfTrue="1" operator="containsText" text="leer">
      <formula>NOT(ISERROR(SEARCH("leer",Y5)))</formula>
    </cfRule>
  </conditionalFormatting>
  <conditionalFormatting sqref="Y5">
    <cfRule type="cellIs" dxfId="3" priority="3" stopIfTrue="1" operator="equal">
      <formula>"-"</formula>
    </cfRule>
    <cfRule type="containsText" dxfId="2" priority="4" stopIfTrue="1" operator="containsText" text="leer">
      <formula>NOT(ISERROR(SEARCH("leer",Y5)))</formula>
    </cfRule>
  </conditionalFormatting>
  <conditionalFormatting sqref="Y5">
    <cfRule type="cellIs" dxfId="1" priority="2" operator="equal">
      <formula>"-"</formula>
    </cfRule>
  </conditionalFormatting>
  <conditionalFormatting sqref="Y5">
    <cfRule type="cellIs" dxfId="0" priority="1" operator="equal">
      <formula>"-"</formula>
    </cfRule>
  </conditionalFormatting>
  <hyperlinks>
    <hyperlink ref="A1" location="Index!A1" display="zurück"/>
  </hyperlinks>
  <pageMargins left="0.79000000000000015" right="0.79000000000000015" top="0.98" bottom="0.98" header="0.51" footer="0.51"/>
  <pageSetup paperSize="9" scale="28" orientation="portrait" horizontalDpi="4294967292" verticalDpi="4294967292" r:id="rId1"/>
  <customProperties>
    <customPr name="_pios_id" r:id="rId2"/>
  </customPropertie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Ruler="0" zoomScaleNormal="100" workbookViewId="0"/>
  </sheetViews>
  <sheetFormatPr baseColWidth="10" defaultColWidth="11.42578125" defaultRowHeight="12.75"/>
  <cols>
    <col min="1" max="1" width="80.140625" customWidth="1"/>
  </cols>
  <sheetData>
    <row r="1" spans="1:2" s="5" customFormat="1">
      <c r="A1" s="90" t="s">
        <v>97</v>
      </c>
    </row>
    <row r="2" spans="1:2" s="5" customFormat="1">
      <c r="A2" s="90"/>
    </row>
    <row r="3" spans="1:2" ht="15">
      <c r="A3" s="108" t="s">
        <v>98</v>
      </c>
      <c r="B3" t="s">
        <v>99</v>
      </c>
    </row>
    <row r="4" spans="1:2" ht="15">
      <c r="A4" s="108"/>
      <c r="B4" t="s">
        <v>100</v>
      </c>
    </row>
    <row r="5" spans="1:2" ht="27">
      <c r="A5" s="240" t="s">
        <v>101</v>
      </c>
    </row>
    <row r="6" spans="1:2">
      <c r="A6" s="240"/>
    </row>
    <row r="7" spans="1:2">
      <c r="A7" s="240" t="s">
        <v>102</v>
      </c>
    </row>
    <row r="8" spans="1:2">
      <c r="A8" s="240" t="s">
        <v>103</v>
      </c>
    </row>
    <row r="9" spans="1:2">
      <c r="A9" s="240" t="s">
        <v>104</v>
      </c>
    </row>
    <row r="10" spans="1:2">
      <c r="A10" s="240"/>
    </row>
    <row r="11" spans="1:2">
      <c r="A11" s="240" t="s">
        <v>105</v>
      </c>
    </row>
    <row r="12" spans="1:2">
      <c r="A12" s="105"/>
    </row>
    <row r="25" spans="1:1">
      <c r="A25" s="53"/>
    </row>
  </sheetData>
  <phoneticPr fontId="16" type="noConversion"/>
  <hyperlinks>
    <hyperlink ref="A1" location="Index!A1" display="zurück"/>
  </hyperlinks>
  <pageMargins left="0.78740157499999996" right="0.78740157499999996" top="0.984251969" bottom="0.984251969" header="0.5" footer="0.5"/>
  <customProperties>
    <customPr name="_pios_id" r:id="rId1"/>
  </customPropertie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Ruler="0" zoomScaleNormal="100" workbookViewId="0"/>
  </sheetViews>
  <sheetFormatPr baseColWidth="10" defaultColWidth="11.42578125" defaultRowHeight="12.75"/>
  <cols>
    <col min="1" max="1" width="80.140625" customWidth="1"/>
  </cols>
  <sheetData>
    <row r="1" spans="1:2" s="5" customFormat="1">
      <c r="A1" s="90" t="s">
        <v>106</v>
      </c>
    </row>
    <row r="2" spans="1:2" s="5" customFormat="1">
      <c r="A2" s="90"/>
    </row>
    <row r="3" spans="1:2" ht="15">
      <c r="A3" s="108" t="s">
        <v>107</v>
      </c>
    </row>
    <row r="4" spans="1:2" ht="15">
      <c r="A4" s="108"/>
    </row>
    <row r="5" spans="1:2" ht="38.25">
      <c r="A5" s="240" t="s">
        <v>108</v>
      </c>
      <c r="B5" s="5"/>
    </row>
    <row r="19" spans="1:1">
      <c r="A19" s="53"/>
    </row>
  </sheetData>
  <phoneticPr fontId="16" type="noConversion"/>
  <hyperlinks>
    <hyperlink ref="A1" location="Index!A1" display="zurück"/>
  </hyperlinks>
  <pageMargins left="0.78740157499999996" right="0.78740157499999996" top="0.984251969" bottom="0.984251969" header="0.5" footer="0.5"/>
  <customProperties>
    <customPr name="_pios_id" r:id="rId1"/>
  </customPropertie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V164"/>
  <sheetViews>
    <sheetView showRuler="0" zoomScaleNormal="100" workbookViewId="0"/>
  </sheetViews>
  <sheetFormatPr baseColWidth="10" defaultColWidth="10.7109375" defaultRowHeight="12.75"/>
  <cols>
    <col min="1" max="1" width="41" style="5" customWidth="1"/>
    <col min="2" max="2" width="25.28515625" style="5" customWidth="1"/>
    <col min="3" max="3" width="19" style="8" bestFit="1" customWidth="1"/>
    <col min="4" max="6" width="12.42578125" style="5" customWidth="1"/>
    <col min="7" max="8" width="11.42578125" style="5" customWidth="1"/>
    <col min="9" max="9" width="10.42578125" style="5" customWidth="1"/>
    <col min="10" max="12" width="10.7109375" style="8" customWidth="1"/>
    <col min="13" max="13" width="10.7109375" style="8"/>
    <col min="14" max="16384" width="10.7109375" style="5"/>
  </cols>
  <sheetData>
    <row r="1" spans="1:19">
      <c r="A1" s="90" t="s">
        <v>109</v>
      </c>
      <c r="C1" s="5"/>
      <c r="J1" s="5"/>
      <c r="K1" s="5"/>
      <c r="L1" s="5"/>
      <c r="M1" s="5"/>
    </row>
    <row r="2" spans="1:19">
      <c r="A2" s="90"/>
      <c r="C2" s="5"/>
      <c r="J2" s="5"/>
      <c r="K2" s="5"/>
      <c r="L2" s="5"/>
      <c r="M2" s="5"/>
    </row>
    <row r="3" spans="1:19" ht="13.5">
      <c r="A3" s="4" t="s">
        <v>110</v>
      </c>
      <c r="C3" s="5" t="s">
        <v>111</v>
      </c>
      <c r="D3" s="5" t="s">
        <v>112</v>
      </c>
      <c r="F3" s="4">
        <v>2005</v>
      </c>
      <c r="G3" s="4">
        <v>2006</v>
      </c>
      <c r="H3" s="4">
        <v>2007</v>
      </c>
      <c r="I3" s="4">
        <v>2008</v>
      </c>
      <c r="J3" s="4">
        <v>2009</v>
      </c>
      <c r="K3" s="4">
        <v>2010</v>
      </c>
      <c r="L3" s="4">
        <v>2011</v>
      </c>
      <c r="M3" s="22">
        <v>2012</v>
      </c>
      <c r="N3" s="4">
        <v>2013</v>
      </c>
      <c r="O3" s="22" t="s">
        <v>2241</v>
      </c>
      <c r="P3" s="4">
        <v>2014</v>
      </c>
      <c r="Q3" s="4">
        <v>2015</v>
      </c>
      <c r="R3" s="22" t="s">
        <v>2242</v>
      </c>
      <c r="S3" s="356">
        <v>2016</v>
      </c>
    </row>
    <row r="4" spans="1:19">
      <c r="A4" s="4"/>
      <c r="C4" s="115"/>
      <c r="D4" s="8"/>
      <c r="F4" s="4"/>
      <c r="G4" s="4"/>
      <c r="H4" s="4"/>
      <c r="I4" s="4"/>
      <c r="J4" s="4"/>
      <c r="K4" s="115"/>
      <c r="L4" s="115"/>
      <c r="N4" s="8"/>
      <c r="O4" s="8"/>
      <c r="P4" s="8"/>
      <c r="Q4" s="8"/>
      <c r="R4" s="8"/>
      <c r="S4" s="354"/>
    </row>
    <row r="5" spans="1:19">
      <c r="A5" s="4" t="s">
        <v>113</v>
      </c>
      <c r="D5" s="8"/>
      <c r="J5" s="5"/>
      <c r="N5" s="8"/>
      <c r="O5" s="8"/>
      <c r="P5" s="8"/>
      <c r="Q5" s="8"/>
      <c r="R5" s="8"/>
      <c r="S5" s="354"/>
    </row>
    <row r="6" spans="1:19" ht="14.25">
      <c r="A6" s="5" t="s">
        <v>114</v>
      </c>
      <c r="B6" s="5" t="s">
        <v>204</v>
      </c>
      <c r="D6" s="8" t="s">
        <v>115</v>
      </c>
      <c r="F6" s="194">
        <v>7499</v>
      </c>
      <c r="G6" s="194">
        <v>7895</v>
      </c>
      <c r="H6" s="194">
        <v>8712</v>
      </c>
      <c r="I6" s="194">
        <v>8980</v>
      </c>
      <c r="J6" s="162">
        <v>8558</v>
      </c>
      <c r="K6" s="162">
        <v>8736</v>
      </c>
      <c r="L6" s="162">
        <v>8599</v>
      </c>
      <c r="M6" s="19">
        <v>8576</v>
      </c>
      <c r="N6" s="19">
        <v>8470</v>
      </c>
      <c r="O6" s="19">
        <v>8575</v>
      </c>
      <c r="P6" s="67" t="s">
        <v>2243</v>
      </c>
      <c r="Q6" s="19">
        <v>8224</v>
      </c>
      <c r="R6" s="19">
        <v>8224</v>
      </c>
      <c r="S6" s="354">
        <v>8188</v>
      </c>
    </row>
    <row r="7" spans="1:19" ht="14.25">
      <c r="A7" s="15" t="s">
        <v>116</v>
      </c>
      <c r="B7" s="5" t="s">
        <v>204</v>
      </c>
      <c r="C7" s="8">
        <v>1</v>
      </c>
      <c r="D7" s="8" t="s">
        <v>117</v>
      </c>
      <c r="F7" s="194">
        <v>1089</v>
      </c>
      <c r="G7" s="194">
        <v>1391</v>
      </c>
      <c r="H7" s="194">
        <v>1741</v>
      </c>
      <c r="I7" s="194">
        <v>1608</v>
      </c>
      <c r="J7" s="162">
        <v>1391</v>
      </c>
      <c r="K7" s="162">
        <v>1218</v>
      </c>
      <c r="L7" s="162">
        <v>1095</v>
      </c>
      <c r="M7" s="19">
        <v>1025</v>
      </c>
      <c r="N7" s="67" t="s">
        <v>2244</v>
      </c>
      <c r="O7" s="67" t="s">
        <v>2244</v>
      </c>
      <c r="P7" s="19">
        <v>1233</v>
      </c>
      <c r="Q7" s="19">
        <v>1149</v>
      </c>
      <c r="R7" s="19">
        <v>1149</v>
      </c>
      <c r="S7" s="354">
        <v>1124</v>
      </c>
    </row>
    <row r="8" spans="1:19">
      <c r="A8" s="15"/>
      <c r="B8" s="27" t="s">
        <v>2308</v>
      </c>
      <c r="D8" s="8" t="s">
        <v>118</v>
      </c>
      <c r="F8" s="5">
        <v>14.1</v>
      </c>
      <c r="G8" s="5">
        <v>17.600000000000001</v>
      </c>
      <c r="H8" s="16">
        <v>20</v>
      </c>
      <c r="I8" s="5">
        <v>17.899999999999999</v>
      </c>
      <c r="J8" s="67">
        <v>16.3</v>
      </c>
      <c r="K8" s="67">
        <v>13.9</v>
      </c>
      <c r="L8" s="67">
        <v>12.7</v>
      </c>
      <c r="M8" s="37">
        <f>M7/M6*100</f>
        <v>11.95195895522388</v>
      </c>
      <c r="N8" s="37">
        <v>13.4</v>
      </c>
      <c r="O8" s="37">
        <v>13.2</v>
      </c>
      <c r="P8" s="37">
        <v>14.7</v>
      </c>
      <c r="Q8" s="37">
        <v>14</v>
      </c>
      <c r="R8" s="37">
        <v>14</v>
      </c>
      <c r="S8" s="354">
        <v>13.9</v>
      </c>
    </row>
    <row r="9" spans="1:19">
      <c r="A9" s="15" t="s">
        <v>119</v>
      </c>
      <c r="B9" s="5" t="s">
        <v>204</v>
      </c>
      <c r="C9" s="8">
        <v>2</v>
      </c>
      <c r="D9" s="8" t="s">
        <v>120</v>
      </c>
      <c r="F9" s="194">
        <v>2395</v>
      </c>
      <c r="G9" s="194">
        <v>2028</v>
      </c>
      <c r="H9" s="194">
        <v>1893</v>
      </c>
      <c r="I9" s="194">
        <v>1835</v>
      </c>
      <c r="J9" s="162">
        <v>1641</v>
      </c>
      <c r="K9" s="162">
        <v>1469</v>
      </c>
      <c r="L9" s="162">
        <v>1378</v>
      </c>
      <c r="M9" s="19">
        <v>1360</v>
      </c>
      <c r="N9" s="19">
        <v>1237</v>
      </c>
      <c r="O9" s="19">
        <v>1237</v>
      </c>
      <c r="P9" s="19">
        <v>1213</v>
      </c>
      <c r="Q9" s="19">
        <v>1225</v>
      </c>
      <c r="R9" s="19">
        <v>1225</v>
      </c>
      <c r="S9" s="354">
        <v>1161</v>
      </c>
    </row>
    <row r="10" spans="1:19">
      <c r="B10" s="27" t="s">
        <v>2308</v>
      </c>
      <c r="D10" s="8" t="s">
        <v>121</v>
      </c>
      <c r="F10" s="5">
        <v>31.9</v>
      </c>
      <c r="G10" s="5">
        <v>25.7</v>
      </c>
      <c r="H10" s="16">
        <v>21.728650137741045</v>
      </c>
      <c r="I10" s="5">
        <v>20.399999999999999</v>
      </c>
      <c r="J10" s="67">
        <v>19.2</v>
      </c>
      <c r="K10" s="67">
        <v>16.8</v>
      </c>
      <c r="L10" s="87">
        <v>16</v>
      </c>
      <c r="M10" s="37">
        <f>M9/M6*100</f>
        <v>15.858208955223882</v>
      </c>
      <c r="N10" s="37">
        <f>N9/N6*100</f>
        <v>14.604486422668241</v>
      </c>
      <c r="O10" s="37">
        <f>O9/O6*100</f>
        <v>14.425655976676385</v>
      </c>
      <c r="P10" s="37">
        <f>P9/8371*100</f>
        <v>14.490502926770995</v>
      </c>
      <c r="Q10" s="37">
        <v>14.9</v>
      </c>
      <c r="R10" s="37">
        <v>14.9</v>
      </c>
      <c r="S10" s="354">
        <v>14.2</v>
      </c>
    </row>
    <row r="11" spans="1:19">
      <c r="A11" s="5" t="s">
        <v>122</v>
      </c>
      <c r="B11" s="5" t="s">
        <v>204</v>
      </c>
      <c r="D11" s="8" t="s">
        <v>123</v>
      </c>
      <c r="F11" s="194">
        <v>6694</v>
      </c>
      <c r="G11" s="162">
        <v>7072</v>
      </c>
      <c r="H11" s="162">
        <v>7846</v>
      </c>
      <c r="I11" s="162">
        <v>8168</v>
      </c>
      <c r="J11" s="162">
        <v>7837</v>
      </c>
      <c r="K11" s="162">
        <v>7806</v>
      </c>
      <c r="L11" s="162">
        <v>7691</v>
      </c>
      <c r="M11" s="19">
        <v>7717</v>
      </c>
      <c r="N11" s="19">
        <v>7229</v>
      </c>
      <c r="O11" s="19">
        <v>7664</v>
      </c>
      <c r="P11" s="19">
        <v>7654</v>
      </c>
      <c r="Q11" s="8">
        <v>7348</v>
      </c>
      <c r="R11" s="8">
        <v>7401</v>
      </c>
      <c r="S11" s="354">
        <v>7484</v>
      </c>
    </row>
    <row r="12" spans="1:19">
      <c r="A12" s="15" t="s">
        <v>124</v>
      </c>
      <c r="B12" s="5" t="s">
        <v>204</v>
      </c>
      <c r="D12" s="8" t="s">
        <v>125</v>
      </c>
      <c r="F12" s="194">
        <v>3704</v>
      </c>
      <c r="G12" s="162">
        <v>3711</v>
      </c>
      <c r="H12" s="162">
        <v>3851</v>
      </c>
      <c r="I12" s="162">
        <v>3873</v>
      </c>
      <c r="J12" s="162">
        <v>4032</v>
      </c>
      <c r="K12" s="162">
        <v>4076</v>
      </c>
      <c r="L12" s="162">
        <v>4026</v>
      </c>
      <c r="M12" s="19">
        <v>4161</v>
      </c>
      <c r="N12" s="19">
        <v>3701</v>
      </c>
      <c r="O12" s="19">
        <v>4131</v>
      </c>
      <c r="P12" s="19">
        <v>4108</v>
      </c>
      <c r="Q12" s="8">
        <v>4022</v>
      </c>
      <c r="R12" s="8">
        <v>4074</v>
      </c>
      <c r="S12" s="354">
        <v>4034</v>
      </c>
    </row>
    <row r="13" spans="1:19">
      <c r="A13" s="5" t="s">
        <v>126</v>
      </c>
      <c r="B13" s="5" t="s">
        <v>204</v>
      </c>
      <c r="D13" s="8" t="s">
        <v>127</v>
      </c>
      <c r="F13" s="194">
        <v>805</v>
      </c>
      <c r="G13" s="194">
        <v>823</v>
      </c>
      <c r="H13" s="194">
        <v>866</v>
      </c>
      <c r="I13" s="194">
        <v>812</v>
      </c>
      <c r="J13" s="162">
        <v>721</v>
      </c>
      <c r="K13" s="162">
        <v>930</v>
      </c>
      <c r="L13" s="162">
        <v>908</v>
      </c>
      <c r="M13" s="19">
        <v>860</v>
      </c>
      <c r="N13" s="19">
        <v>1241</v>
      </c>
      <c r="O13" s="19">
        <v>911</v>
      </c>
      <c r="P13" s="19">
        <v>803</v>
      </c>
      <c r="Q13" s="8">
        <v>876</v>
      </c>
      <c r="R13" s="8">
        <v>823</v>
      </c>
      <c r="S13" s="354">
        <v>704</v>
      </c>
    </row>
    <row r="14" spans="1:19">
      <c r="A14" s="15" t="s">
        <v>128</v>
      </c>
      <c r="B14" s="5" t="s">
        <v>195</v>
      </c>
      <c r="D14" s="8" t="s">
        <v>129</v>
      </c>
      <c r="F14" s="5">
        <v>10.7</v>
      </c>
      <c r="G14" s="5">
        <v>10.4</v>
      </c>
      <c r="H14" s="5">
        <v>9.9</v>
      </c>
      <c r="I14" s="5">
        <v>9</v>
      </c>
      <c r="J14" s="67">
        <v>8.3000000000000007</v>
      </c>
      <c r="K14" s="67">
        <v>10.7</v>
      </c>
      <c r="L14" s="67">
        <v>10.6</v>
      </c>
      <c r="M14" s="37">
        <f>M13/M6*100</f>
        <v>10.027985074626866</v>
      </c>
      <c r="N14" s="37">
        <v>14.651711924439201</v>
      </c>
      <c r="O14" s="37">
        <f>O13/O6*100</f>
        <v>10.623906705539358</v>
      </c>
      <c r="P14" s="278">
        <v>9.6</v>
      </c>
      <c r="Q14" s="8">
        <v>10.7</v>
      </c>
      <c r="R14" s="25">
        <v>10</v>
      </c>
      <c r="S14" s="354">
        <v>8.6</v>
      </c>
    </row>
    <row r="15" spans="1:19" ht="14.25">
      <c r="A15" s="15" t="s">
        <v>130</v>
      </c>
      <c r="B15" s="5" t="s">
        <v>204</v>
      </c>
      <c r="C15" s="8">
        <v>1</v>
      </c>
      <c r="D15" s="8" t="s">
        <v>131</v>
      </c>
      <c r="F15" s="5">
        <v>38</v>
      </c>
      <c r="G15" s="5">
        <v>54.2</v>
      </c>
      <c r="H15" s="5">
        <v>60.6</v>
      </c>
      <c r="I15" s="5">
        <v>32.700000000000003</v>
      </c>
      <c r="J15" s="5">
        <v>35</v>
      </c>
      <c r="K15" s="67">
        <v>24.4</v>
      </c>
      <c r="L15" s="67">
        <v>52</v>
      </c>
      <c r="M15" s="19">
        <v>35</v>
      </c>
      <c r="N15" s="67" t="s">
        <v>2245</v>
      </c>
      <c r="O15" s="67" t="s">
        <v>2245</v>
      </c>
      <c r="P15" s="19">
        <v>72</v>
      </c>
      <c r="Q15" s="8">
        <v>57</v>
      </c>
      <c r="R15" s="8">
        <v>57</v>
      </c>
      <c r="S15" s="354">
        <v>64</v>
      </c>
    </row>
    <row r="16" spans="1:19">
      <c r="B16" s="27" t="s">
        <v>2309</v>
      </c>
      <c r="D16" s="8" t="s">
        <v>132</v>
      </c>
      <c r="F16" s="5">
        <v>4.7</v>
      </c>
      <c r="G16" s="16">
        <v>6.6</v>
      </c>
      <c r="H16" s="16">
        <v>7</v>
      </c>
      <c r="I16" s="16">
        <v>4</v>
      </c>
      <c r="J16" s="67">
        <v>4.9000000000000004</v>
      </c>
      <c r="K16" s="67">
        <v>2.6</v>
      </c>
      <c r="L16" s="67">
        <v>5.7</v>
      </c>
      <c r="M16" s="37">
        <f>M15/M13*100</f>
        <v>4.0697674418604652</v>
      </c>
      <c r="N16" s="37">
        <v>4.8</v>
      </c>
      <c r="O16" s="37">
        <v>6.6</v>
      </c>
      <c r="P16" s="37">
        <v>9</v>
      </c>
      <c r="Q16" s="8">
        <v>6.5</v>
      </c>
      <c r="R16" s="8">
        <v>6.9</v>
      </c>
      <c r="S16" s="354">
        <v>8.1999999999999993</v>
      </c>
    </row>
    <row r="17" spans="1:21">
      <c r="A17" s="5" t="s">
        <v>133</v>
      </c>
      <c r="B17" s="5" t="s">
        <v>204</v>
      </c>
      <c r="D17" s="8" t="s">
        <v>134</v>
      </c>
      <c r="F17" s="194">
        <v>811</v>
      </c>
      <c r="G17" s="194">
        <v>837</v>
      </c>
      <c r="H17" s="194">
        <v>909</v>
      </c>
      <c r="I17" s="194">
        <v>825</v>
      </c>
      <c r="J17" s="162">
        <v>728</v>
      </c>
      <c r="K17" s="162">
        <v>910</v>
      </c>
      <c r="L17" s="162">
        <v>904</v>
      </c>
      <c r="M17" s="19">
        <v>772</v>
      </c>
      <c r="N17" s="19">
        <v>1751</v>
      </c>
      <c r="O17" s="19">
        <v>626</v>
      </c>
      <c r="P17" s="19">
        <v>638</v>
      </c>
      <c r="Q17" s="8">
        <v>631</v>
      </c>
      <c r="R17" s="8">
        <v>645</v>
      </c>
      <c r="S17" s="354">
        <v>558</v>
      </c>
    </row>
    <row r="18" spans="1:21">
      <c r="A18" s="5" t="s">
        <v>135</v>
      </c>
      <c r="B18" s="5" t="s">
        <v>204</v>
      </c>
      <c r="D18" s="8" t="s">
        <v>136</v>
      </c>
      <c r="F18" s="194">
        <v>3603</v>
      </c>
      <c r="G18" s="194">
        <v>3247</v>
      </c>
      <c r="H18" s="194">
        <v>-3312</v>
      </c>
      <c r="I18" s="194">
        <v>8281</v>
      </c>
      <c r="J18" s="162">
        <v>-357</v>
      </c>
      <c r="K18" s="162">
        <v>-2271</v>
      </c>
      <c r="L18" s="162">
        <v>19703</v>
      </c>
      <c r="M18" s="19">
        <v>13424</v>
      </c>
      <c r="N18" s="19">
        <v>-367</v>
      </c>
      <c r="O18" s="19">
        <v>-367</v>
      </c>
      <c r="P18" s="19">
        <v>-1925</v>
      </c>
      <c r="Q18" s="8">
        <v>-2990</v>
      </c>
      <c r="R18" s="8">
        <v>-2990</v>
      </c>
      <c r="S18" s="354">
        <v>-354</v>
      </c>
    </row>
    <row r="19" spans="1:21" ht="14.25">
      <c r="A19" s="5" t="s">
        <v>137</v>
      </c>
      <c r="B19" s="5" t="s">
        <v>204</v>
      </c>
      <c r="C19" s="8">
        <v>3</v>
      </c>
      <c r="D19" s="8" t="s">
        <v>138</v>
      </c>
      <c r="F19" s="194">
        <v>532</v>
      </c>
      <c r="G19" s="194">
        <v>532</v>
      </c>
      <c r="H19" s="194">
        <v>559</v>
      </c>
      <c r="I19" s="194">
        <v>416</v>
      </c>
      <c r="J19" s="162">
        <v>272</v>
      </c>
      <c r="K19" s="162">
        <v>452</v>
      </c>
      <c r="L19" s="162">
        <v>390</v>
      </c>
      <c r="M19" s="19">
        <v>269</v>
      </c>
      <c r="N19" s="67" t="s">
        <v>2246</v>
      </c>
      <c r="O19" s="67" t="s">
        <v>2246</v>
      </c>
      <c r="P19" s="8">
        <v>207</v>
      </c>
      <c r="Q19" s="8">
        <v>169</v>
      </c>
      <c r="R19" s="8">
        <v>169</v>
      </c>
      <c r="S19" s="354">
        <v>121</v>
      </c>
    </row>
    <row r="20" spans="1:21">
      <c r="D20" s="8"/>
      <c r="J20" s="67"/>
      <c r="N20" s="8"/>
      <c r="O20" s="8"/>
      <c r="P20" s="8"/>
      <c r="Q20" s="8"/>
      <c r="R20" s="8"/>
      <c r="S20" s="354"/>
    </row>
    <row r="21" spans="1:21">
      <c r="A21" s="4" t="s">
        <v>139</v>
      </c>
      <c r="D21" s="67"/>
      <c r="J21" s="67"/>
      <c r="M21" s="67"/>
      <c r="N21" s="67"/>
      <c r="O21" s="67"/>
      <c r="P21" s="67"/>
      <c r="Q21" s="67"/>
      <c r="R21" s="67"/>
      <c r="S21" s="354"/>
    </row>
    <row r="22" spans="1:21">
      <c r="D22" s="67"/>
      <c r="J22" s="67"/>
      <c r="M22" s="67"/>
      <c r="N22" s="67"/>
      <c r="O22" s="67"/>
      <c r="P22" s="67"/>
      <c r="Q22" s="67"/>
      <c r="R22" s="67"/>
      <c r="S22" s="354"/>
    </row>
    <row r="23" spans="1:21">
      <c r="A23" s="88" t="s">
        <v>140</v>
      </c>
      <c r="D23" s="67"/>
      <c r="J23" s="67"/>
      <c r="M23" s="67"/>
      <c r="N23" s="67"/>
      <c r="O23" s="67"/>
      <c r="P23" s="67"/>
      <c r="Q23" s="67"/>
      <c r="R23" s="67"/>
      <c r="S23" s="354"/>
    </row>
    <row r="24" spans="1:21">
      <c r="A24" s="88" t="s">
        <v>141</v>
      </c>
      <c r="D24" s="67"/>
      <c r="I24" s="8"/>
      <c r="J24" s="67"/>
      <c r="M24" s="67"/>
      <c r="N24" s="67"/>
      <c r="O24" s="67"/>
      <c r="P24" s="67"/>
      <c r="Q24" s="67"/>
      <c r="R24" s="67"/>
      <c r="S24" s="354"/>
    </row>
    <row r="25" spans="1:21">
      <c r="A25" s="5" t="s">
        <v>142</v>
      </c>
      <c r="B25" s="5" t="s">
        <v>204</v>
      </c>
      <c r="D25" s="8" t="s">
        <v>143</v>
      </c>
      <c r="F25" s="196">
        <v>3178</v>
      </c>
      <c r="G25" s="196">
        <v>3028</v>
      </c>
      <c r="H25" s="196">
        <v>3008</v>
      </c>
      <c r="I25" s="196">
        <v>2916</v>
      </c>
      <c r="J25" s="162">
        <v>2808</v>
      </c>
      <c r="K25" s="162">
        <v>2619</v>
      </c>
      <c r="L25" s="162">
        <v>3141</v>
      </c>
      <c r="M25" s="202">
        <v>3102</v>
      </c>
      <c r="N25" s="19">
        <v>2959</v>
      </c>
      <c r="O25" s="19">
        <v>2959</v>
      </c>
      <c r="P25" s="8">
        <v>2887</v>
      </c>
      <c r="Q25" s="8">
        <v>2820</v>
      </c>
      <c r="R25" s="8">
        <v>2820</v>
      </c>
      <c r="S25" s="354">
        <v>2906</v>
      </c>
    </row>
    <row r="26" spans="1:21">
      <c r="A26" s="15" t="s">
        <v>144</v>
      </c>
      <c r="B26" s="5" t="s">
        <v>196</v>
      </c>
      <c r="C26" s="8" t="s">
        <v>145</v>
      </c>
      <c r="D26" s="8" t="s">
        <v>146</v>
      </c>
      <c r="F26" s="8">
        <v>68.3</v>
      </c>
      <c r="G26" s="8">
        <v>59.5</v>
      </c>
      <c r="H26" s="8">
        <v>56.800000000000004</v>
      </c>
      <c r="I26" s="8">
        <v>58.1</v>
      </c>
      <c r="J26" s="67">
        <v>53.5</v>
      </c>
      <c r="K26" s="67">
        <v>39.1</v>
      </c>
      <c r="L26" s="87">
        <v>34</v>
      </c>
      <c r="M26" s="185">
        <v>34.4</v>
      </c>
      <c r="N26" s="37">
        <v>33</v>
      </c>
      <c r="O26" s="37">
        <v>33</v>
      </c>
      <c r="P26" s="8">
        <v>33.4</v>
      </c>
      <c r="Q26" s="8">
        <v>34.799999999999997</v>
      </c>
      <c r="R26" s="8">
        <v>34.799999999999997</v>
      </c>
      <c r="S26" s="395">
        <v>40</v>
      </c>
    </row>
    <row r="27" spans="1:21">
      <c r="A27" s="5" t="s">
        <v>147</v>
      </c>
      <c r="B27" s="5" t="s">
        <v>204</v>
      </c>
      <c r="D27" s="8" t="s">
        <v>148</v>
      </c>
      <c r="F27" s="8">
        <v>218</v>
      </c>
      <c r="G27" s="8">
        <v>383</v>
      </c>
      <c r="H27" s="8">
        <v>236</v>
      </c>
      <c r="I27" s="8">
        <v>249</v>
      </c>
      <c r="J27" s="67">
        <v>198</v>
      </c>
      <c r="K27" s="67">
        <v>199</v>
      </c>
      <c r="L27" s="67">
        <v>251</v>
      </c>
      <c r="M27" s="185">
        <v>346</v>
      </c>
      <c r="N27" s="19">
        <v>491</v>
      </c>
      <c r="O27" s="19">
        <v>324</v>
      </c>
      <c r="P27" s="8">
        <v>334</v>
      </c>
      <c r="Q27" s="8">
        <v>383</v>
      </c>
      <c r="R27" s="8">
        <v>358</v>
      </c>
      <c r="S27" s="354">
        <v>317</v>
      </c>
    </row>
    <row r="28" spans="1:21">
      <c r="D28" s="67"/>
      <c r="I28" s="8"/>
      <c r="M28" s="67"/>
      <c r="N28" s="195"/>
      <c r="O28" s="195"/>
      <c r="P28" s="67"/>
      <c r="Q28" s="67"/>
      <c r="R28" s="67"/>
      <c r="S28" s="354"/>
    </row>
    <row r="29" spans="1:21">
      <c r="A29" s="88" t="s">
        <v>149</v>
      </c>
      <c r="B29" s="4"/>
      <c r="C29" s="67"/>
      <c r="D29" s="67"/>
      <c r="I29" s="8"/>
      <c r="J29" s="67"/>
      <c r="K29" s="67"/>
      <c r="L29" s="67"/>
      <c r="M29" s="67"/>
      <c r="N29" s="195"/>
      <c r="O29" s="195"/>
      <c r="P29" s="67"/>
      <c r="Q29" s="67"/>
      <c r="R29" s="67"/>
      <c r="S29" s="354"/>
    </row>
    <row r="30" spans="1:21">
      <c r="A30" s="5" t="s">
        <v>150</v>
      </c>
      <c r="B30" s="5" t="s">
        <v>204</v>
      </c>
      <c r="C30" s="67">
        <v>5</v>
      </c>
      <c r="D30" s="8" t="s">
        <v>151</v>
      </c>
      <c r="F30" s="8" t="s">
        <v>2247</v>
      </c>
      <c r="G30" s="8" t="s">
        <v>2247</v>
      </c>
      <c r="H30" s="5">
        <v>692</v>
      </c>
      <c r="I30" s="8">
        <v>708</v>
      </c>
      <c r="J30" s="67">
        <v>696</v>
      </c>
      <c r="K30" s="67">
        <v>665</v>
      </c>
      <c r="L30" s="67">
        <v>549</v>
      </c>
      <c r="M30" s="185">
        <v>549</v>
      </c>
      <c r="N30" s="19">
        <v>616</v>
      </c>
      <c r="O30" s="19">
        <v>616</v>
      </c>
      <c r="P30" s="8">
        <v>659</v>
      </c>
      <c r="Q30" s="8">
        <v>609</v>
      </c>
      <c r="R30" s="8">
        <v>609</v>
      </c>
      <c r="S30" s="357">
        <v>558</v>
      </c>
      <c r="T30" s="4"/>
      <c r="U30" s="4"/>
    </row>
    <row r="31" spans="1:21">
      <c r="A31" s="5" t="s">
        <v>152</v>
      </c>
      <c r="B31" s="5" t="s">
        <v>204</v>
      </c>
      <c r="C31" s="67">
        <v>5</v>
      </c>
      <c r="D31" s="8" t="s">
        <v>153</v>
      </c>
      <c r="F31" s="8" t="s">
        <v>2247</v>
      </c>
      <c r="G31" s="8" t="s">
        <v>2247</v>
      </c>
      <c r="H31" s="5">
        <v>-1</v>
      </c>
      <c r="I31" s="8">
        <v>9</v>
      </c>
      <c r="J31" s="67">
        <v>-25</v>
      </c>
      <c r="K31" s="67">
        <v>7</v>
      </c>
      <c r="L31" s="67">
        <v>11</v>
      </c>
      <c r="M31" s="185">
        <v>3</v>
      </c>
      <c r="N31" s="19">
        <v>15</v>
      </c>
      <c r="O31" s="19">
        <v>5</v>
      </c>
      <c r="P31" s="8">
        <v>12</v>
      </c>
      <c r="Q31" s="8">
        <v>16</v>
      </c>
      <c r="R31" s="8">
        <v>15</v>
      </c>
      <c r="S31" s="381">
        <v>20</v>
      </c>
      <c r="T31" s="49"/>
      <c r="U31" s="49"/>
    </row>
    <row r="32" spans="1:21">
      <c r="D32" s="67"/>
      <c r="I32" s="8"/>
      <c r="M32" s="67"/>
      <c r="N32" s="195"/>
      <c r="O32" s="195"/>
      <c r="P32" s="67"/>
      <c r="Q32" s="67"/>
      <c r="R32" s="67"/>
      <c r="S32" s="354"/>
    </row>
    <row r="33" spans="1:27">
      <c r="A33" s="88" t="s">
        <v>154</v>
      </c>
      <c r="C33" s="67"/>
      <c r="D33" s="67"/>
      <c r="I33" s="8"/>
      <c r="J33" s="67"/>
      <c r="K33" s="67"/>
      <c r="L33" s="67"/>
      <c r="M33" s="67"/>
      <c r="N33" s="195"/>
      <c r="O33" s="195"/>
      <c r="P33" s="67"/>
      <c r="Q33" s="67"/>
      <c r="R33" s="67"/>
      <c r="S33" s="354"/>
    </row>
    <row r="34" spans="1:27">
      <c r="A34" s="5" t="s">
        <v>155</v>
      </c>
      <c r="B34" s="5" t="s">
        <v>204</v>
      </c>
      <c r="C34" s="67"/>
      <c r="D34" s="8" t="s">
        <v>156</v>
      </c>
      <c r="F34" s="194">
        <v>1875</v>
      </c>
      <c r="G34" s="194">
        <v>1651</v>
      </c>
      <c r="H34" s="194">
        <v>1736</v>
      </c>
      <c r="I34" s="410">
        <v>1337</v>
      </c>
      <c r="J34" s="162">
        <v>1359</v>
      </c>
      <c r="K34" s="162">
        <v>1769</v>
      </c>
      <c r="L34" s="162">
        <v>1706</v>
      </c>
      <c r="M34" s="202">
        <v>1509</v>
      </c>
      <c r="N34" s="19">
        <v>1592</v>
      </c>
      <c r="O34" s="19">
        <v>1697</v>
      </c>
      <c r="P34" s="19">
        <v>1663</v>
      </c>
      <c r="Q34" s="8">
        <v>1601</v>
      </c>
      <c r="R34" s="8">
        <v>1601</v>
      </c>
      <c r="S34" s="354">
        <v>1196</v>
      </c>
    </row>
    <row r="35" spans="1:27">
      <c r="A35" s="155" t="s">
        <v>157</v>
      </c>
      <c r="B35" s="75" t="s">
        <v>197</v>
      </c>
      <c r="C35" s="67">
        <v>4</v>
      </c>
      <c r="D35" s="8" t="s">
        <v>158</v>
      </c>
      <c r="F35" s="67" t="s">
        <v>2248</v>
      </c>
      <c r="G35" s="67" t="s">
        <v>2248</v>
      </c>
      <c r="H35" s="67" t="s">
        <v>2248</v>
      </c>
      <c r="I35" s="55" t="s">
        <v>2248</v>
      </c>
      <c r="J35" s="67" t="s">
        <v>2248</v>
      </c>
      <c r="K35" s="67" t="s">
        <v>2248</v>
      </c>
      <c r="L35" s="67">
        <v>18.2</v>
      </c>
      <c r="M35" s="185">
        <v>17.3</v>
      </c>
      <c r="N35" s="37">
        <v>16.5</v>
      </c>
      <c r="O35" s="37">
        <v>15.5</v>
      </c>
      <c r="P35" s="25">
        <v>15</v>
      </c>
      <c r="Q35" s="8">
        <v>15.2</v>
      </c>
      <c r="R35" s="8">
        <v>15.2</v>
      </c>
      <c r="S35" s="353" t="s">
        <v>2248</v>
      </c>
    </row>
    <row r="36" spans="1:27">
      <c r="A36" s="15" t="s">
        <v>159</v>
      </c>
      <c r="B36" s="5" t="s">
        <v>204</v>
      </c>
      <c r="C36" s="67"/>
      <c r="D36" s="8" t="s">
        <v>160</v>
      </c>
      <c r="F36" s="5">
        <v>390</v>
      </c>
      <c r="G36" s="5">
        <v>405</v>
      </c>
      <c r="H36" s="5">
        <v>420</v>
      </c>
      <c r="I36" s="55">
        <v>444</v>
      </c>
      <c r="J36" s="67">
        <v>462</v>
      </c>
      <c r="K36" s="67">
        <v>482</v>
      </c>
      <c r="L36" s="67">
        <v>495</v>
      </c>
      <c r="M36" s="185">
        <v>498</v>
      </c>
      <c r="N36" s="19">
        <v>497</v>
      </c>
      <c r="O36" s="19">
        <v>497</v>
      </c>
      <c r="P36" s="19">
        <v>509</v>
      </c>
      <c r="Q36" s="8">
        <v>480</v>
      </c>
      <c r="R36" s="8">
        <v>480</v>
      </c>
      <c r="S36" s="354">
        <v>473</v>
      </c>
    </row>
    <row r="37" spans="1:27">
      <c r="A37" s="5" t="s">
        <v>161</v>
      </c>
      <c r="B37" s="5" t="s">
        <v>204</v>
      </c>
      <c r="C37" s="67"/>
      <c r="D37" s="8" t="s">
        <v>162</v>
      </c>
      <c r="F37" s="5">
        <v>27</v>
      </c>
      <c r="G37" s="5">
        <v>-111</v>
      </c>
      <c r="H37" s="5">
        <v>-25</v>
      </c>
      <c r="I37" s="55">
        <v>-95</v>
      </c>
      <c r="J37" s="67">
        <v>-113</v>
      </c>
      <c r="K37" s="67">
        <v>-108</v>
      </c>
      <c r="L37" s="67">
        <v>-151</v>
      </c>
      <c r="M37" s="185">
        <v>-307</v>
      </c>
      <c r="N37" s="19">
        <v>-110</v>
      </c>
      <c r="O37" s="19">
        <v>-91</v>
      </c>
      <c r="P37" s="19">
        <v>-100</v>
      </c>
      <c r="Q37" s="8">
        <v>-100</v>
      </c>
      <c r="R37" s="8">
        <v>-110</v>
      </c>
      <c r="S37" s="354">
        <v>-193</v>
      </c>
    </row>
    <row r="38" spans="1:27">
      <c r="I38" s="8"/>
      <c r="M38" s="5"/>
      <c r="N38" s="18"/>
      <c r="O38" s="18"/>
      <c r="S38" s="354"/>
    </row>
    <row r="39" spans="1:27">
      <c r="A39" s="88" t="s">
        <v>163</v>
      </c>
      <c r="D39" s="67"/>
      <c r="I39" s="8"/>
      <c r="M39" s="67"/>
      <c r="N39" s="195"/>
      <c r="O39" s="195"/>
      <c r="P39" s="67"/>
      <c r="Q39" s="67"/>
      <c r="R39" s="67"/>
      <c r="S39" s="354"/>
    </row>
    <row r="40" spans="1:27">
      <c r="A40" s="88" t="s">
        <v>164</v>
      </c>
      <c r="D40" s="67"/>
      <c r="F40" s="8"/>
      <c r="G40" s="8"/>
      <c r="H40" s="8"/>
      <c r="I40" s="8"/>
      <c r="J40" s="67"/>
      <c r="M40" s="67"/>
      <c r="N40" s="195"/>
      <c r="O40" s="195"/>
      <c r="P40" s="67"/>
      <c r="Q40" s="67"/>
      <c r="R40" s="67"/>
      <c r="S40" s="354"/>
    </row>
    <row r="41" spans="1:27">
      <c r="A41" s="5" t="s">
        <v>165</v>
      </c>
      <c r="B41" s="5" t="s">
        <v>204</v>
      </c>
      <c r="D41" s="8" t="s">
        <v>166</v>
      </c>
      <c r="F41" s="196">
        <v>1368</v>
      </c>
      <c r="G41" s="196">
        <v>1375</v>
      </c>
      <c r="H41" s="196">
        <v>1461</v>
      </c>
      <c r="I41" s="196">
        <v>1516</v>
      </c>
      <c r="J41" s="162">
        <v>1488</v>
      </c>
      <c r="K41" s="162">
        <v>1478</v>
      </c>
      <c r="L41" s="162">
        <v>1501</v>
      </c>
      <c r="M41" s="202">
        <v>1535</v>
      </c>
      <c r="N41" s="19">
        <v>1581</v>
      </c>
      <c r="O41" s="19">
        <v>1581</v>
      </c>
      <c r="P41" s="19">
        <v>1562</v>
      </c>
      <c r="Q41" s="8">
        <v>1552</v>
      </c>
      <c r="R41" s="8">
        <v>1552</v>
      </c>
      <c r="S41" s="354">
        <v>1572</v>
      </c>
    </row>
    <row r="42" spans="1:27">
      <c r="A42" s="5" t="s">
        <v>167</v>
      </c>
      <c r="B42" s="5" t="s">
        <v>204</v>
      </c>
      <c r="D42" s="8" t="s">
        <v>168</v>
      </c>
      <c r="F42" s="196">
        <v>87</v>
      </c>
      <c r="G42" s="196">
        <v>93</v>
      </c>
      <c r="H42" s="196">
        <v>76</v>
      </c>
      <c r="I42" s="196">
        <v>39</v>
      </c>
      <c r="J42" s="162">
        <v>45</v>
      </c>
      <c r="K42" s="162">
        <v>164</v>
      </c>
      <c r="L42" s="162">
        <v>162</v>
      </c>
      <c r="M42" s="202">
        <v>149</v>
      </c>
      <c r="N42" s="19">
        <v>189</v>
      </c>
      <c r="O42" s="19">
        <v>133</v>
      </c>
      <c r="P42" s="19">
        <v>141</v>
      </c>
      <c r="Q42" s="8">
        <v>152</v>
      </c>
      <c r="R42" s="8">
        <v>145</v>
      </c>
      <c r="S42" s="354">
        <v>117</v>
      </c>
    </row>
    <row r="43" spans="1:27">
      <c r="D43" s="67"/>
      <c r="F43" s="194"/>
      <c r="G43" s="194"/>
      <c r="H43" s="194"/>
      <c r="I43" s="196"/>
      <c r="J43" s="196"/>
      <c r="K43" s="196"/>
      <c r="L43" s="196"/>
      <c r="M43" s="162"/>
      <c r="N43" s="195"/>
      <c r="O43" s="195"/>
      <c r="P43" s="195"/>
      <c r="Q43" s="67"/>
      <c r="R43" s="67"/>
      <c r="S43" s="354"/>
    </row>
    <row r="44" spans="1:27">
      <c r="A44" s="88" t="s">
        <v>169</v>
      </c>
      <c r="D44" s="67"/>
      <c r="F44" s="194"/>
      <c r="G44" s="194"/>
      <c r="H44" s="194"/>
      <c r="I44" s="196"/>
      <c r="J44" s="162"/>
      <c r="K44" s="196"/>
      <c r="L44" s="196"/>
      <c r="M44" s="162"/>
      <c r="N44" s="195"/>
      <c r="O44" s="195"/>
      <c r="P44" s="195"/>
      <c r="Q44" s="67"/>
      <c r="R44" s="67"/>
      <c r="S44" s="354"/>
    </row>
    <row r="45" spans="1:27">
      <c r="A45" s="88" t="s">
        <v>170</v>
      </c>
      <c r="F45" s="194"/>
      <c r="G45" s="194"/>
      <c r="H45" s="194"/>
      <c r="I45" s="196"/>
      <c r="J45" s="162"/>
      <c r="K45" s="196"/>
      <c r="L45" s="196"/>
      <c r="M45" s="194"/>
      <c r="N45" s="18"/>
      <c r="O45" s="18"/>
      <c r="P45" s="18"/>
      <c r="S45" s="354"/>
      <c r="Z45" s="54"/>
      <c r="AA45" s="54"/>
    </row>
    <row r="46" spans="1:27" ht="14.25">
      <c r="A46" s="5" t="s">
        <v>171</v>
      </c>
      <c r="B46" s="5" t="s">
        <v>204</v>
      </c>
      <c r="D46" s="8" t="s">
        <v>172</v>
      </c>
      <c r="F46" s="193">
        <v>1529</v>
      </c>
      <c r="G46" s="193">
        <v>1587</v>
      </c>
      <c r="H46" s="193">
        <v>1937</v>
      </c>
      <c r="I46" s="242">
        <v>2191</v>
      </c>
      <c r="J46" s="162">
        <v>2160</v>
      </c>
      <c r="K46" s="162">
        <v>2389</v>
      </c>
      <c r="L46" s="162">
        <v>2451</v>
      </c>
      <c r="M46" s="202">
        <v>2356</v>
      </c>
      <c r="N46" s="19">
        <v>2377</v>
      </c>
      <c r="O46" s="19">
        <v>2377</v>
      </c>
      <c r="P46" s="67" t="s">
        <v>2249</v>
      </c>
      <c r="Q46" s="8">
        <v>2143</v>
      </c>
      <c r="R46" s="8">
        <v>2143</v>
      </c>
      <c r="S46" s="354">
        <v>2155</v>
      </c>
      <c r="Z46" s="54"/>
      <c r="AA46" s="54"/>
    </row>
    <row r="47" spans="1:27">
      <c r="A47" s="5" t="s">
        <v>173</v>
      </c>
      <c r="B47" s="5" t="s">
        <v>204</v>
      </c>
      <c r="D47" s="8" t="s">
        <v>174</v>
      </c>
      <c r="F47" s="193">
        <v>312</v>
      </c>
      <c r="G47" s="193">
        <v>245</v>
      </c>
      <c r="H47" s="193">
        <v>318</v>
      </c>
      <c r="I47" s="242">
        <v>229</v>
      </c>
      <c r="J47" s="162">
        <v>441</v>
      </c>
      <c r="K47" s="162">
        <v>571</v>
      </c>
      <c r="L47" s="162">
        <v>591</v>
      </c>
      <c r="M47" s="202">
        <v>623</v>
      </c>
      <c r="N47" s="19">
        <v>588</v>
      </c>
      <c r="O47" s="19">
        <v>537</v>
      </c>
      <c r="P47" s="19">
        <v>382</v>
      </c>
      <c r="Q47" s="8">
        <v>463</v>
      </c>
      <c r="R47" s="8">
        <v>459</v>
      </c>
      <c r="S47" s="354">
        <v>542</v>
      </c>
      <c r="Z47" s="54"/>
      <c r="AA47" s="56"/>
    </row>
    <row r="48" spans="1:27">
      <c r="D48" s="8"/>
      <c r="I48" s="8"/>
      <c r="N48" s="19"/>
      <c r="O48" s="19"/>
      <c r="P48" s="19"/>
      <c r="Q48" s="8"/>
      <c r="R48" s="8"/>
      <c r="S48" s="354"/>
    </row>
    <row r="49" spans="1:19">
      <c r="A49" s="88" t="s">
        <v>175</v>
      </c>
      <c r="C49" s="67"/>
      <c r="D49" s="8"/>
      <c r="I49" s="55"/>
      <c r="J49" s="67"/>
      <c r="K49" s="67"/>
      <c r="L49" s="67"/>
      <c r="N49" s="19"/>
      <c r="O49" s="19"/>
      <c r="P49" s="19"/>
      <c r="Q49" s="8"/>
      <c r="R49" s="8"/>
      <c r="S49" s="354"/>
    </row>
    <row r="50" spans="1:19">
      <c r="A50" s="88" t="s">
        <v>176</v>
      </c>
      <c r="D50" s="8"/>
      <c r="I50" s="8"/>
      <c r="J50" s="67"/>
      <c r="N50" s="19"/>
      <c r="O50" s="19"/>
      <c r="P50" s="19"/>
      <c r="Q50" s="8"/>
      <c r="R50" s="8"/>
      <c r="S50" s="354"/>
    </row>
    <row r="51" spans="1:19">
      <c r="A51" s="5" t="s">
        <v>177</v>
      </c>
      <c r="B51" s="5" t="s">
        <v>204</v>
      </c>
      <c r="D51" s="8" t="s">
        <v>178</v>
      </c>
      <c r="F51" s="8">
        <v>559</v>
      </c>
      <c r="G51" s="8">
        <v>579</v>
      </c>
      <c r="H51" s="8">
        <v>585</v>
      </c>
      <c r="I51" s="8">
        <v>604</v>
      </c>
      <c r="J51" s="67">
        <v>640</v>
      </c>
      <c r="K51" s="67">
        <v>702</v>
      </c>
      <c r="L51" s="67">
        <v>719</v>
      </c>
      <c r="M51" s="185">
        <v>778</v>
      </c>
      <c r="N51" s="19">
        <v>812</v>
      </c>
      <c r="O51" s="19">
        <v>812</v>
      </c>
      <c r="P51" s="19">
        <v>835</v>
      </c>
      <c r="Q51" s="8">
        <v>849</v>
      </c>
      <c r="R51" s="8">
        <v>849</v>
      </c>
      <c r="S51" s="354">
        <v>923</v>
      </c>
    </row>
    <row r="52" spans="1:19">
      <c r="A52" s="15" t="s">
        <v>179</v>
      </c>
      <c r="B52" s="5" t="s">
        <v>198</v>
      </c>
      <c r="D52" s="8" t="s">
        <v>180</v>
      </c>
      <c r="F52" s="8">
        <v>3.2</v>
      </c>
      <c r="G52" s="8">
        <v>4.7</v>
      </c>
      <c r="H52" s="8">
        <v>5.6</v>
      </c>
      <c r="I52" s="8">
        <v>5.4</v>
      </c>
      <c r="J52" s="67">
        <v>7.2</v>
      </c>
      <c r="K52" s="67">
        <v>9.3000000000000007</v>
      </c>
      <c r="L52" s="87">
        <v>9</v>
      </c>
      <c r="M52" s="185">
        <v>10.9</v>
      </c>
      <c r="N52" s="37">
        <v>12</v>
      </c>
      <c r="O52" s="37">
        <v>12</v>
      </c>
      <c r="P52" s="37">
        <v>13.2</v>
      </c>
      <c r="Q52" s="37">
        <v>13</v>
      </c>
      <c r="R52" s="8">
        <v>12.2</v>
      </c>
      <c r="S52" s="354">
        <v>14.3</v>
      </c>
    </row>
    <row r="53" spans="1:19">
      <c r="A53" s="5" t="s">
        <v>181</v>
      </c>
      <c r="B53" s="5" t="s">
        <v>204</v>
      </c>
      <c r="D53" s="8" t="s">
        <v>182</v>
      </c>
      <c r="F53" s="8">
        <v>29</v>
      </c>
      <c r="G53" s="8">
        <v>28</v>
      </c>
      <c r="H53" s="8">
        <v>32</v>
      </c>
      <c r="I53" s="8">
        <v>27</v>
      </c>
      <c r="J53" s="67">
        <v>27</v>
      </c>
      <c r="K53" s="67">
        <v>28</v>
      </c>
      <c r="L53" s="67">
        <v>33</v>
      </c>
      <c r="M53" s="185">
        <v>35</v>
      </c>
      <c r="N53" s="19">
        <v>65</v>
      </c>
      <c r="O53" s="19">
        <v>28</v>
      </c>
      <c r="P53" s="19">
        <v>30</v>
      </c>
      <c r="Q53" s="8">
        <v>33</v>
      </c>
      <c r="R53" s="8">
        <v>29</v>
      </c>
      <c r="S53" s="354">
        <v>36</v>
      </c>
    </row>
    <row r="54" spans="1:19">
      <c r="D54" s="8"/>
      <c r="I54" s="8"/>
      <c r="N54" s="19"/>
      <c r="O54" s="19"/>
      <c r="P54" s="19"/>
      <c r="Q54" s="8"/>
      <c r="R54" s="8"/>
      <c r="S54" s="354"/>
    </row>
    <row r="55" spans="1:19">
      <c r="A55" s="88" t="s">
        <v>183</v>
      </c>
      <c r="I55" s="8"/>
      <c r="M55" s="5"/>
      <c r="N55" s="18"/>
      <c r="O55" s="18"/>
      <c r="P55" s="18"/>
      <c r="S55" s="354"/>
    </row>
    <row r="56" spans="1:19">
      <c r="A56" s="88" t="s">
        <v>184</v>
      </c>
      <c r="C56" s="67"/>
      <c r="D56" s="8"/>
      <c r="I56" s="8"/>
      <c r="J56" s="67"/>
      <c r="K56" s="67"/>
      <c r="L56" s="67"/>
      <c r="N56" s="19"/>
      <c r="O56" s="19"/>
      <c r="P56" s="19"/>
      <c r="Q56" s="8"/>
      <c r="R56" s="8"/>
      <c r="S56" s="354"/>
    </row>
    <row r="57" spans="1:19">
      <c r="A57" s="5" t="s">
        <v>185</v>
      </c>
      <c r="B57" s="5" t="s">
        <v>204</v>
      </c>
      <c r="C57" s="67"/>
      <c r="D57" s="8" t="s">
        <v>186</v>
      </c>
      <c r="F57" s="162">
        <v>858</v>
      </c>
      <c r="G57" s="162">
        <v>882</v>
      </c>
      <c r="H57" s="162">
        <v>1018</v>
      </c>
      <c r="I57" s="162">
        <v>1176</v>
      </c>
      <c r="J57" s="162">
        <v>1030</v>
      </c>
      <c r="K57" s="162">
        <v>968</v>
      </c>
      <c r="L57" s="162">
        <v>945</v>
      </c>
      <c r="M57" s="202">
        <v>937</v>
      </c>
      <c r="N57" s="19">
        <v>897</v>
      </c>
      <c r="O57" s="19">
        <v>897</v>
      </c>
      <c r="P57" s="19">
        <v>886</v>
      </c>
      <c r="Q57" s="8">
        <v>941</v>
      </c>
      <c r="R57" s="8">
        <v>941</v>
      </c>
      <c r="S57" s="354">
        <v>919</v>
      </c>
    </row>
    <row r="58" spans="1:19">
      <c r="A58" s="5" t="s">
        <v>187</v>
      </c>
      <c r="B58" s="5" t="s">
        <v>204</v>
      </c>
      <c r="C58" s="67"/>
      <c r="D58" s="8" t="s">
        <v>188</v>
      </c>
      <c r="F58" s="162">
        <v>92</v>
      </c>
      <c r="G58" s="162">
        <v>136</v>
      </c>
      <c r="H58" s="162">
        <v>196</v>
      </c>
      <c r="I58" s="162">
        <v>318</v>
      </c>
      <c r="J58" s="162">
        <v>95</v>
      </c>
      <c r="K58" s="162">
        <v>20</v>
      </c>
      <c r="L58" s="162">
        <v>11</v>
      </c>
      <c r="M58" s="202">
        <v>7</v>
      </c>
      <c r="N58" s="19">
        <v>3</v>
      </c>
      <c r="O58" s="19">
        <v>-25</v>
      </c>
      <c r="P58" s="19">
        <v>4</v>
      </c>
      <c r="Q58" s="8">
        <v>-71</v>
      </c>
      <c r="R58" s="8">
        <v>-73</v>
      </c>
      <c r="S58" s="354">
        <v>-135</v>
      </c>
    </row>
    <row r="59" spans="1:19">
      <c r="D59" s="8"/>
      <c r="E59" s="8"/>
      <c r="F59" s="8"/>
      <c r="G59" s="8"/>
      <c r="H59" s="8"/>
      <c r="I59" s="8"/>
    </row>
    <row r="60" spans="1:19">
      <c r="D60" s="8"/>
      <c r="E60" s="8"/>
      <c r="F60" s="8"/>
      <c r="G60" s="8"/>
      <c r="H60" s="8"/>
      <c r="I60" s="8"/>
    </row>
    <row r="61" spans="1:19">
      <c r="A61" s="4"/>
    </row>
    <row r="62" spans="1:19" s="208" customFormat="1" ht="12.75" customHeight="1">
      <c r="A62" s="469" t="s">
        <v>189</v>
      </c>
      <c r="B62" s="469"/>
      <c r="C62" s="469"/>
      <c r="D62" s="469"/>
      <c r="E62" s="469"/>
      <c r="F62" s="469"/>
      <c r="G62" s="469"/>
      <c r="H62" s="469"/>
      <c r="I62" s="469"/>
      <c r="J62" s="469"/>
      <c r="K62" s="469"/>
      <c r="L62" s="469"/>
      <c r="M62" s="469"/>
      <c r="N62" s="469"/>
      <c r="O62" s="469"/>
      <c r="P62" s="469"/>
      <c r="Q62" s="469"/>
      <c r="R62" s="469"/>
      <c r="S62" s="469"/>
    </row>
    <row r="63" spans="1:19" s="208" customFormat="1" ht="12.75" customHeight="1">
      <c r="A63" s="469" t="s">
        <v>190</v>
      </c>
      <c r="B63" s="469"/>
      <c r="C63" s="469"/>
      <c r="D63" s="469"/>
      <c r="E63" s="469"/>
      <c r="F63" s="469"/>
      <c r="G63" s="469"/>
      <c r="H63" s="469"/>
      <c r="I63" s="469"/>
      <c r="J63" s="469"/>
      <c r="K63" s="469"/>
      <c r="L63" s="469"/>
      <c r="M63" s="469"/>
      <c r="N63" s="469"/>
      <c r="O63" s="469"/>
      <c r="P63" s="469"/>
      <c r="Q63" s="469"/>
      <c r="R63" s="469"/>
      <c r="S63" s="469"/>
    </row>
    <row r="64" spans="1:19" s="208" customFormat="1" ht="26.1" customHeight="1">
      <c r="A64" s="469" t="s">
        <v>191</v>
      </c>
      <c r="B64" s="469"/>
      <c r="C64" s="469"/>
      <c r="D64" s="469"/>
      <c r="E64" s="469"/>
      <c r="F64" s="469"/>
      <c r="G64" s="469"/>
      <c r="H64" s="469"/>
      <c r="I64" s="469"/>
      <c r="J64" s="469"/>
      <c r="K64" s="469"/>
      <c r="L64" s="469"/>
      <c r="M64" s="469"/>
      <c r="N64" s="469"/>
      <c r="O64" s="469"/>
      <c r="P64" s="469"/>
      <c r="Q64" s="469"/>
      <c r="R64" s="469"/>
      <c r="S64" s="469"/>
    </row>
    <row r="65" spans="1:19" s="208" customFormat="1" ht="25.5" customHeight="1">
      <c r="A65" s="468" t="s">
        <v>192</v>
      </c>
      <c r="B65" s="468"/>
      <c r="C65" s="468"/>
      <c r="D65" s="468"/>
      <c r="E65" s="468"/>
      <c r="F65" s="468"/>
      <c r="G65" s="468"/>
      <c r="H65" s="468"/>
      <c r="I65" s="468"/>
      <c r="J65" s="468"/>
      <c r="K65" s="468"/>
      <c r="L65" s="468"/>
      <c r="M65" s="468"/>
      <c r="N65" s="468"/>
      <c r="O65" s="468"/>
      <c r="P65" s="468"/>
      <c r="Q65" s="468"/>
      <c r="R65" s="468"/>
      <c r="S65" s="468"/>
    </row>
    <row r="66" spans="1:19" s="208" customFormat="1" ht="12.75" customHeight="1">
      <c r="A66" s="468" t="s">
        <v>193</v>
      </c>
      <c r="B66" s="468"/>
      <c r="C66" s="468"/>
      <c r="D66" s="468"/>
      <c r="E66" s="468"/>
      <c r="F66" s="468"/>
      <c r="G66" s="468"/>
      <c r="H66" s="468"/>
      <c r="I66" s="468"/>
      <c r="J66" s="468"/>
      <c r="K66" s="468"/>
      <c r="L66" s="468"/>
      <c r="M66" s="468"/>
      <c r="N66" s="468"/>
      <c r="O66" s="468"/>
      <c r="P66" s="468"/>
      <c r="Q66" s="468"/>
      <c r="R66" s="468"/>
      <c r="S66" s="468"/>
    </row>
    <row r="67" spans="1:19">
      <c r="A67" s="467" t="s">
        <v>194</v>
      </c>
      <c r="B67" s="467"/>
      <c r="C67" s="467"/>
      <c r="D67" s="467"/>
      <c r="E67" s="467"/>
      <c r="F67" s="467"/>
      <c r="G67" s="467"/>
      <c r="H67" s="467"/>
      <c r="I67" s="467"/>
      <c r="J67" s="467"/>
      <c r="K67" s="467"/>
      <c r="L67" s="467"/>
      <c r="M67" s="467"/>
      <c r="N67" s="467"/>
      <c r="O67" s="467"/>
      <c r="P67" s="467"/>
      <c r="Q67" s="467"/>
      <c r="R67" s="467"/>
      <c r="S67" s="467"/>
    </row>
    <row r="68" spans="1:19">
      <c r="D68" s="27"/>
      <c r="E68" s="27"/>
      <c r="F68" s="27"/>
      <c r="G68" s="27"/>
      <c r="H68" s="27"/>
      <c r="I68" s="27"/>
    </row>
    <row r="69" spans="1:19">
      <c r="D69" s="27"/>
      <c r="E69" s="27"/>
      <c r="F69" s="27"/>
      <c r="G69" s="27"/>
      <c r="H69" s="27"/>
      <c r="I69" s="27"/>
    </row>
    <row r="70" spans="1:19">
      <c r="D70" s="27"/>
      <c r="E70" s="27"/>
      <c r="F70" s="27"/>
      <c r="G70" s="27"/>
      <c r="H70" s="27"/>
      <c r="I70" s="27"/>
    </row>
    <row r="71" spans="1:19">
      <c r="D71" s="27"/>
      <c r="E71" s="27"/>
      <c r="F71" s="27"/>
      <c r="G71" s="27"/>
      <c r="H71" s="27"/>
      <c r="I71" s="27"/>
    </row>
    <row r="72" spans="1:19">
      <c r="D72" s="27"/>
      <c r="E72" s="27"/>
      <c r="F72" s="27"/>
      <c r="G72" s="27"/>
      <c r="H72" s="27"/>
      <c r="I72" s="27"/>
    </row>
    <row r="73" spans="1:19">
      <c r="D73" s="27"/>
      <c r="E73" s="27"/>
      <c r="F73" s="27"/>
      <c r="G73" s="27"/>
      <c r="H73" s="27"/>
      <c r="I73" s="27"/>
    </row>
    <row r="74" spans="1:19">
      <c r="D74" s="27"/>
      <c r="E74" s="27"/>
      <c r="F74" s="27"/>
      <c r="G74" s="27"/>
      <c r="H74" s="27"/>
      <c r="I74" s="27"/>
    </row>
    <row r="76" spans="1:19">
      <c r="D76" s="27"/>
      <c r="E76" s="27"/>
      <c r="F76" s="27"/>
      <c r="G76" s="27"/>
      <c r="H76" s="27"/>
      <c r="I76" s="27"/>
    </row>
    <row r="77" spans="1:19">
      <c r="D77" s="27"/>
      <c r="E77" s="27"/>
      <c r="F77" s="27"/>
      <c r="G77" s="27"/>
      <c r="H77" s="27"/>
      <c r="I77" s="27"/>
    </row>
    <row r="78" spans="1:19">
      <c r="D78" s="27"/>
      <c r="E78" s="27"/>
      <c r="F78" s="27"/>
      <c r="G78" s="27"/>
      <c r="H78" s="27"/>
      <c r="I78" s="27"/>
    </row>
    <row r="79" spans="1:19">
      <c r="D79" s="27"/>
      <c r="E79" s="27"/>
      <c r="F79" s="27"/>
      <c r="G79" s="27"/>
      <c r="H79" s="27"/>
      <c r="I79" s="27"/>
    </row>
    <row r="80" spans="1:19">
      <c r="D80" s="27"/>
      <c r="E80" s="27"/>
      <c r="F80" s="27"/>
      <c r="G80" s="27"/>
      <c r="H80" s="27"/>
      <c r="I80" s="27"/>
    </row>
    <row r="81" spans="4:9">
      <c r="D81" s="27"/>
      <c r="E81" s="27"/>
      <c r="F81" s="27"/>
      <c r="G81" s="27"/>
      <c r="H81" s="27"/>
      <c r="I81" s="27"/>
    </row>
    <row r="82" spans="4:9">
      <c r="D82" s="27"/>
      <c r="E82" s="27"/>
      <c r="F82" s="27"/>
      <c r="G82" s="27"/>
      <c r="H82" s="27"/>
      <c r="I82" s="27"/>
    </row>
    <row r="154" spans="19:74">
      <c r="S154" s="4"/>
      <c r="T154" s="4"/>
      <c r="V154" s="194"/>
      <c r="W154" s="194"/>
      <c r="Y154" s="194"/>
      <c r="AA154" s="194"/>
      <c r="AB154" s="194"/>
      <c r="AC154" s="194"/>
      <c r="AG154" s="194"/>
      <c r="AH154" s="194"/>
      <c r="AI154" s="194"/>
      <c r="AO154" s="196"/>
      <c r="AP154" s="8"/>
      <c r="AQ154" s="8"/>
      <c r="AT154" s="8"/>
      <c r="AU154" s="8"/>
      <c r="AX154" s="194"/>
      <c r="AY154" s="67"/>
      <c r="BD154" s="8"/>
      <c r="BE154" s="196"/>
      <c r="BF154" s="196"/>
      <c r="BG154" s="194"/>
      <c r="BH154" s="194"/>
      <c r="BI154" s="194"/>
      <c r="BJ154" s="193"/>
      <c r="BK154" s="193"/>
      <c r="BO154" s="8"/>
      <c r="BP154" s="8"/>
      <c r="BQ154" s="8"/>
      <c r="BU154" s="162"/>
      <c r="BV154" s="162"/>
    </row>
    <row r="155" spans="19:74">
      <c r="S155" s="4"/>
      <c r="T155" s="4"/>
      <c r="V155" s="194"/>
      <c r="W155" s="194"/>
      <c r="Y155" s="194"/>
      <c r="AA155" s="162"/>
      <c r="AB155" s="162"/>
      <c r="AC155" s="194"/>
      <c r="AF155" s="16"/>
      <c r="AG155" s="194"/>
      <c r="AH155" s="194"/>
      <c r="AI155" s="194"/>
      <c r="AO155" s="196"/>
      <c r="AP155" s="8"/>
      <c r="AQ155" s="8"/>
      <c r="AT155" s="8"/>
      <c r="AU155" s="8"/>
      <c r="AX155" s="194"/>
      <c r="AY155" s="67"/>
      <c r="BD155" s="8"/>
      <c r="BE155" s="196"/>
      <c r="BF155" s="196"/>
      <c r="BG155" s="194"/>
      <c r="BH155" s="194"/>
      <c r="BI155" s="194"/>
      <c r="BJ155" s="193"/>
      <c r="BK155" s="193"/>
      <c r="BO155" s="8"/>
      <c r="BP155" s="8"/>
      <c r="BQ155" s="8"/>
      <c r="BU155" s="162"/>
      <c r="BV155" s="162"/>
    </row>
    <row r="156" spans="19:74">
      <c r="S156" s="4"/>
      <c r="T156" s="4"/>
      <c r="V156" s="194"/>
      <c r="W156" s="194"/>
      <c r="X156" s="16"/>
      <c r="Y156" s="194"/>
      <c r="Z156" s="16"/>
      <c r="AA156" s="162"/>
      <c r="AB156" s="162"/>
      <c r="AC156" s="194"/>
      <c r="AF156" s="16"/>
      <c r="AG156" s="194"/>
      <c r="AH156" s="194"/>
      <c r="AI156" s="194"/>
      <c r="AO156" s="196"/>
      <c r="AP156" s="8"/>
      <c r="AQ156" s="8"/>
      <c r="AX156" s="194"/>
      <c r="AY156" s="67"/>
      <c r="BD156" s="8"/>
      <c r="BE156" s="196"/>
      <c r="BF156" s="196"/>
      <c r="BG156" s="194"/>
      <c r="BH156" s="194"/>
      <c r="BI156" s="194"/>
      <c r="BJ156" s="193"/>
      <c r="BK156" s="193"/>
      <c r="BO156" s="8"/>
      <c r="BP156" s="8"/>
      <c r="BQ156" s="8"/>
      <c r="BU156" s="162"/>
      <c r="BV156" s="162"/>
    </row>
    <row r="157" spans="19:74">
      <c r="S157" s="4"/>
      <c r="T157" s="4"/>
      <c r="V157" s="194"/>
      <c r="W157" s="194"/>
      <c r="Y157" s="194"/>
      <c r="AA157" s="162"/>
      <c r="AB157" s="162"/>
      <c r="AC157" s="194"/>
      <c r="AF157" s="16"/>
      <c r="AG157" s="194"/>
      <c r="AH157" s="194"/>
      <c r="AI157" s="194"/>
      <c r="AN157" s="8"/>
      <c r="AO157" s="196"/>
      <c r="AP157" s="8"/>
      <c r="AQ157" s="8"/>
      <c r="AR157" s="8"/>
      <c r="AS157" s="8"/>
      <c r="AT157" s="8"/>
      <c r="AU157" s="8"/>
      <c r="AV157" s="8"/>
      <c r="AW157" s="8"/>
      <c r="AX157" s="245"/>
      <c r="AY157" s="55"/>
      <c r="AZ157" s="70"/>
      <c r="BA157" s="70"/>
      <c r="BB157" s="8"/>
      <c r="BC157" s="8"/>
      <c r="BD157" s="8"/>
      <c r="BE157" s="196"/>
      <c r="BF157" s="196"/>
      <c r="BG157" s="196"/>
      <c r="BH157" s="196"/>
      <c r="BI157" s="196"/>
      <c r="BJ157" s="242"/>
      <c r="BK157" s="242"/>
      <c r="BL157" s="8"/>
      <c r="BM157" s="70"/>
      <c r="BN157" s="8"/>
      <c r="BO157" s="8"/>
      <c r="BP157" s="8"/>
      <c r="BQ157" s="8"/>
      <c r="BR157" s="8"/>
      <c r="BS157" s="8"/>
      <c r="BT157" s="8"/>
      <c r="BU157" s="162"/>
      <c r="BV157" s="162"/>
    </row>
    <row r="158" spans="19:74">
      <c r="S158" s="4"/>
      <c r="T158" s="4"/>
      <c r="V158" s="237"/>
      <c r="W158" s="237"/>
      <c r="X158" s="60"/>
      <c r="Y158" s="237"/>
      <c r="Z158" s="60"/>
      <c r="AA158" s="162"/>
      <c r="AB158" s="162"/>
      <c r="AC158" s="237"/>
      <c r="AD158" s="60"/>
      <c r="AF158" s="60"/>
      <c r="AG158" s="237"/>
      <c r="AH158" s="237"/>
      <c r="AI158" s="237"/>
      <c r="AJ158" s="60"/>
      <c r="AK158" s="60"/>
      <c r="AL158" s="60"/>
      <c r="AM158" s="60"/>
      <c r="AN158" s="60"/>
      <c r="AO158" s="237"/>
      <c r="AP158" s="60"/>
      <c r="AQ158" s="60"/>
      <c r="AR158" s="8"/>
      <c r="AS158" s="60"/>
      <c r="AT158" s="60"/>
      <c r="AU158" s="60"/>
      <c r="AV158" s="8"/>
      <c r="AW158" s="60"/>
      <c r="AX158" s="237"/>
      <c r="AY158" s="67"/>
      <c r="AZ158" s="60"/>
      <c r="BA158" s="60"/>
      <c r="BB158" s="8"/>
      <c r="BC158" s="8"/>
      <c r="BD158" s="60"/>
      <c r="BE158" s="237"/>
      <c r="BF158" s="237"/>
      <c r="BG158" s="196"/>
      <c r="BH158" s="237"/>
      <c r="BI158" s="237"/>
      <c r="BJ158" s="237"/>
      <c r="BK158" s="237"/>
      <c r="BL158" s="8"/>
      <c r="BM158" s="60"/>
      <c r="BN158" s="60"/>
      <c r="BO158" s="60"/>
      <c r="BP158" s="60"/>
      <c r="BQ158" s="60"/>
      <c r="BR158" s="8"/>
      <c r="BS158" s="8"/>
      <c r="BT158" s="60"/>
      <c r="BU158" s="162"/>
      <c r="BV158" s="162"/>
    </row>
    <row r="159" spans="19:74">
      <c r="S159" s="4"/>
      <c r="T159" s="115"/>
      <c r="U159" s="8"/>
      <c r="V159" s="162"/>
      <c r="W159" s="162"/>
      <c r="X159" s="67"/>
      <c r="Y159" s="162"/>
      <c r="Z159" s="67"/>
      <c r="AA159" s="162"/>
      <c r="AB159" s="162"/>
      <c r="AC159" s="162"/>
      <c r="AD159" s="67"/>
      <c r="AE159" s="67"/>
      <c r="AF159" s="67"/>
      <c r="AG159" s="162"/>
      <c r="AH159" s="162"/>
      <c r="AI159" s="162"/>
      <c r="AJ159" s="8"/>
      <c r="AK159" s="8"/>
      <c r="AL159" s="8"/>
      <c r="AM159" s="8"/>
      <c r="AN159" s="8"/>
      <c r="AO159" s="162"/>
      <c r="AP159" s="67"/>
      <c r="AQ159" s="67"/>
      <c r="AR159" s="8"/>
      <c r="AS159" s="67"/>
      <c r="AT159" s="67"/>
      <c r="AU159" s="67"/>
      <c r="AV159" s="8"/>
      <c r="AW159" s="67"/>
      <c r="AX159" s="162"/>
      <c r="AY159" s="67"/>
      <c r="AZ159" s="67"/>
      <c r="BA159" s="67"/>
      <c r="BB159" s="8"/>
      <c r="BC159" s="8"/>
      <c r="BD159" s="8"/>
      <c r="BE159" s="162"/>
      <c r="BF159" s="162"/>
      <c r="BG159" s="196"/>
      <c r="BH159" s="196"/>
      <c r="BI159" s="196"/>
      <c r="BJ159" s="162"/>
      <c r="BK159" s="162"/>
      <c r="BL159" s="8"/>
      <c r="BM159" s="67"/>
      <c r="BN159" s="8"/>
      <c r="BO159" s="67"/>
      <c r="BP159" s="67"/>
      <c r="BQ159" s="67"/>
      <c r="BR159" s="8"/>
      <c r="BS159" s="8"/>
      <c r="BT159" s="67"/>
      <c r="BU159" s="162"/>
      <c r="BV159" s="162"/>
    </row>
    <row r="160" spans="19:74">
      <c r="S160" s="4"/>
      <c r="T160" s="115"/>
      <c r="U160" s="8"/>
      <c r="V160" s="162"/>
      <c r="W160" s="162"/>
      <c r="X160" s="67"/>
      <c r="Y160" s="162"/>
      <c r="Z160" s="87"/>
      <c r="AA160" s="162"/>
      <c r="AB160" s="162"/>
      <c r="AC160" s="162"/>
      <c r="AD160" s="67"/>
      <c r="AE160" s="67"/>
      <c r="AF160" s="67"/>
      <c r="AG160" s="162"/>
      <c r="AH160" s="162"/>
      <c r="AI160" s="162"/>
      <c r="AJ160" s="8"/>
      <c r="AK160" s="8"/>
      <c r="AL160" s="8"/>
      <c r="AM160" s="8"/>
      <c r="AN160" s="8"/>
      <c r="AO160" s="162"/>
      <c r="AP160" s="87"/>
      <c r="AQ160" s="67"/>
      <c r="AR160" s="8"/>
      <c r="AS160" s="67"/>
      <c r="AT160" s="67"/>
      <c r="AU160" s="67"/>
      <c r="AV160" s="8"/>
      <c r="AW160" s="67"/>
      <c r="AX160" s="162"/>
      <c r="AY160" s="67"/>
      <c r="AZ160" s="67"/>
      <c r="BA160" s="67"/>
      <c r="BB160" s="8"/>
      <c r="BC160" s="8"/>
      <c r="BD160" s="8"/>
      <c r="BE160" s="162"/>
      <c r="BF160" s="162"/>
      <c r="BG160" s="196"/>
      <c r="BH160" s="196"/>
      <c r="BI160" s="196"/>
      <c r="BJ160" s="162"/>
      <c r="BK160" s="162"/>
      <c r="BL160" s="8"/>
      <c r="BM160" s="67"/>
      <c r="BN160" s="8"/>
      <c r="BO160" s="67"/>
      <c r="BP160" s="87"/>
      <c r="BQ160" s="67"/>
      <c r="BR160" s="8"/>
      <c r="BS160" s="8"/>
      <c r="BT160" s="67"/>
      <c r="BU160" s="162"/>
      <c r="BV160" s="162"/>
    </row>
    <row r="161" spans="19:74">
      <c r="S161" s="4"/>
      <c r="T161" s="8"/>
      <c r="U161" s="8"/>
      <c r="V161" s="19"/>
      <c r="W161" s="67"/>
      <c r="X161" s="37"/>
      <c r="Y161" s="19"/>
      <c r="Z161" s="37"/>
      <c r="AA161" s="19"/>
      <c r="AB161" s="19"/>
      <c r="AC161" s="19"/>
      <c r="AD161" s="37"/>
      <c r="AE161" s="67"/>
      <c r="AF161" s="37"/>
      <c r="AG161" s="19"/>
      <c r="AH161" s="19"/>
      <c r="AI161" s="67"/>
      <c r="AJ161" s="8"/>
      <c r="AK161" s="67"/>
      <c r="AL161" s="67"/>
      <c r="AM161" s="67"/>
      <c r="AN161" s="67"/>
      <c r="AO161" s="19"/>
      <c r="AP161" s="37"/>
      <c r="AQ161" s="19"/>
      <c r="AR161" s="195"/>
      <c r="AS161" s="195"/>
      <c r="AT161" s="19"/>
      <c r="AU161" s="19"/>
      <c r="AV161" s="195"/>
      <c r="AW161" s="195"/>
      <c r="AX161" s="19"/>
      <c r="AY161" s="37"/>
      <c r="AZ161" s="19"/>
      <c r="BA161" s="19"/>
      <c r="BB161" s="18"/>
      <c r="BC161" s="195"/>
      <c r="BD161" s="195"/>
      <c r="BE161" s="19"/>
      <c r="BF161" s="19"/>
      <c r="BG161" s="195"/>
      <c r="BH161" s="195"/>
      <c r="BI161" s="18"/>
      <c r="BJ161" s="19"/>
      <c r="BK161" s="19"/>
      <c r="BL161" s="19"/>
      <c r="BM161" s="19"/>
      <c r="BN161" s="19"/>
      <c r="BO161" s="19"/>
      <c r="BP161" s="37"/>
      <c r="BQ161" s="19"/>
      <c r="BR161" s="19"/>
      <c r="BS161" s="18"/>
      <c r="BT161" s="19"/>
      <c r="BU161" s="19"/>
      <c r="BV161" s="19"/>
    </row>
    <row r="162" spans="19:74">
      <c r="S162" s="4"/>
      <c r="T162" s="8"/>
      <c r="U162" s="8"/>
      <c r="V162" s="67"/>
      <c r="W162" s="19"/>
      <c r="X162" s="37"/>
      <c r="Y162" s="19"/>
      <c r="Z162" s="37"/>
      <c r="AA162" s="19"/>
      <c r="AB162" s="19"/>
      <c r="AC162" s="19"/>
      <c r="AD162" s="278"/>
      <c r="AE162" s="19"/>
      <c r="AF162" s="37"/>
      <c r="AG162" s="19"/>
      <c r="AH162" s="19"/>
      <c r="AI162" s="8"/>
      <c r="AJ162" s="8"/>
      <c r="AK162" s="67"/>
      <c r="AL162" s="67"/>
      <c r="AM162" s="67"/>
      <c r="AN162" s="67"/>
      <c r="AO162" s="8"/>
      <c r="AP162" s="8"/>
      <c r="AQ162" s="8"/>
      <c r="AR162" s="67"/>
      <c r="AS162" s="67"/>
      <c r="AT162" s="8"/>
      <c r="AU162" s="8"/>
      <c r="AV162" s="67"/>
      <c r="AW162" s="67"/>
      <c r="AX162" s="19"/>
      <c r="AY162" s="25"/>
      <c r="AZ162" s="19"/>
      <c r="BA162" s="19"/>
      <c r="BC162" s="67"/>
      <c r="BD162" s="67"/>
      <c r="BE162" s="19"/>
      <c r="BF162" s="19"/>
      <c r="BG162" s="195"/>
      <c r="BH162" s="195"/>
      <c r="BI162" s="18"/>
      <c r="BJ162" s="67"/>
      <c r="BK162" s="19"/>
      <c r="BL162" s="19"/>
      <c r="BM162" s="19"/>
      <c r="BN162" s="19"/>
      <c r="BO162" s="19"/>
      <c r="BP162" s="37"/>
      <c r="BQ162" s="19"/>
      <c r="BR162" s="19"/>
      <c r="BS162" s="18"/>
      <c r="BT162" s="19"/>
      <c r="BU162" s="19"/>
      <c r="BV162" s="19"/>
    </row>
    <row r="163" spans="19:74">
      <c r="S163" s="4"/>
      <c r="T163" s="8"/>
      <c r="U163" s="8"/>
      <c r="V163" s="19"/>
      <c r="W163" s="19"/>
      <c r="X163" s="37"/>
      <c r="Y163" s="19"/>
      <c r="Z163" s="37"/>
      <c r="AA163" s="8"/>
      <c r="AB163" s="8"/>
      <c r="AC163" s="8"/>
      <c r="AD163" s="8"/>
      <c r="AE163" s="8"/>
      <c r="AF163" s="8"/>
      <c r="AG163" s="8"/>
      <c r="AH163" s="8"/>
      <c r="AI163" s="8"/>
      <c r="AJ163" s="8"/>
      <c r="AK163" s="67"/>
      <c r="AL163" s="67"/>
      <c r="AM163" s="67"/>
      <c r="AN163" s="67"/>
      <c r="AO163" s="8"/>
      <c r="AP163" s="8"/>
      <c r="AQ163" s="8"/>
      <c r="AR163" s="67"/>
      <c r="AS163" s="67"/>
      <c r="AT163" s="8"/>
      <c r="AU163" s="8"/>
      <c r="AV163" s="67"/>
      <c r="AW163" s="67"/>
      <c r="AX163" s="8"/>
      <c r="AY163" s="8"/>
      <c r="AZ163" s="8"/>
      <c r="BA163" s="8"/>
      <c r="BC163" s="67"/>
      <c r="BD163" s="67"/>
      <c r="BE163" s="8"/>
      <c r="BF163" s="8"/>
      <c r="BG163" s="67"/>
      <c r="BH163" s="67"/>
      <c r="BJ163" s="8"/>
      <c r="BK163" s="8"/>
      <c r="BL163" s="8"/>
      <c r="BM163" s="8"/>
      <c r="BN163" s="8"/>
      <c r="BO163" s="8"/>
      <c r="BP163" s="8"/>
      <c r="BQ163" s="8"/>
      <c r="BR163" s="8"/>
      <c r="BT163" s="8"/>
      <c r="BU163" s="8"/>
      <c r="BV163" s="8"/>
    </row>
    <row r="164" spans="19:74">
      <c r="S164" s="22"/>
      <c r="T164" s="8"/>
      <c r="U164" s="8"/>
      <c r="V164" s="19"/>
      <c r="W164" s="19"/>
      <c r="X164" s="37"/>
      <c r="Y164" s="19"/>
      <c r="Z164" s="37"/>
      <c r="AA164" s="19"/>
      <c r="AB164" s="19"/>
      <c r="AC164" s="19"/>
      <c r="AD164" s="37"/>
      <c r="AE164" s="19"/>
      <c r="AF164" s="37"/>
      <c r="AG164" s="19"/>
      <c r="AH164" s="19"/>
      <c r="AI164" s="19"/>
      <c r="AJ164" s="8"/>
      <c r="AK164" s="67"/>
      <c r="AL164" s="67"/>
      <c r="AM164" s="67"/>
      <c r="AN164" s="67"/>
      <c r="AO164" s="202"/>
      <c r="AP164" s="185"/>
      <c r="AQ164" s="185"/>
      <c r="AR164" s="67"/>
      <c r="AS164" s="67"/>
      <c r="AT164" s="185"/>
      <c r="AU164" s="185"/>
      <c r="AV164" s="67"/>
      <c r="AW164" s="67"/>
      <c r="AX164" s="202"/>
      <c r="AY164" s="185"/>
      <c r="AZ164" s="185"/>
      <c r="BA164" s="185"/>
      <c r="BC164" s="67"/>
      <c r="BD164" s="67"/>
      <c r="BE164" s="202"/>
      <c r="BF164" s="202"/>
      <c r="BG164" s="162"/>
      <c r="BH164" s="162"/>
      <c r="BI164" s="194"/>
      <c r="BJ164" s="202"/>
      <c r="BK164" s="202"/>
      <c r="BL164" s="8"/>
      <c r="BM164" s="8"/>
      <c r="BN164" s="8"/>
      <c r="BO164" s="185"/>
      <c r="BP164" s="185"/>
      <c r="BQ164" s="185"/>
      <c r="BR164" s="8"/>
      <c r="BT164" s="8"/>
      <c r="BU164" s="202"/>
      <c r="BV164" s="202"/>
    </row>
  </sheetData>
  <mergeCells count="6">
    <mergeCell ref="A67:S67"/>
    <mergeCell ref="A65:S65"/>
    <mergeCell ref="A62:S62"/>
    <mergeCell ref="A63:S63"/>
    <mergeCell ref="A64:S64"/>
    <mergeCell ref="A66:S66"/>
  </mergeCells>
  <phoneticPr fontId="16" type="noConversion"/>
  <conditionalFormatting sqref="I35">
    <cfRule type="cellIs" dxfId="5939" priority="1" stopIfTrue="1" operator="equal">
      <formula>"-"</formula>
    </cfRule>
    <cfRule type="containsText" dxfId="5938" priority="2" stopIfTrue="1" operator="containsText" text="leer">
      <formula>NOT(ISERROR(SEARCH("leer",I35)))</formula>
    </cfRule>
  </conditionalFormatting>
  <conditionalFormatting sqref="BT160:BV160 AW160:BA160 BD160:BF160 BM160:BQ160 BH160:BK160 AS160:AU160 AF160:AQ160 V160:AD160 X157 AO157:AQ157 Z157 AD157 AF157">
    <cfRule type="cellIs" dxfId="5937" priority="187" stopIfTrue="1" operator="equal">
      <formula>"-"</formula>
    </cfRule>
  </conditionalFormatting>
  <conditionalFormatting sqref="BU159:BV159 AT158:AU159 AX158:BA159 BE158:BF159 BJ158:BK159 BO158:BQ159 AC159:AI159 V159:AA159 AA160:AA163 AB159:AB163 X157:X158 AO157:AQ159 V158:W158 Z157:Z158 Y158 AD157:AD158 AA158:AC158 AF157:AF158 AE158 AG158:AI158">
    <cfRule type="cellIs" dxfId="5936" priority="185" stopIfTrue="1" operator="equal">
      <formula>"-"</formula>
    </cfRule>
    <cfRule type="containsText" dxfId="5935" priority="186" stopIfTrue="1" operator="containsText" text="leer">
      <formula>NOT(ISERROR(SEARCH("leer",V157)))</formula>
    </cfRule>
  </conditionalFormatting>
  <conditionalFormatting sqref="BU158:BV158 BU159:BU164">
    <cfRule type="cellIs" dxfId="5934" priority="183" stopIfTrue="1" operator="equal">
      <formula>"-"</formula>
    </cfRule>
    <cfRule type="containsText" dxfId="5933" priority="184" stopIfTrue="1" operator="containsText" text="leer">
      <formula>NOT(ISERROR(SEARCH("leer",BU158)))</formula>
    </cfRule>
  </conditionalFormatting>
  <conditionalFormatting sqref="BU158:BV158 BU159:BU164">
    <cfRule type="cellIs" dxfId="5932" priority="181" stopIfTrue="1" operator="equal">
      <formula>"-"</formula>
    </cfRule>
    <cfRule type="containsText" dxfId="5931" priority="182" stopIfTrue="1" operator="containsText" text="leer">
      <formula>NOT(ISERROR(SEARCH("leer",BU158)))</formula>
    </cfRule>
  </conditionalFormatting>
  <conditionalFormatting sqref="BU158:BV158 BU159:BU164">
    <cfRule type="cellIs" dxfId="5930" priority="179" stopIfTrue="1" operator="equal">
      <formula>"-"</formula>
    </cfRule>
    <cfRule type="containsText" dxfId="5929" priority="180" stopIfTrue="1" operator="containsText" text="leer">
      <formula>NOT(ISERROR(SEARCH("leer",BU158)))</formula>
    </cfRule>
  </conditionalFormatting>
  <conditionalFormatting sqref="BU158:BV158 BU159:BU164">
    <cfRule type="cellIs" dxfId="5928" priority="177" stopIfTrue="1" operator="equal">
      <formula>"-"</formula>
    </cfRule>
    <cfRule type="containsText" dxfId="5927" priority="178" stopIfTrue="1" operator="containsText" text="leer">
      <formula>NOT(ISERROR(SEARCH("leer",BU158)))</formula>
    </cfRule>
  </conditionalFormatting>
  <conditionalFormatting sqref="BU158:BV158 BU159:BU164">
    <cfRule type="cellIs" dxfId="5926" priority="175" stopIfTrue="1" operator="equal">
      <formula>"-"</formula>
    </cfRule>
    <cfRule type="containsText" dxfId="5925" priority="176" stopIfTrue="1" operator="containsText" text="leer">
      <formula>NOT(ISERROR(SEARCH("leer",BU158)))</formula>
    </cfRule>
  </conditionalFormatting>
  <conditionalFormatting sqref="BV159:BV164">
    <cfRule type="cellIs" dxfId="5924" priority="173" stopIfTrue="1" operator="equal">
      <formula>"-"</formula>
    </cfRule>
    <cfRule type="containsText" dxfId="5923" priority="174" stopIfTrue="1" operator="containsText" text="leer">
      <formula>NOT(ISERROR(SEARCH("leer",BV159)))</formula>
    </cfRule>
  </conditionalFormatting>
  <conditionalFormatting sqref="BV159:BV164">
    <cfRule type="cellIs" dxfId="5922" priority="171" stopIfTrue="1" operator="equal">
      <formula>"-"</formula>
    </cfRule>
    <cfRule type="containsText" dxfId="5921" priority="172" stopIfTrue="1" operator="containsText" text="leer">
      <formula>NOT(ISERROR(SEARCH("leer",BV159)))</formula>
    </cfRule>
  </conditionalFormatting>
  <conditionalFormatting sqref="BV159:BV164">
    <cfRule type="cellIs" dxfId="5920" priority="169" stopIfTrue="1" operator="equal">
      <formula>"-"</formula>
    </cfRule>
    <cfRule type="containsText" dxfId="5919" priority="170" stopIfTrue="1" operator="containsText" text="leer">
      <formula>NOT(ISERROR(SEARCH("leer",BV159)))</formula>
    </cfRule>
  </conditionalFormatting>
  <conditionalFormatting sqref="BV159:BV164">
    <cfRule type="cellIs" dxfId="5918" priority="167" stopIfTrue="1" operator="equal">
      <formula>"-"</formula>
    </cfRule>
    <cfRule type="containsText" dxfId="5917" priority="168" stopIfTrue="1" operator="containsText" text="leer">
      <formula>NOT(ISERROR(SEARCH("leer",BV159)))</formula>
    </cfRule>
  </conditionalFormatting>
  <conditionalFormatting sqref="BV159:BV164">
    <cfRule type="cellIs" dxfId="5916" priority="165" stopIfTrue="1" operator="equal">
      <formula>"-"</formula>
    </cfRule>
    <cfRule type="containsText" dxfId="5915" priority="166" stopIfTrue="1" operator="containsText" text="leer">
      <formula>NOT(ISERROR(SEARCH("leer",BV159)))</formula>
    </cfRule>
  </conditionalFormatting>
  <conditionalFormatting sqref="AT157:AU157">
    <cfRule type="cellIs" dxfId="5914" priority="163" stopIfTrue="1" operator="equal">
      <formula>"-"</formula>
    </cfRule>
    <cfRule type="containsText" dxfId="5913" priority="164" stopIfTrue="1" operator="containsText" text="leer">
      <formula>NOT(ISERROR(SEARCH("leer",AT157)))</formula>
    </cfRule>
  </conditionalFormatting>
  <conditionalFormatting sqref="AT157:AU157">
    <cfRule type="cellIs" dxfId="5912" priority="162" stopIfTrue="1" operator="equal">
      <formula>"-"</formula>
    </cfRule>
  </conditionalFormatting>
  <conditionalFormatting sqref="AT157:AU157">
    <cfRule type="cellIs" dxfId="5911" priority="160" stopIfTrue="1" operator="equal">
      <formula>"-"</formula>
    </cfRule>
    <cfRule type="containsText" dxfId="5910" priority="161" stopIfTrue="1" operator="containsText" text="leer">
      <formula>NOT(ISERROR(SEARCH("leer",AT157)))</formula>
    </cfRule>
  </conditionalFormatting>
  <conditionalFormatting sqref="AT157:AU157">
    <cfRule type="cellIs" dxfId="5909" priority="159" stopIfTrue="1" operator="equal">
      <formula>"-"</formula>
    </cfRule>
  </conditionalFormatting>
  <conditionalFormatting sqref="AX157:BA157">
    <cfRule type="cellIs" dxfId="5908" priority="157" stopIfTrue="1" operator="equal">
      <formula>"-"</formula>
    </cfRule>
    <cfRule type="containsText" dxfId="5907" priority="158" stopIfTrue="1" operator="containsText" text="leer">
      <formula>NOT(ISERROR(SEARCH("leer",AX157)))</formula>
    </cfRule>
  </conditionalFormatting>
  <conditionalFormatting sqref="AX157:BA157">
    <cfRule type="cellIs" dxfId="5906" priority="156" stopIfTrue="1" operator="equal">
      <formula>"-"</formula>
    </cfRule>
  </conditionalFormatting>
  <conditionalFormatting sqref="AX157:BA157">
    <cfRule type="cellIs" dxfId="5905" priority="154" stopIfTrue="1" operator="equal">
      <formula>"-"</formula>
    </cfRule>
    <cfRule type="containsText" dxfId="5904" priority="155" stopIfTrue="1" operator="containsText" text="leer">
      <formula>NOT(ISERROR(SEARCH("leer",AX157)))</formula>
    </cfRule>
  </conditionalFormatting>
  <conditionalFormatting sqref="AX157:BA157">
    <cfRule type="cellIs" dxfId="5903" priority="153" stopIfTrue="1" operator="equal">
      <formula>"-"</formula>
    </cfRule>
  </conditionalFormatting>
  <conditionalFormatting sqref="BE157:BF157">
    <cfRule type="cellIs" dxfId="5902" priority="151" stopIfTrue="1" operator="equal">
      <formula>"-"</formula>
    </cfRule>
    <cfRule type="containsText" dxfId="5901" priority="152" stopIfTrue="1" operator="containsText" text="leer">
      <formula>NOT(ISERROR(SEARCH("leer",BE157)))</formula>
    </cfRule>
  </conditionalFormatting>
  <conditionalFormatting sqref="BE157:BF157">
    <cfRule type="cellIs" dxfId="5900" priority="150" stopIfTrue="1" operator="equal">
      <formula>"-"</formula>
    </cfRule>
  </conditionalFormatting>
  <conditionalFormatting sqref="BE157:BF157">
    <cfRule type="cellIs" dxfId="5899" priority="148" stopIfTrue="1" operator="equal">
      <formula>"-"</formula>
    </cfRule>
    <cfRule type="containsText" dxfId="5898" priority="149" stopIfTrue="1" operator="containsText" text="leer">
      <formula>NOT(ISERROR(SEARCH("leer",BE157)))</formula>
    </cfRule>
  </conditionalFormatting>
  <conditionalFormatting sqref="BE157:BF157">
    <cfRule type="cellIs" dxfId="5897" priority="147" stopIfTrue="1" operator="equal">
      <formula>"-"</formula>
    </cfRule>
  </conditionalFormatting>
  <conditionalFormatting sqref="BJ157:BK157">
    <cfRule type="cellIs" dxfId="5896" priority="145" stopIfTrue="1" operator="equal">
      <formula>"-"</formula>
    </cfRule>
    <cfRule type="containsText" dxfId="5895" priority="146" stopIfTrue="1" operator="containsText" text="leer">
      <formula>NOT(ISERROR(SEARCH("leer",BJ157)))</formula>
    </cfRule>
  </conditionalFormatting>
  <conditionalFormatting sqref="BJ157:BK157">
    <cfRule type="cellIs" dxfId="5894" priority="144" stopIfTrue="1" operator="equal">
      <formula>"-"</formula>
    </cfRule>
  </conditionalFormatting>
  <conditionalFormatting sqref="BJ157:BK157">
    <cfRule type="cellIs" dxfId="5893" priority="142" stopIfTrue="1" operator="equal">
      <formula>"-"</formula>
    </cfRule>
    <cfRule type="containsText" dxfId="5892" priority="143" stopIfTrue="1" operator="containsText" text="leer">
      <formula>NOT(ISERROR(SEARCH("leer",BJ157)))</formula>
    </cfRule>
  </conditionalFormatting>
  <conditionalFormatting sqref="BJ157:BK157">
    <cfRule type="cellIs" dxfId="5891" priority="141" stopIfTrue="1" operator="equal">
      <formula>"-"</formula>
    </cfRule>
  </conditionalFormatting>
  <conditionalFormatting sqref="BO157:BQ157">
    <cfRule type="cellIs" dxfId="5890" priority="139" stopIfTrue="1" operator="equal">
      <formula>"-"</formula>
    </cfRule>
    <cfRule type="containsText" dxfId="5889" priority="140" stopIfTrue="1" operator="containsText" text="leer">
      <formula>NOT(ISERROR(SEARCH("leer",BO157)))</formula>
    </cfRule>
  </conditionalFormatting>
  <conditionalFormatting sqref="BO157:BQ157">
    <cfRule type="cellIs" dxfId="5888" priority="138" stopIfTrue="1" operator="equal">
      <formula>"-"</formula>
    </cfRule>
  </conditionalFormatting>
  <conditionalFormatting sqref="BO157:BQ157">
    <cfRule type="cellIs" dxfId="5887" priority="136" stopIfTrue="1" operator="equal">
      <formula>"-"</formula>
    </cfRule>
    <cfRule type="containsText" dxfId="5886" priority="137" stopIfTrue="1" operator="containsText" text="leer">
      <formula>NOT(ISERROR(SEARCH("leer",BO157)))</formula>
    </cfRule>
  </conditionalFormatting>
  <conditionalFormatting sqref="BO157:BQ157">
    <cfRule type="cellIs" dxfId="5885" priority="135" stopIfTrue="1" operator="equal">
      <formula>"-"</formula>
    </cfRule>
  </conditionalFormatting>
  <conditionalFormatting sqref="BU157:BV157">
    <cfRule type="cellIs" dxfId="5884" priority="133" stopIfTrue="1" operator="equal">
      <formula>"-"</formula>
    </cfRule>
    <cfRule type="containsText" dxfId="5883" priority="134" stopIfTrue="1" operator="containsText" text="leer">
      <formula>NOT(ISERROR(SEARCH("leer",BU157)))</formula>
    </cfRule>
  </conditionalFormatting>
  <conditionalFormatting sqref="BU157:BV157">
    <cfRule type="cellIs" dxfId="5882" priority="132" stopIfTrue="1" operator="equal">
      <formula>"-"</formula>
    </cfRule>
  </conditionalFormatting>
  <conditionalFormatting sqref="BU157:BV157">
    <cfRule type="cellIs" dxfId="5881" priority="130" stopIfTrue="1" operator="equal">
      <formula>"-"</formula>
    </cfRule>
    <cfRule type="containsText" dxfId="5880" priority="131" stopIfTrue="1" operator="containsText" text="leer">
      <formula>NOT(ISERROR(SEARCH("leer",BU157)))</formula>
    </cfRule>
  </conditionalFormatting>
  <conditionalFormatting sqref="BU157:BV157">
    <cfRule type="cellIs" dxfId="5879" priority="129" stopIfTrue="1" operator="equal">
      <formula>"-"</formula>
    </cfRule>
  </conditionalFormatting>
  <conditionalFormatting sqref="AY157">
    <cfRule type="cellIs" dxfId="5878" priority="128" stopIfTrue="1" operator="equal">
      <formula>"-"</formula>
    </cfRule>
  </conditionalFormatting>
  <conditionalFormatting sqref="AY157">
    <cfRule type="cellIs" dxfId="5877" priority="126" stopIfTrue="1" operator="equal">
      <formula>"-"</formula>
    </cfRule>
    <cfRule type="containsText" dxfId="5876" priority="127" stopIfTrue="1" operator="containsText" text="leer">
      <formula>NOT(ISERROR(SEARCH("leer",AY157)))</formula>
    </cfRule>
  </conditionalFormatting>
  <conditionalFormatting sqref="AY157">
    <cfRule type="cellIs" dxfId="5875" priority="125" stopIfTrue="1" operator="equal">
      <formula>"-"</formula>
    </cfRule>
  </conditionalFormatting>
  <conditionalFormatting sqref="AY157">
    <cfRule type="cellIs" dxfId="5874" priority="123" stopIfTrue="1" operator="equal">
      <formula>"-"</formula>
    </cfRule>
    <cfRule type="containsText" dxfId="5873" priority="124" stopIfTrue="1" operator="containsText" text="leer">
      <formula>NOT(ISERROR(SEARCH("leer",AY157)))</formula>
    </cfRule>
  </conditionalFormatting>
  <conditionalFormatting sqref="K57:K58 J30:K31 J34:K37 J41:K42 J46:K47 J51:K53 K13:K19 K6:K11 I8:J8 I25:K27 J6:J7 I10:J10 J9 I14:J14 J11:J13 I16:J16 J15 J17:J19">
    <cfRule type="cellIs" dxfId="5872" priority="53" stopIfTrue="1" operator="equal">
      <formula>"-"</formula>
    </cfRule>
    <cfRule type="containsText" dxfId="5871" priority="54" stopIfTrue="1" operator="containsText" text="leer">
      <formula>NOT(ISERROR(SEARCH("leer",I6)))</formula>
    </cfRule>
  </conditionalFormatting>
  <conditionalFormatting sqref="I30:I31">
    <cfRule type="cellIs" dxfId="5870" priority="41" stopIfTrue="1" operator="equal">
      <formula>"-"</formula>
    </cfRule>
    <cfRule type="containsText" dxfId="5869" priority="42" stopIfTrue="1" operator="containsText" text="leer">
      <formula>NOT(ISERROR(SEARCH("leer",I30)))</formula>
    </cfRule>
  </conditionalFormatting>
  <conditionalFormatting sqref="I30:I31">
    <cfRule type="cellIs" dxfId="5868" priority="40" stopIfTrue="1" operator="equal">
      <formula>"-"</formula>
    </cfRule>
  </conditionalFormatting>
  <conditionalFormatting sqref="I30:I31">
    <cfRule type="cellIs" dxfId="5867" priority="38" stopIfTrue="1" operator="equal">
      <formula>"-"</formula>
    </cfRule>
    <cfRule type="containsText" dxfId="5866" priority="39" stopIfTrue="1" operator="containsText" text="leer">
      <formula>NOT(ISERROR(SEARCH("leer",I30)))</formula>
    </cfRule>
  </conditionalFormatting>
  <conditionalFormatting sqref="I30:I31">
    <cfRule type="cellIs" dxfId="5865" priority="37" stopIfTrue="1" operator="equal">
      <formula>"-"</formula>
    </cfRule>
  </conditionalFormatting>
  <conditionalFormatting sqref="I34:I37">
    <cfRule type="cellIs" dxfId="5864" priority="35" stopIfTrue="1" operator="equal">
      <formula>"-"</formula>
    </cfRule>
    <cfRule type="containsText" dxfId="5863" priority="36" stopIfTrue="1" operator="containsText" text="leer">
      <formula>NOT(ISERROR(SEARCH("leer",I34)))</formula>
    </cfRule>
  </conditionalFormatting>
  <conditionalFormatting sqref="I34:I37">
    <cfRule type="cellIs" dxfId="5862" priority="34" stopIfTrue="1" operator="equal">
      <formula>"-"</formula>
    </cfRule>
  </conditionalFormatting>
  <conditionalFormatting sqref="I34:I37">
    <cfRule type="cellIs" dxfId="5861" priority="32" stopIfTrue="1" operator="equal">
      <formula>"-"</formula>
    </cfRule>
    <cfRule type="containsText" dxfId="5860" priority="33" stopIfTrue="1" operator="containsText" text="leer">
      <formula>NOT(ISERROR(SEARCH("leer",I34)))</formula>
    </cfRule>
  </conditionalFormatting>
  <conditionalFormatting sqref="I34:I37">
    <cfRule type="cellIs" dxfId="5859" priority="31" stopIfTrue="1" operator="equal">
      <formula>"-"</formula>
    </cfRule>
  </conditionalFormatting>
  <conditionalFormatting sqref="I41:I42">
    <cfRule type="cellIs" dxfId="5858" priority="29" stopIfTrue="1" operator="equal">
      <formula>"-"</formula>
    </cfRule>
    <cfRule type="containsText" dxfId="5857" priority="30" stopIfTrue="1" operator="containsText" text="leer">
      <formula>NOT(ISERROR(SEARCH("leer",I41)))</formula>
    </cfRule>
  </conditionalFormatting>
  <conditionalFormatting sqref="I41:I42">
    <cfRule type="cellIs" dxfId="5856" priority="28" stopIfTrue="1" operator="equal">
      <formula>"-"</formula>
    </cfRule>
  </conditionalFormatting>
  <conditionalFormatting sqref="I41:I42">
    <cfRule type="cellIs" dxfId="5855" priority="26" stopIfTrue="1" operator="equal">
      <formula>"-"</formula>
    </cfRule>
    <cfRule type="containsText" dxfId="5854" priority="27" stopIfTrue="1" operator="containsText" text="leer">
      <formula>NOT(ISERROR(SEARCH("leer",I41)))</formula>
    </cfRule>
  </conditionalFormatting>
  <conditionalFormatting sqref="I41:I42">
    <cfRule type="cellIs" dxfId="5853" priority="25" stopIfTrue="1" operator="equal">
      <formula>"-"</formula>
    </cfRule>
  </conditionalFormatting>
  <conditionalFormatting sqref="I46:I47">
    <cfRule type="cellIs" dxfId="5852" priority="23" stopIfTrue="1" operator="equal">
      <formula>"-"</formula>
    </cfRule>
    <cfRule type="containsText" dxfId="5851" priority="24" stopIfTrue="1" operator="containsText" text="leer">
      <formula>NOT(ISERROR(SEARCH("leer",I46)))</formula>
    </cfRule>
  </conditionalFormatting>
  <conditionalFormatting sqref="I46:I47">
    <cfRule type="cellIs" dxfId="5850" priority="22" stopIfTrue="1" operator="equal">
      <formula>"-"</formula>
    </cfRule>
  </conditionalFormatting>
  <conditionalFormatting sqref="I46:I47">
    <cfRule type="cellIs" dxfId="5849" priority="20" stopIfTrue="1" operator="equal">
      <formula>"-"</formula>
    </cfRule>
    <cfRule type="containsText" dxfId="5848" priority="21" stopIfTrue="1" operator="containsText" text="leer">
      <formula>NOT(ISERROR(SEARCH("leer",I46)))</formula>
    </cfRule>
  </conditionalFormatting>
  <conditionalFormatting sqref="I46:I47">
    <cfRule type="cellIs" dxfId="5847" priority="19" stopIfTrue="1" operator="equal">
      <formula>"-"</formula>
    </cfRule>
  </conditionalFormatting>
  <conditionalFormatting sqref="I51:I53">
    <cfRule type="cellIs" dxfId="5846" priority="17" stopIfTrue="1" operator="equal">
      <formula>"-"</formula>
    </cfRule>
    <cfRule type="containsText" dxfId="5845" priority="18" stopIfTrue="1" operator="containsText" text="leer">
      <formula>NOT(ISERROR(SEARCH("leer",I51)))</formula>
    </cfRule>
  </conditionalFormatting>
  <conditionalFormatting sqref="I51:I53">
    <cfRule type="cellIs" dxfId="5844" priority="16" stopIfTrue="1" operator="equal">
      <formula>"-"</formula>
    </cfRule>
  </conditionalFormatting>
  <conditionalFormatting sqref="I51:I53">
    <cfRule type="cellIs" dxfId="5843" priority="14" stopIfTrue="1" operator="equal">
      <formula>"-"</formula>
    </cfRule>
    <cfRule type="containsText" dxfId="5842" priority="15" stopIfTrue="1" operator="containsText" text="leer">
      <formula>NOT(ISERROR(SEARCH("leer",I51)))</formula>
    </cfRule>
  </conditionalFormatting>
  <conditionalFormatting sqref="I51:I53">
    <cfRule type="cellIs" dxfId="5841" priority="13" stopIfTrue="1" operator="equal">
      <formula>"-"</formula>
    </cfRule>
  </conditionalFormatting>
  <conditionalFormatting sqref="I57:I58">
    <cfRule type="cellIs" dxfId="5840" priority="11" stopIfTrue="1" operator="equal">
      <formula>"-"</formula>
    </cfRule>
    <cfRule type="containsText" dxfId="5839" priority="12" stopIfTrue="1" operator="containsText" text="leer">
      <formula>NOT(ISERROR(SEARCH("leer",I57)))</formula>
    </cfRule>
  </conditionalFormatting>
  <conditionalFormatting sqref="I57:I58">
    <cfRule type="cellIs" dxfId="5838" priority="10" stopIfTrue="1" operator="equal">
      <formula>"-"</formula>
    </cfRule>
  </conditionalFormatting>
  <conditionalFormatting sqref="I57:I58">
    <cfRule type="cellIs" dxfId="5837" priority="8" stopIfTrue="1" operator="equal">
      <formula>"-"</formula>
    </cfRule>
    <cfRule type="containsText" dxfId="5836" priority="9" stopIfTrue="1" operator="containsText" text="leer">
      <formula>NOT(ISERROR(SEARCH("leer",I57)))</formula>
    </cfRule>
  </conditionalFormatting>
  <conditionalFormatting sqref="I57:I58">
    <cfRule type="cellIs" dxfId="5835" priority="7" stopIfTrue="1" operator="equal">
      <formula>"-"</formula>
    </cfRule>
  </conditionalFormatting>
  <conditionalFormatting sqref="I35">
    <cfRule type="cellIs" dxfId="5834" priority="6" stopIfTrue="1" operator="equal">
      <formula>"-"</formula>
    </cfRule>
  </conditionalFormatting>
  <conditionalFormatting sqref="I35">
    <cfRule type="cellIs" dxfId="5833" priority="4" stopIfTrue="1" operator="equal">
      <formula>"-"</formula>
    </cfRule>
    <cfRule type="containsText" dxfId="5832" priority="5" stopIfTrue="1" operator="containsText" text="leer">
      <formula>NOT(ISERROR(SEARCH("leer",I35)))</formula>
    </cfRule>
  </conditionalFormatting>
  <conditionalFormatting sqref="I35">
    <cfRule type="cellIs" dxfId="5831" priority="3" stopIfTrue="1" operator="equal">
      <formula>"-"</formula>
    </cfRule>
  </conditionalFormatting>
  <conditionalFormatting sqref="L11 K12:L12 N11:N12 K57:N58 P57:Q58 P11:Q12">
    <cfRule type="cellIs" dxfId="5830" priority="56" stopIfTrue="1" operator="equal">
      <formula>"-"</formula>
    </cfRule>
    <cfRule type="containsText" dxfId="5829" priority="57" stopIfTrue="1" operator="containsText" text="leer">
      <formula>NOT(ISERROR(SEARCH("leer",K11)))</formula>
    </cfRule>
  </conditionalFormatting>
  <conditionalFormatting sqref="L56:L58 L33:L37 L40:L42 L49:L53 L44:L47 L29:L31 L16:L27 L6:L14 I8 I25:I27 I10 I14 I16">
    <cfRule type="cellIs" dxfId="5828" priority="55" stopIfTrue="1" operator="equal">
      <formula>"-"</formula>
    </cfRule>
  </conditionalFormatting>
  <conditionalFormatting sqref="J57:J58">
    <cfRule type="cellIs" dxfId="5827" priority="51" stopIfTrue="1" operator="equal">
      <formula>"-"</formula>
    </cfRule>
    <cfRule type="containsText" dxfId="5826" priority="52" stopIfTrue="1" operator="containsText" text="leer">
      <formula>NOT(ISERROR(SEARCH("leer",J57)))</formula>
    </cfRule>
  </conditionalFormatting>
  <conditionalFormatting sqref="J57:J58">
    <cfRule type="cellIs" dxfId="5825" priority="49" stopIfTrue="1" operator="equal">
      <formula>"-"</formula>
    </cfRule>
    <cfRule type="containsText" dxfId="5824" priority="50" stopIfTrue="1" operator="containsText" text="leer">
      <formula>NOT(ISERROR(SEARCH("leer",J57)))</formula>
    </cfRule>
  </conditionalFormatting>
  <conditionalFormatting sqref="J57:J58">
    <cfRule type="cellIs" dxfId="5823" priority="47" stopIfTrue="1" operator="equal">
      <formula>"-"</formula>
    </cfRule>
    <cfRule type="containsText" dxfId="5822" priority="48" stopIfTrue="1" operator="containsText" text="leer">
      <formula>NOT(ISERROR(SEARCH("leer",J57)))</formula>
    </cfRule>
  </conditionalFormatting>
  <conditionalFormatting sqref="J57:J58">
    <cfRule type="cellIs" dxfId="5821" priority="45" stopIfTrue="1" operator="equal">
      <formula>"-"</formula>
    </cfRule>
    <cfRule type="containsText" dxfId="5820" priority="46" stopIfTrue="1" operator="containsText" text="leer">
      <formula>NOT(ISERROR(SEARCH("leer",J57)))</formula>
    </cfRule>
  </conditionalFormatting>
  <conditionalFormatting sqref="J57:J58">
    <cfRule type="cellIs" dxfId="5819" priority="43" stopIfTrue="1" operator="equal">
      <formula>"-"</formula>
    </cfRule>
    <cfRule type="containsText" dxfId="5818" priority="44" stopIfTrue="1" operator="containsText" text="leer">
      <formula>NOT(ISERROR(SEARCH("leer",J57)))</formula>
    </cfRule>
  </conditionalFormatting>
  <hyperlinks>
    <hyperlink ref="A1" location="Index!A1" display="zurück"/>
  </hyperlinks>
  <pageMargins left="0.79000000000000015" right="0.79000000000000015" top="0.98" bottom="0.98" header="0.51" footer="0.51"/>
  <pageSetup paperSize="9" scale="41" orientation="portrait" horizontalDpi="4294967292" verticalDpi="4294967292" r:id="rId1"/>
  <customProperties>
    <customPr name="_pios_id" r:id="rId2"/>
  </customPropertie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B36"/>
  <sheetViews>
    <sheetView showRuler="0" zoomScaleNormal="100" workbookViewId="0"/>
  </sheetViews>
  <sheetFormatPr baseColWidth="10" defaultColWidth="10.7109375" defaultRowHeight="12.75"/>
  <cols>
    <col min="1" max="1" width="27.140625" style="5" bestFit="1" customWidth="1"/>
    <col min="2" max="2" width="13.7109375" style="5" bestFit="1" customWidth="1"/>
    <col min="3" max="3" width="19" style="8" bestFit="1" customWidth="1"/>
    <col min="4" max="5" width="12.28515625" style="8" customWidth="1"/>
    <col min="6" max="7" width="11.42578125" style="8" customWidth="1"/>
    <col min="8" max="8" width="9.28515625" style="8" customWidth="1"/>
    <col min="9" max="9" width="9" style="8" customWidth="1"/>
    <col min="10" max="10" width="9.7109375" style="8" customWidth="1"/>
    <col min="11" max="11" width="10" style="8" customWidth="1"/>
    <col min="12" max="12" width="9.85546875" style="8" customWidth="1"/>
    <col min="13" max="14" width="9.7109375" style="5" customWidth="1"/>
    <col min="15" max="15" width="9.28515625" style="5" customWidth="1"/>
    <col min="16" max="16" width="11.28515625" style="5" bestFit="1" customWidth="1"/>
    <col min="17" max="16384" width="10.7109375" style="5"/>
  </cols>
  <sheetData>
    <row r="1" spans="1:16">
      <c r="A1" s="90" t="s">
        <v>199</v>
      </c>
      <c r="C1" s="5"/>
      <c r="D1" s="5"/>
      <c r="E1" s="5"/>
      <c r="F1" s="5"/>
      <c r="G1" s="5"/>
      <c r="H1" s="5"/>
      <c r="I1" s="5"/>
      <c r="J1" s="5"/>
      <c r="K1" s="5"/>
      <c r="L1" s="5"/>
    </row>
    <row r="2" spans="1:16">
      <c r="A2" s="90"/>
      <c r="C2" s="5"/>
      <c r="D2" s="5"/>
      <c r="E2" s="5"/>
      <c r="F2" s="5"/>
      <c r="G2" s="5"/>
      <c r="H2" s="5"/>
      <c r="I2" s="5"/>
      <c r="J2" s="5"/>
      <c r="K2" s="5"/>
      <c r="L2" s="5"/>
    </row>
    <row r="3" spans="1:16">
      <c r="A3" s="4" t="s">
        <v>200</v>
      </c>
      <c r="C3" s="5" t="s">
        <v>201</v>
      </c>
      <c r="D3" s="5" t="s">
        <v>202</v>
      </c>
      <c r="E3" s="4">
        <v>2005</v>
      </c>
      <c r="F3" s="4">
        <v>2006</v>
      </c>
      <c r="G3" s="4">
        <v>2007</v>
      </c>
      <c r="H3" s="4">
        <v>2008</v>
      </c>
      <c r="I3" s="4">
        <v>2009</v>
      </c>
      <c r="J3" s="4">
        <v>2010</v>
      </c>
      <c r="K3" s="4">
        <v>2011</v>
      </c>
      <c r="L3" s="4">
        <v>2012</v>
      </c>
      <c r="M3" s="4">
        <v>2013</v>
      </c>
      <c r="N3" s="4">
        <v>2014</v>
      </c>
      <c r="O3" s="4">
        <v>2015</v>
      </c>
      <c r="P3" s="356">
        <v>2016</v>
      </c>
    </row>
    <row r="4" spans="1:16">
      <c r="A4" s="4"/>
      <c r="E4" s="5"/>
      <c r="F4" s="5"/>
      <c r="G4" s="5"/>
      <c r="H4" s="5"/>
      <c r="I4" s="5"/>
      <c r="M4" s="8"/>
      <c r="N4" s="8"/>
      <c r="O4" s="8"/>
      <c r="P4" s="354"/>
    </row>
    <row r="5" spans="1:16">
      <c r="A5" s="5" t="s">
        <v>203</v>
      </c>
      <c r="B5" s="5" t="s">
        <v>204</v>
      </c>
      <c r="D5" s="8" t="s">
        <v>205</v>
      </c>
      <c r="E5" s="194">
        <v>50130</v>
      </c>
      <c r="F5" s="194">
        <v>55600</v>
      </c>
      <c r="G5" s="194">
        <v>60085</v>
      </c>
      <c r="H5" s="194">
        <v>71603</v>
      </c>
      <c r="I5" s="162">
        <v>84676</v>
      </c>
      <c r="J5" s="162">
        <v>93310</v>
      </c>
      <c r="K5" s="162">
        <v>108254</v>
      </c>
      <c r="L5" s="202">
        <v>120069</v>
      </c>
      <c r="M5" s="19">
        <v>120383</v>
      </c>
      <c r="N5" s="19">
        <v>124671</v>
      </c>
      <c r="O5" s="19">
        <v>120327</v>
      </c>
      <c r="P5" s="393">
        <v>126689</v>
      </c>
    </row>
    <row r="6" spans="1:16">
      <c r="A6" s="15" t="s">
        <v>206</v>
      </c>
      <c r="B6" s="5" t="s">
        <v>207</v>
      </c>
      <c r="D6" s="8" t="s">
        <v>208</v>
      </c>
      <c r="E6" s="194">
        <v>43630</v>
      </c>
      <c r="F6" s="194">
        <v>48364</v>
      </c>
      <c r="G6" s="194">
        <v>51462</v>
      </c>
      <c r="H6" s="194">
        <v>64204</v>
      </c>
      <c r="I6" s="162">
        <v>77272</v>
      </c>
      <c r="J6" s="162">
        <v>85725</v>
      </c>
      <c r="K6" s="162">
        <v>100707</v>
      </c>
      <c r="L6" s="202">
        <v>110531</v>
      </c>
      <c r="M6" s="162">
        <v>109086</v>
      </c>
      <c r="N6" s="19">
        <v>112150</v>
      </c>
      <c r="O6" s="19">
        <v>107380</v>
      </c>
      <c r="P6" s="393">
        <v>110533</v>
      </c>
    </row>
    <row r="7" spans="1:16">
      <c r="A7" s="15" t="s">
        <v>209</v>
      </c>
      <c r="B7" s="5" t="s">
        <v>210</v>
      </c>
      <c r="D7" s="8" t="s">
        <v>211</v>
      </c>
      <c r="E7" s="194">
        <v>87</v>
      </c>
      <c r="F7" s="194">
        <v>87</v>
      </c>
      <c r="G7" s="194">
        <v>86</v>
      </c>
      <c r="H7" s="194">
        <v>90</v>
      </c>
      <c r="I7" s="162">
        <v>91</v>
      </c>
      <c r="J7" s="162">
        <v>92</v>
      </c>
      <c r="K7" s="162">
        <v>93</v>
      </c>
      <c r="L7" s="202">
        <f>L6/L5*100</f>
        <v>92.056234331925808</v>
      </c>
      <c r="M7" s="19">
        <v>91</v>
      </c>
      <c r="N7" s="19">
        <v>90</v>
      </c>
      <c r="O7" s="19">
        <v>89</v>
      </c>
      <c r="P7" s="393">
        <v>87</v>
      </c>
    </row>
    <row r="8" spans="1:16">
      <c r="A8" s="5" t="s">
        <v>212</v>
      </c>
      <c r="B8" s="5" t="s">
        <v>213</v>
      </c>
      <c r="D8" s="8" t="s">
        <v>214</v>
      </c>
      <c r="E8" s="194">
        <v>922</v>
      </c>
      <c r="F8" s="194">
        <v>1605</v>
      </c>
      <c r="G8" s="194">
        <v>2470</v>
      </c>
      <c r="H8" s="194">
        <v>2857</v>
      </c>
      <c r="I8" s="162">
        <v>3534</v>
      </c>
      <c r="J8" s="162">
        <v>4224</v>
      </c>
      <c r="K8" s="162">
        <v>4879</v>
      </c>
      <c r="L8" s="202">
        <v>3145</v>
      </c>
      <c r="M8" s="19">
        <v>5637</v>
      </c>
      <c r="N8" s="19">
        <v>5010</v>
      </c>
      <c r="O8" s="19">
        <v>4385</v>
      </c>
      <c r="P8" s="393">
        <v>4881</v>
      </c>
    </row>
    <row r="9" spans="1:16">
      <c r="L9" s="5"/>
    </row>
    <row r="10" spans="1:16">
      <c r="A10" s="4"/>
      <c r="D10" s="22"/>
      <c r="E10" s="22"/>
      <c r="F10" s="22"/>
      <c r="G10" s="22"/>
      <c r="H10" s="22"/>
    </row>
    <row r="11" spans="1:16">
      <c r="A11" s="27"/>
      <c r="L11" s="5"/>
    </row>
    <row r="12" spans="1:16">
      <c r="L12" s="5"/>
    </row>
    <row r="13" spans="1:16">
      <c r="L13" s="5"/>
    </row>
    <row r="14" spans="1:16">
      <c r="L14" s="5"/>
    </row>
    <row r="15" spans="1:16">
      <c r="L15" s="5"/>
    </row>
    <row r="16" spans="1:16">
      <c r="L16" s="5"/>
    </row>
    <row r="17" spans="1:28">
      <c r="A17" s="4"/>
      <c r="L17" s="5"/>
    </row>
    <row r="18" spans="1:28">
      <c r="L18" s="5"/>
    </row>
    <row r="19" spans="1:28">
      <c r="L19" s="5"/>
    </row>
    <row r="20" spans="1:28">
      <c r="L20" s="5"/>
    </row>
    <row r="21" spans="1:28">
      <c r="A21" s="4"/>
    </row>
    <row r="22" spans="1:28">
      <c r="L22" s="70"/>
      <c r="M22" s="8"/>
      <c r="N22" s="8"/>
      <c r="O22" s="8"/>
      <c r="P22" s="8"/>
    </row>
    <row r="23" spans="1:28">
      <c r="A23" s="14"/>
      <c r="L23" s="70"/>
      <c r="M23" s="8"/>
      <c r="N23" s="8"/>
      <c r="O23" s="8"/>
      <c r="P23" s="8"/>
    </row>
    <row r="24" spans="1:28">
      <c r="A24" s="48"/>
      <c r="L24" s="77"/>
      <c r="M24" s="8"/>
      <c r="N24" s="8"/>
      <c r="O24" s="8"/>
      <c r="P24" s="8"/>
    </row>
    <row r="26" spans="1:28">
      <c r="E26" s="4"/>
      <c r="F26" s="5"/>
      <c r="G26" s="194"/>
      <c r="H26" s="194"/>
      <c r="I26" s="194"/>
      <c r="J26" s="194"/>
    </row>
    <row r="27" spans="1:28">
      <c r="E27" s="4"/>
      <c r="F27" s="5"/>
      <c r="G27" s="194"/>
      <c r="H27" s="194"/>
      <c r="I27" s="194"/>
      <c r="J27" s="194"/>
    </row>
    <row r="28" spans="1:28">
      <c r="A28" s="14"/>
      <c r="E28" s="4"/>
      <c r="F28" s="5"/>
      <c r="G28" s="194"/>
      <c r="H28" s="194"/>
      <c r="I28" s="194"/>
      <c r="J28" s="194"/>
    </row>
    <row r="29" spans="1:28">
      <c r="E29" s="4"/>
      <c r="F29" s="5"/>
      <c r="G29" s="194"/>
      <c r="H29" s="194"/>
      <c r="I29" s="194"/>
      <c r="J29" s="194"/>
    </row>
    <row r="30" spans="1:28">
      <c r="A30" s="4"/>
      <c r="E30" s="4"/>
      <c r="F30" s="5"/>
      <c r="G30" s="237"/>
      <c r="H30" s="237"/>
      <c r="I30" s="237"/>
      <c r="J30" s="237"/>
      <c r="M30" s="8"/>
      <c r="N30" s="8"/>
      <c r="O30" s="8"/>
      <c r="P30" s="8"/>
    </row>
    <row r="31" spans="1:28">
      <c r="E31" s="4"/>
      <c r="G31" s="162"/>
      <c r="H31" s="162"/>
      <c r="I31" s="162"/>
      <c r="J31" s="162"/>
    </row>
    <row r="32" spans="1:28" ht="15">
      <c r="E32" s="4"/>
      <c r="G32" s="162"/>
      <c r="H32" s="162"/>
      <c r="I32" s="162"/>
      <c r="J32" s="162"/>
      <c r="Q32" s="76"/>
      <c r="W32" s="44"/>
      <c r="X32" s="44"/>
      <c r="Y32" s="44"/>
      <c r="Z32" s="44"/>
      <c r="AA32" s="44"/>
      <c r="AB32" s="44"/>
    </row>
    <row r="33" spans="5:18">
      <c r="E33" s="4"/>
      <c r="G33" s="202"/>
      <c r="H33" s="202"/>
      <c r="I33" s="202"/>
      <c r="J33" s="202"/>
      <c r="Q33" s="44"/>
    </row>
    <row r="34" spans="5:18">
      <c r="E34" s="4"/>
      <c r="G34" s="19"/>
      <c r="H34" s="67"/>
      <c r="I34" s="19"/>
      <c r="J34" s="19"/>
      <c r="M34" s="8"/>
      <c r="N34" s="8"/>
      <c r="O34" s="8"/>
      <c r="P34" s="8"/>
      <c r="Q34" s="44"/>
      <c r="R34" s="44"/>
    </row>
    <row r="35" spans="5:18">
      <c r="E35" s="4"/>
      <c r="G35" s="19"/>
      <c r="H35" s="19"/>
      <c r="I35" s="19"/>
      <c r="J35" s="19"/>
    </row>
    <row r="36" spans="5:18">
      <c r="E36" s="4"/>
      <c r="G36" s="19"/>
      <c r="H36" s="19"/>
      <c r="I36" s="19"/>
      <c r="J36" s="19"/>
    </row>
  </sheetData>
  <phoneticPr fontId="16" type="noConversion"/>
  <conditionalFormatting sqref="H7">
    <cfRule type="cellIs" dxfId="5817" priority="1" stopIfTrue="1" operator="equal">
      <formula>"-"</formula>
    </cfRule>
  </conditionalFormatting>
  <conditionalFormatting sqref="G32:J32">
    <cfRule type="cellIs" dxfId="5816" priority="81" stopIfTrue="1" operator="equal">
      <formula>"-"</formula>
    </cfRule>
  </conditionalFormatting>
  <conditionalFormatting sqref="G31:J31">
    <cfRule type="cellIs" dxfId="5815" priority="79" stopIfTrue="1" operator="equal">
      <formula>"-"</formula>
    </cfRule>
    <cfRule type="containsText" dxfId="5814" priority="80" stopIfTrue="1" operator="containsText" text="leer">
      <formula>NOT(ISERROR(SEARCH("leer",G31)))</formula>
    </cfRule>
  </conditionalFormatting>
  <conditionalFormatting sqref="G30:J30">
    <cfRule type="cellIs" dxfId="5813" priority="77" stopIfTrue="1" operator="equal">
      <formula>"-"</formula>
    </cfRule>
    <cfRule type="containsText" dxfId="5812" priority="78" stopIfTrue="1" operator="containsText" text="leer">
      <formula>NOT(ISERROR(SEARCH("leer",G30)))</formula>
    </cfRule>
  </conditionalFormatting>
  <conditionalFormatting sqref="G30:J30">
    <cfRule type="cellIs" dxfId="5811" priority="75" stopIfTrue="1" operator="equal">
      <formula>"-"</formula>
    </cfRule>
    <cfRule type="containsText" dxfId="5810" priority="76" stopIfTrue="1" operator="containsText" text="leer">
      <formula>NOT(ISERROR(SEARCH("leer",G30)))</formula>
    </cfRule>
  </conditionalFormatting>
  <conditionalFormatting sqref="G30:J30">
    <cfRule type="cellIs" dxfId="5809" priority="73" stopIfTrue="1" operator="equal">
      <formula>"-"</formula>
    </cfRule>
    <cfRule type="containsText" dxfId="5808" priority="74" stopIfTrue="1" operator="containsText" text="leer">
      <formula>NOT(ISERROR(SEARCH("leer",G30)))</formula>
    </cfRule>
  </conditionalFormatting>
  <conditionalFormatting sqref="G30:J30">
    <cfRule type="cellIs" dxfId="5807" priority="71" stopIfTrue="1" operator="equal">
      <formula>"-"</formula>
    </cfRule>
    <cfRule type="containsText" dxfId="5806" priority="72" stopIfTrue="1" operator="containsText" text="leer">
      <formula>NOT(ISERROR(SEARCH("leer",G30)))</formula>
    </cfRule>
  </conditionalFormatting>
  <conditionalFormatting sqref="G30:J30">
    <cfRule type="cellIs" dxfId="5805" priority="69" stopIfTrue="1" operator="equal">
      <formula>"-"</formula>
    </cfRule>
    <cfRule type="containsText" dxfId="5804" priority="70" stopIfTrue="1" operator="containsText" text="leer">
      <formula>NOT(ISERROR(SEARCH("leer",G30)))</formula>
    </cfRule>
  </conditionalFormatting>
  <conditionalFormatting sqref="G30:J30">
    <cfRule type="cellIs" dxfId="5803" priority="67" stopIfTrue="1" operator="equal">
      <formula>"-"</formula>
    </cfRule>
    <cfRule type="containsText" dxfId="5802" priority="68" stopIfTrue="1" operator="containsText" text="leer">
      <formula>NOT(ISERROR(SEARCH("leer",G30)))</formula>
    </cfRule>
  </conditionalFormatting>
  <conditionalFormatting sqref="G29:H29 J29">
    <cfRule type="cellIs" dxfId="5801" priority="65" stopIfTrue="1" operator="equal">
      <formula>"-"</formula>
    </cfRule>
    <cfRule type="containsText" dxfId="5800" priority="66" stopIfTrue="1" operator="containsText" text="leer">
      <formula>NOT(ISERROR(SEARCH("leer",G29)))</formula>
    </cfRule>
  </conditionalFormatting>
  <conditionalFormatting sqref="G29:H29 J29">
    <cfRule type="cellIs" dxfId="5799" priority="64" stopIfTrue="1" operator="equal">
      <formula>"-"</formula>
    </cfRule>
  </conditionalFormatting>
  <conditionalFormatting sqref="G29:H29 J29">
    <cfRule type="cellIs" dxfId="5798" priority="62" stopIfTrue="1" operator="equal">
      <formula>"-"</formula>
    </cfRule>
    <cfRule type="containsText" dxfId="5797" priority="63" stopIfTrue="1" operator="containsText" text="leer">
      <formula>NOT(ISERROR(SEARCH("leer",G29)))</formula>
    </cfRule>
  </conditionalFormatting>
  <conditionalFormatting sqref="G29:H29 J29">
    <cfRule type="cellIs" dxfId="5796" priority="61" stopIfTrue="1" operator="equal">
      <formula>"-"</formula>
    </cfRule>
  </conditionalFormatting>
  <conditionalFormatting sqref="I29">
    <cfRule type="cellIs" dxfId="5795" priority="59" stopIfTrue="1" operator="equal">
      <formula>"-"</formula>
    </cfRule>
    <cfRule type="containsText" dxfId="5794" priority="60" stopIfTrue="1" operator="containsText" text="leer">
      <formula>NOT(ISERROR(SEARCH("leer",I29)))</formula>
    </cfRule>
  </conditionalFormatting>
  <conditionalFormatting sqref="I29">
    <cfRule type="cellIs" dxfId="5793" priority="58" stopIfTrue="1" operator="equal">
      <formula>"-"</formula>
    </cfRule>
  </conditionalFormatting>
  <conditionalFormatting sqref="I29">
    <cfRule type="cellIs" dxfId="5792" priority="56" stopIfTrue="1" operator="equal">
      <formula>"-"</formula>
    </cfRule>
    <cfRule type="containsText" dxfId="5791" priority="57" stopIfTrue="1" operator="containsText" text="leer">
      <formula>NOT(ISERROR(SEARCH("leer",I29)))</formula>
    </cfRule>
  </conditionalFormatting>
  <conditionalFormatting sqref="I29">
    <cfRule type="cellIs" dxfId="5790" priority="55" stopIfTrue="1" operator="equal">
      <formula>"-"</formula>
    </cfRule>
  </conditionalFormatting>
  <conditionalFormatting sqref="K5:K8">
    <cfRule type="cellIs" dxfId="5789" priority="27" stopIfTrue="1" operator="equal">
      <formula>"-"</formula>
    </cfRule>
  </conditionalFormatting>
  <conditionalFormatting sqref="J5:J8">
    <cfRule type="cellIs" dxfId="5788" priority="25" stopIfTrue="1" operator="equal">
      <formula>"-"</formula>
    </cfRule>
    <cfRule type="containsText" dxfId="5787" priority="26" stopIfTrue="1" operator="containsText" text="leer">
      <formula>NOT(ISERROR(SEARCH("leer",J5)))</formula>
    </cfRule>
  </conditionalFormatting>
  <conditionalFormatting sqref="I5:I8">
    <cfRule type="cellIs" dxfId="5786" priority="23" stopIfTrue="1" operator="equal">
      <formula>"-"</formula>
    </cfRule>
    <cfRule type="containsText" dxfId="5785" priority="24" stopIfTrue="1" operator="containsText" text="leer">
      <formula>NOT(ISERROR(SEARCH("leer",I5)))</formula>
    </cfRule>
  </conditionalFormatting>
  <conditionalFormatting sqref="I5:I8">
    <cfRule type="cellIs" dxfId="5784" priority="21" stopIfTrue="1" operator="equal">
      <formula>"-"</formula>
    </cfRule>
    <cfRule type="containsText" dxfId="5783" priority="22" stopIfTrue="1" operator="containsText" text="leer">
      <formula>NOT(ISERROR(SEARCH("leer",I5)))</formula>
    </cfRule>
  </conditionalFormatting>
  <conditionalFormatting sqref="I5:I8">
    <cfRule type="cellIs" dxfId="5782" priority="19" stopIfTrue="1" operator="equal">
      <formula>"-"</formula>
    </cfRule>
    <cfRule type="containsText" dxfId="5781" priority="20" stopIfTrue="1" operator="containsText" text="leer">
      <formula>NOT(ISERROR(SEARCH("leer",I5)))</formula>
    </cfRule>
  </conditionalFormatting>
  <conditionalFormatting sqref="I5:I8">
    <cfRule type="cellIs" dxfId="5780" priority="17" stopIfTrue="1" operator="equal">
      <formula>"-"</formula>
    </cfRule>
    <cfRule type="containsText" dxfId="5779" priority="18" stopIfTrue="1" operator="containsText" text="leer">
      <formula>NOT(ISERROR(SEARCH("leer",I5)))</formula>
    </cfRule>
  </conditionalFormatting>
  <conditionalFormatting sqref="I5:I8">
    <cfRule type="cellIs" dxfId="5778" priority="15" stopIfTrue="1" operator="equal">
      <formula>"-"</formula>
    </cfRule>
    <cfRule type="containsText" dxfId="5777" priority="16" stopIfTrue="1" operator="containsText" text="leer">
      <formula>NOT(ISERROR(SEARCH("leer",I5)))</formula>
    </cfRule>
  </conditionalFormatting>
  <conditionalFormatting sqref="I5:I8">
    <cfRule type="cellIs" dxfId="5776" priority="13" stopIfTrue="1" operator="equal">
      <formula>"-"</formula>
    </cfRule>
    <cfRule type="containsText" dxfId="5775" priority="14" stopIfTrue="1" operator="containsText" text="leer">
      <formula>NOT(ISERROR(SEARCH("leer",I5)))</formula>
    </cfRule>
  </conditionalFormatting>
  <conditionalFormatting sqref="H5:H6 H8">
    <cfRule type="cellIs" dxfId="5774" priority="11" stopIfTrue="1" operator="equal">
      <formula>"-"</formula>
    </cfRule>
    <cfRule type="containsText" dxfId="5773" priority="12" stopIfTrue="1" operator="containsText" text="leer">
      <formula>NOT(ISERROR(SEARCH("leer",H5)))</formula>
    </cfRule>
  </conditionalFormatting>
  <conditionalFormatting sqref="H5:H6 H8">
    <cfRule type="cellIs" dxfId="5772" priority="10" stopIfTrue="1" operator="equal">
      <formula>"-"</formula>
    </cfRule>
  </conditionalFormatting>
  <conditionalFormatting sqref="H5:H6 H8">
    <cfRule type="cellIs" dxfId="5771" priority="8" stopIfTrue="1" operator="equal">
      <formula>"-"</formula>
    </cfRule>
    <cfRule type="containsText" dxfId="5770" priority="9" stopIfTrue="1" operator="containsText" text="leer">
      <formula>NOT(ISERROR(SEARCH("leer",H5)))</formula>
    </cfRule>
  </conditionalFormatting>
  <conditionalFormatting sqref="H5:H6 H8">
    <cfRule type="cellIs" dxfId="5769" priority="7" stopIfTrue="1" operator="equal">
      <formula>"-"</formula>
    </cfRule>
  </conditionalFormatting>
  <conditionalFormatting sqref="H7">
    <cfRule type="cellIs" dxfId="5768" priority="5" stopIfTrue="1" operator="equal">
      <formula>"-"</formula>
    </cfRule>
    <cfRule type="containsText" dxfId="5767" priority="6" stopIfTrue="1" operator="containsText" text="leer">
      <formula>NOT(ISERROR(SEARCH("leer",H7)))</formula>
    </cfRule>
  </conditionalFormatting>
  <conditionalFormatting sqref="H7">
    <cfRule type="cellIs" dxfId="5766" priority="4" stopIfTrue="1" operator="equal">
      <formula>"-"</formula>
    </cfRule>
  </conditionalFormatting>
  <conditionalFormatting sqref="H7">
    <cfRule type="cellIs" dxfId="5765" priority="2" stopIfTrue="1" operator="equal">
      <formula>"-"</formula>
    </cfRule>
    <cfRule type="containsText" dxfId="5764" priority="3" stopIfTrue="1" operator="containsText" text="leer">
      <formula>NOT(ISERROR(SEARCH("leer",H7)))</formula>
    </cfRule>
  </conditionalFormatting>
  <hyperlinks>
    <hyperlink ref="A1" location="Index!A1" display="zurück"/>
  </hyperlinks>
  <pageMargins left="0.79000000000000015" right="0.79000000000000015" top="0.98" bottom="0.98" header="0.51" footer="0.51"/>
  <pageSetup paperSize="9" scale="52" orientation="portrait" horizontalDpi="4294967292" verticalDpi="4294967292" r:id="rId1"/>
  <customProperties>
    <customPr name="_pios_id" r:id="rId2"/>
  </customPropertie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B40"/>
  <sheetViews>
    <sheetView showRuler="0" zoomScaleNormal="100" workbookViewId="0"/>
  </sheetViews>
  <sheetFormatPr baseColWidth="10" defaultColWidth="10.7109375" defaultRowHeight="12.75"/>
  <cols>
    <col min="1" max="1" width="56" style="5" bestFit="1" customWidth="1"/>
    <col min="2" max="2" width="13.7109375" style="5" bestFit="1" customWidth="1"/>
    <col min="3" max="3" width="19" style="8" bestFit="1" customWidth="1"/>
    <col min="4" max="5" width="12.28515625" style="8" customWidth="1"/>
    <col min="6" max="7" width="11.42578125" style="8" customWidth="1"/>
    <col min="8" max="10" width="10.7109375" style="8" customWidth="1"/>
    <col min="11" max="11" width="11.42578125" style="8" customWidth="1"/>
    <col min="12" max="12" width="10.7109375" style="8"/>
    <col min="13" max="16384" width="10.7109375" style="5"/>
  </cols>
  <sheetData>
    <row r="1" spans="1:16">
      <c r="A1" s="90" t="s">
        <v>215</v>
      </c>
      <c r="C1" s="5"/>
      <c r="D1" s="5"/>
      <c r="E1" s="5"/>
      <c r="F1" s="5"/>
      <c r="G1" s="5"/>
      <c r="H1" s="5"/>
      <c r="I1" s="5"/>
      <c r="J1" s="5"/>
      <c r="K1" s="5"/>
      <c r="L1" s="5"/>
    </row>
    <row r="2" spans="1:16">
      <c r="A2" s="90"/>
      <c r="C2" s="5"/>
      <c r="D2" s="5"/>
      <c r="E2" s="5"/>
      <c r="F2" s="5"/>
      <c r="G2" s="5"/>
      <c r="H2" s="5"/>
      <c r="I2" s="5"/>
      <c r="J2" s="5"/>
      <c r="K2" s="5"/>
      <c r="L2" s="5"/>
    </row>
    <row r="3" spans="1:16">
      <c r="A3" s="4" t="s">
        <v>216</v>
      </c>
      <c r="C3" s="5" t="s">
        <v>217</v>
      </c>
      <c r="D3" s="5" t="s">
        <v>218</v>
      </c>
      <c r="E3" s="4">
        <v>2005</v>
      </c>
      <c r="F3" s="4">
        <v>2006</v>
      </c>
      <c r="G3" s="4">
        <v>2007</v>
      </c>
      <c r="H3" s="4">
        <v>2008</v>
      </c>
      <c r="I3" s="4">
        <v>2009</v>
      </c>
      <c r="J3" s="4">
        <v>2010</v>
      </c>
      <c r="K3" s="4">
        <v>2011</v>
      </c>
      <c r="L3" s="22">
        <v>2012</v>
      </c>
      <c r="M3" s="22">
        <v>2013</v>
      </c>
      <c r="N3" s="4">
        <v>2014</v>
      </c>
      <c r="O3" s="4">
        <v>2015</v>
      </c>
      <c r="P3" s="356">
        <v>2016</v>
      </c>
    </row>
    <row r="4" spans="1:16">
      <c r="A4" s="4"/>
      <c r="C4" s="115"/>
      <c r="E4" s="4"/>
      <c r="F4" s="4"/>
      <c r="G4" s="4"/>
      <c r="H4" s="4"/>
      <c r="I4" s="4"/>
      <c r="J4" s="4"/>
      <c r="K4" s="4"/>
      <c r="M4" s="8"/>
      <c r="N4" s="8"/>
      <c r="O4" s="8"/>
      <c r="P4" s="354"/>
    </row>
    <row r="5" spans="1:16">
      <c r="A5" s="27" t="s">
        <v>219</v>
      </c>
      <c r="B5" s="5" t="s">
        <v>220</v>
      </c>
      <c r="C5" s="8">
        <v>1</v>
      </c>
      <c r="D5" s="8" t="s">
        <v>221</v>
      </c>
      <c r="E5" s="8" t="s">
        <v>2248</v>
      </c>
      <c r="F5" s="8" t="s">
        <v>2248</v>
      </c>
      <c r="G5" s="5">
        <v>938</v>
      </c>
      <c r="H5" s="5">
        <v>977</v>
      </c>
      <c r="I5" s="67">
        <v>824</v>
      </c>
      <c r="J5" s="67">
        <v>931</v>
      </c>
      <c r="K5" s="67">
        <v>965</v>
      </c>
      <c r="L5" s="185">
        <v>13424</v>
      </c>
      <c r="M5" s="8">
        <v>-367</v>
      </c>
      <c r="N5" s="19">
        <v>-1925</v>
      </c>
      <c r="O5" s="19">
        <v>-2990</v>
      </c>
      <c r="P5" s="354">
        <v>-354</v>
      </c>
    </row>
    <row r="6" spans="1:16">
      <c r="A6" s="5" t="s">
        <v>222</v>
      </c>
      <c r="B6" s="5" t="s">
        <v>223</v>
      </c>
      <c r="D6" s="8" t="s">
        <v>224</v>
      </c>
      <c r="E6" s="5">
        <v>347</v>
      </c>
      <c r="F6" s="5">
        <v>540</v>
      </c>
      <c r="G6" s="5">
        <v>644</v>
      </c>
      <c r="H6" s="5">
        <v>516</v>
      </c>
      <c r="I6" s="67">
        <v>431</v>
      </c>
      <c r="J6" s="67">
        <v>364</v>
      </c>
      <c r="K6" s="67">
        <v>429</v>
      </c>
      <c r="L6" s="185">
        <v>443</v>
      </c>
      <c r="M6" s="8">
        <v>453</v>
      </c>
      <c r="N6" s="19">
        <v>443</v>
      </c>
      <c r="O6" s="19">
        <v>437</v>
      </c>
      <c r="P6" s="354">
        <v>450</v>
      </c>
    </row>
    <row r="7" spans="1:16">
      <c r="A7" s="5" t="s">
        <v>225</v>
      </c>
      <c r="B7" s="5" t="s">
        <v>226</v>
      </c>
      <c r="D7" s="8" t="s">
        <v>227</v>
      </c>
      <c r="E7" s="5">
        <v>176</v>
      </c>
      <c r="F7" s="5">
        <v>195</v>
      </c>
      <c r="G7" s="5">
        <v>322</v>
      </c>
      <c r="H7" s="5">
        <v>326</v>
      </c>
      <c r="I7" s="67">
        <v>270</v>
      </c>
      <c r="J7" s="67">
        <v>176</v>
      </c>
      <c r="K7" s="67">
        <v>239</v>
      </c>
      <c r="L7" s="185">
        <v>228</v>
      </c>
      <c r="M7" s="8">
        <v>249</v>
      </c>
      <c r="N7" s="19">
        <v>250</v>
      </c>
      <c r="O7" s="19">
        <v>317</v>
      </c>
      <c r="P7" s="354">
        <v>302</v>
      </c>
    </row>
    <row r="8" spans="1:16">
      <c r="A8" s="5" t="s">
        <v>228</v>
      </c>
      <c r="B8" s="5" t="s">
        <v>229</v>
      </c>
      <c r="D8" s="8" t="s">
        <v>230</v>
      </c>
      <c r="E8" s="5">
        <v>153</v>
      </c>
      <c r="F8" s="5">
        <v>310</v>
      </c>
      <c r="G8" s="5">
        <v>281</v>
      </c>
      <c r="H8" s="5">
        <v>147</v>
      </c>
      <c r="I8" s="67">
        <v>109</v>
      </c>
      <c r="J8" s="67">
        <v>163</v>
      </c>
      <c r="K8" s="67">
        <v>168</v>
      </c>
      <c r="L8" s="185">
        <v>162</v>
      </c>
      <c r="M8" s="8">
        <v>115</v>
      </c>
      <c r="N8" s="19">
        <v>124</v>
      </c>
      <c r="O8" s="19">
        <v>57</v>
      </c>
      <c r="P8" s="354">
        <v>103</v>
      </c>
    </row>
    <row r="9" spans="1:16">
      <c r="A9" s="155" t="s">
        <v>231</v>
      </c>
      <c r="B9" s="5" t="s">
        <v>232</v>
      </c>
      <c r="D9" s="8" t="s">
        <v>233</v>
      </c>
      <c r="E9" s="67">
        <v>0</v>
      </c>
      <c r="F9" s="67">
        <v>0</v>
      </c>
      <c r="G9" s="67">
        <v>0</v>
      </c>
      <c r="H9" s="67">
        <v>0</v>
      </c>
      <c r="I9" s="67">
        <v>0</v>
      </c>
      <c r="J9" s="67">
        <v>0</v>
      </c>
      <c r="K9" s="67">
        <v>11</v>
      </c>
      <c r="L9" s="185">
        <v>19</v>
      </c>
      <c r="M9" s="8">
        <v>48</v>
      </c>
      <c r="N9" s="19">
        <v>64</v>
      </c>
      <c r="O9" s="19">
        <v>47</v>
      </c>
      <c r="P9" s="354">
        <v>31</v>
      </c>
    </row>
    <row r="10" spans="1:16">
      <c r="A10" s="5" t="s">
        <v>234</v>
      </c>
      <c r="B10" s="5" t="s">
        <v>235</v>
      </c>
      <c r="D10" s="8" t="s">
        <v>236</v>
      </c>
      <c r="E10" s="5">
        <v>18</v>
      </c>
      <c r="F10" s="5">
        <v>35</v>
      </c>
      <c r="G10" s="5">
        <v>41</v>
      </c>
      <c r="H10" s="5">
        <v>43</v>
      </c>
      <c r="I10" s="67">
        <v>52</v>
      </c>
      <c r="J10" s="67">
        <v>25</v>
      </c>
      <c r="K10" s="67">
        <v>11</v>
      </c>
      <c r="L10" s="185">
        <v>34</v>
      </c>
      <c r="M10" s="8">
        <v>41</v>
      </c>
      <c r="N10" s="19">
        <v>5</v>
      </c>
      <c r="O10" s="19">
        <v>16</v>
      </c>
      <c r="P10" s="354">
        <v>14</v>
      </c>
    </row>
    <row r="11" spans="1:16">
      <c r="A11" s="5" t="s">
        <v>237</v>
      </c>
      <c r="B11" s="5" t="s">
        <v>238</v>
      </c>
      <c r="D11" s="8" t="s">
        <v>239</v>
      </c>
      <c r="E11" s="5">
        <v>100</v>
      </c>
      <c r="F11" s="5">
        <v>100</v>
      </c>
      <c r="G11" s="5">
        <v>100</v>
      </c>
      <c r="H11" s="5">
        <v>100</v>
      </c>
      <c r="I11" s="67">
        <v>100</v>
      </c>
      <c r="J11" s="67">
        <v>100</v>
      </c>
      <c r="K11" s="67">
        <v>100</v>
      </c>
      <c r="L11" s="185">
        <v>100</v>
      </c>
      <c r="M11" s="8">
        <v>100</v>
      </c>
      <c r="N11" s="19">
        <v>100</v>
      </c>
      <c r="O11" s="19">
        <v>100</v>
      </c>
      <c r="P11" s="354">
        <v>100</v>
      </c>
    </row>
    <row r="12" spans="1:16">
      <c r="A12" s="48"/>
      <c r="L12" s="77"/>
      <c r="M12" s="8"/>
      <c r="N12" s="8"/>
      <c r="O12" s="8"/>
      <c r="P12" s="8"/>
    </row>
    <row r="14" spans="1:16" ht="14.25">
      <c r="A14" s="470" t="s">
        <v>240</v>
      </c>
      <c r="B14" s="470"/>
      <c r="C14" s="470"/>
      <c r="D14" s="470"/>
      <c r="E14" s="470"/>
      <c r="F14" s="470"/>
      <c r="G14" s="470"/>
      <c r="H14" s="470"/>
      <c r="I14" s="470"/>
      <c r="J14" s="470"/>
      <c r="K14" s="470"/>
      <c r="L14" s="470"/>
      <c r="M14" s="470"/>
      <c r="N14" s="470"/>
      <c r="O14" s="470"/>
      <c r="P14" s="470"/>
    </row>
    <row r="16" spans="1:16">
      <c r="A16" s="14"/>
    </row>
    <row r="18" spans="1:28">
      <c r="A18" s="4"/>
      <c r="M18" s="8"/>
      <c r="N18" s="8"/>
      <c r="O18" s="8"/>
      <c r="P18" s="8"/>
    </row>
    <row r="20" spans="1:28" ht="15">
      <c r="Q20" s="76"/>
      <c r="W20" s="44"/>
      <c r="X20" s="44"/>
      <c r="Y20" s="44"/>
      <c r="Z20" s="44"/>
      <c r="AA20" s="44"/>
      <c r="AB20" s="44"/>
    </row>
    <row r="21" spans="1:28">
      <c r="Q21" s="44"/>
    </row>
    <row r="22" spans="1:28">
      <c r="M22" s="8"/>
      <c r="N22" s="8"/>
      <c r="O22" s="8"/>
      <c r="P22" s="8"/>
      <c r="Q22" s="44"/>
      <c r="R22" s="44"/>
    </row>
    <row r="30" spans="1:28">
      <c r="E30" s="4"/>
      <c r="F30" s="4"/>
      <c r="H30" s="5"/>
      <c r="I30" s="5"/>
      <c r="J30" s="5"/>
      <c r="K30" s="67"/>
      <c r="L30" s="5"/>
    </row>
    <row r="31" spans="1:28">
      <c r="E31" s="4"/>
      <c r="F31" s="4"/>
      <c r="H31" s="5"/>
      <c r="I31" s="5"/>
      <c r="J31" s="5"/>
      <c r="K31" s="67"/>
      <c r="L31" s="5"/>
    </row>
    <row r="32" spans="1:28">
      <c r="E32" s="4"/>
      <c r="F32" s="4"/>
      <c r="G32" s="5"/>
      <c r="H32" s="5"/>
      <c r="I32" s="5"/>
      <c r="J32" s="5"/>
      <c r="K32" s="67"/>
      <c r="L32" s="5"/>
    </row>
    <row r="33" spans="5:13">
      <c r="E33" s="4"/>
      <c r="F33" s="4"/>
      <c r="G33" s="5"/>
      <c r="H33" s="5"/>
      <c r="I33" s="5"/>
      <c r="J33" s="5"/>
      <c r="K33" s="67"/>
      <c r="L33" s="5"/>
    </row>
    <row r="34" spans="5:13">
      <c r="E34" s="4"/>
      <c r="F34" s="4"/>
      <c r="G34" s="60"/>
      <c r="H34" s="60"/>
      <c r="I34" s="60"/>
      <c r="J34" s="60"/>
      <c r="K34" s="60"/>
      <c r="L34" s="60"/>
      <c r="M34" s="60"/>
    </row>
    <row r="35" spans="5:13">
      <c r="E35" s="4"/>
      <c r="F35" s="4"/>
      <c r="G35" s="67"/>
      <c r="H35" s="67"/>
      <c r="I35" s="67"/>
      <c r="J35" s="67"/>
      <c r="K35" s="67"/>
      <c r="L35" s="67"/>
      <c r="M35" s="67"/>
    </row>
    <row r="36" spans="5:13">
      <c r="E36" s="4"/>
      <c r="F36" s="4"/>
      <c r="G36" s="67"/>
      <c r="H36" s="67"/>
      <c r="I36" s="67"/>
      <c r="J36" s="67"/>
      <c r="K36" s="67"/>
      <c r="L36" s="67"/>
      <c r="M36" s="67"/>
    </row>
    <row r="37" spans="5:13">
      <c r="E37" s="22"/>
      <c r="G37" s="185"/>
      <c r="H37" s="185"/>
      <c r="I37" s="185"/>
      <c r="J37" s="185"/>
      <c r="K37" s="185"/>
      <c r="L37" s="185"/>
      <c r="M37" s="185"/>
    </row>
    <row r="38" spans="5:13">
      <c r="E38" s="22"/>
      <c r="M38" s="8"/>
    </row>
    <row r="39" spans="5:13">
      <c r="E39" s="4"/>
      <c r="G39" s="19"/>
      <c r="H39" s="19"/>
      <c r="I39" s="19"/>
      <c r="J39" s="19"/>
      <c r="K39" s="19"/>
      <c r="L39" s="19"/>
      <c r="M39" s="19"/>
    </row>
    <row r="40" spans="5:13">
      <c r="E40" s="4"/>
      <c r="G40" s="19"/>
      <c r="H40" s="19"/>
      <c r="I40" s="19"/>
      <c r="J40" s="19"/>
      <c r="K40" s="19"/>
      <c r="L40" s="19"/>
      <c r="M40" s="19"/>
    </row>
  </sheetData>
  <mergeCells count="1">
    <mergeCell ref="A14:P14"/>
  </mergeCells>
  <phoneticPr fontId="16" type="noConversion"/>
  <conditionalFormatting sqref="H5:J11">
    <cfRule type="cellIs" dxfId="5763" priority="1" stopIfTrue="1" operator="equal">
      <formula>"-"</formula>
    </cfRule>
    <cfRule type="containsText" dxfId="5762" priority="2" stopIfTrue="1" operator="containsText" text="leer">
      <formula>NOT(ISERROR(SEARCH("leer",H5)))</formula>
    </cfRule>
  </conditionalFormatting>
  <conditionalFormatting sqref="K37:K40 G36:M36 G33:M33">
    <cfRule type="cellIs" dxfId="5761" priority="9" stopIfTrue="1" operator="equal">
      <formula>"-"</formula>
    </cfRule>
  </conditionalFormatting>
  <conditionalFormatting sqref="G33:M35">
    <cfRule type="cellIs" dxfId="5760" priority="7" stopIfTrue="1" operator="equal">
      <formula>"-"</formula>
    </cfRule>
    <cfRule type="containsText" dxfId="5759" priority="8" stopIfTrue="1" operator="containsText" text="leer">
      <formula>NOT(ISERROR(SEARCH("leer",G33)))</formula>
    </cfRule>
  </conditionalFormatting>
  <conditionalFormatting sqref="L9:O9 K5:K11 H5:H11">
    <cfRule type="cellIs" dxfId="5758" priority="3" stopIfTrue="1" operator="equal">
      <formula>"-"</formula>
    </cfRule>
  </conditionalFormatting>
  <hyperlinks>
    <hyperlink ref="A1" location="Index!A1" display="zurück"/>
  </hyperlinks>
  <pageMargins left="0.79000000000000015" right="0.79000000000000015" top="0.98" bottom="0.98" header="0.51" footer="0.51"/>
  <pageSetup paperSize="9" scale="45" orientation="portrait" horizontalDpi="4294967292" verticalDpi="4294967292" r:id="rId1"/>
  <customProperties>
    <customPr name="_pios_id" r:id="rId2"/>
  </customPropertie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o c u m e n t C o n f i g / > 
</file>

<file path=customXml/itemProps1.xml><?xml version="1.0" encoding="utf-8"?>
<ds:datastoreItem xmlns:ds="http://schemas.openxmlformats.org/officeDocument/2006/customXml" ds:itemID="{14E2D427-CEB6-4DB5-B2B9-FFFC10E30BB8}">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46</vt:i4>
      </vt:variant>
      <vt:variant>
        <vt:lpstr>Benannte Bereiche</vt:lpstr>
      </vt:variant>
      <vt:variant>
        <vt:i4>7</vt:i4>
      </vt:variant>
    </vt:vector>
  </HeadingPairs>
  <TitlesOfParts>
    <vt:vector size="53" baseType="lpstr">
      <vt:lpstr>Index</vt:lpstr>
      <vt:lpstr>Principes et critères</vt:lpstr>
      <vt:lpstr>Contenus du rapport</vt:lpstr>
      <vt:lpstr>Qualité du rapport</vt:lpstr>
      <vt:lpstr>Délimitation du rapport</vt:lpstr>
      <vt:lpstr>Rythme de publication</vt:lpstr>
      <vt:lpstr>Résultat</vt:lpstr>
      <vt:lpstr>Financement</vt:lpstr>
      <vt:lpstr>Cash-flow et investissements</vt:lpstr>
      <vt:lpstr>Valeur de la marque</vt:lpstr>
      <vt:lpstr>Volumes</vt:lpstr>
      <vt:lpstr>Volume trafic des paiements</vt:lpstr>
      <vt:lpstr>Satisfaction des clients</vt:lpstr>
      <vt:lpstr>Comparaison des prix</vt:lpstr>
      <vt:lpstr>Délais d’acheminement</vt:lpstr>
      <vt:lpstr>Traitement des justificatifs</vt:lpstr>
      <vt:lpstr>Temps d’attente au guichet</vt:lpstr>
      <vt:lpstr>Offices de poste</vt:lpstr>
      <vt:lpstr>Densité des points d’accès</vt:lpstr>
      <vt:lpstr>Parts de marché</vt:lpstr>
      <vt:lpstr>Effectif</vt:lpstr>
      <vt:lpstr>Fluctuation du personnel</vt:lpstr>
      <vt:lpstr>Apprentis</vt:lpstr>
      <vt:lpstr>Relève</vt:lpstr>
      <vt:lpstr>Rapports de travail</vt:lpstr>
      <vt:lpstr>Indemnités</vt:lpstr>
      <vt:lpstr>Caisse de pensions</vt:lpstr>
      <vt:lpstr>Répartition des sexes</vt:lpstr>
      <vt:lpstr>Femmes management</vt:lpstr>
      <vt:lpstr>Diversité linguistique</vt:lpstr>
      <vt:lpstr>Nationalités</vt:lpstr>
      <vt:lpstr>Démographie</vt:lpstr>
      <vt:lpstr>Temps partiel</vt:lpstr>
      <vt:lpstr>Gestion de la santé</vt:lpstr>
      <vt:lpstr>Satisfaction du personnel</vt:lpstr>
      <vt:lpstr>Motivation et engagement</vt:lpstr>
      <vt:lpstr>Bourse de l’emploi</vt:lpstr>
      <vt:lpstr>Besoins énergétiques</vt:lpstr>
      <vt:lpstr>Impact sur le climat</vt:lpstr>
      <vt:lpstr>Matériel</vt:lpstr>
      <vt:lpstr>Pollution atmosphérique</vt:lpstr>
      <vt:lpstr>Chaîne de livraison</vt:lpstr>
      <vt:lpstr>Bienfaisance et sponsoring</vt:lpstr>
      <vt:lpstr>Infractions à la loi</vt:lpstr>
      <vt:lpstr>Emplois dans les régions</vt:lpstr>
      <vt:lpstr>Répartition valeur ajoutée</vt:lpstr>
      <vt:lpstr>'Comparaison des prix'!Druckbereich</vt:lpstr>
      <vt:lpstr>Index!Druckbereich</vt:lpstr>
      <vt:lpstr>Grundsatz_zur_Berichtsabgrenzung</vt:lpstr>
      <vt:lpstr>Grundsätze_und_Prinzipien_der_integrierten_Berichterstattung</vt:lpstr>
      <vt:lpstr>Grundsätze_zur_Berichtsqualität</vt:lpstr>
      <vt:lpstr>Grundsätze_zur_Bestimmung_der_Berichtsinhalte</vt:lpstr>
      <vt:lpstr>Publikationsrhythmus</vt:lpstr>
    </vt:vector>
  </TitlesOfParts>
  <Company>Swiss Post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wildr</dc:creator>
  <cp:lastModifiedBy>Haas Mark, F111</cp:lastModifiedBy>
  <cp:lastPrinted>2015-02-12T15:28:44Z</cp:lastPrinted>
  <dcterms:created xsi:type="dcterms:W3CDTF">2007-08-14T08:04:06Z</dcterms:created>
  <dcterms:modified xsi:type="dcterms:W3CDTF">2017-05-05T10:01:51Z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m.graphomate.charts.GraphomateChart.AddonConfigIdProperty">
    <vt:lpwstr>{14E2D427-CEB6-4DB5-B2B9-FFFC10E30BB8}</vt:lpwstr>
  </property>
</Properties>
</file>